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4790" yWindow="-15" windowWidth="14850" windowHeight="8955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Query'!$B$23:$B$89</definedName>
    <definedName name="BOOK_ID">'GRMS Detail'!$B$1:$B$9186</definedName>
    <definedName name="Book_Type">'Run Query'!$A$23:$B$89</definedName>
    <definedName name="BookList">QueryPage!$D$5</definedName>
    <definedName name="BookTypeCd">'GRMS Detail'!$C$2:$C$9186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Detail'!$A$1:$E$4103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Detail'!$A$1:$E$9186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Detail'!$C$2:$C$9186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Sheet1!$A$1:$AD$48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Detail'!$A$1:$A$9186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152511"/>
</workbook>
</file>

<file path=xl/calcChain.xml><?xml version="1.0" encoding="utf-8"?>
<calcChain xmlns="http://schemas.openxmlformats.org/spreadsheetml/2006/main">
  <c r="G2" i="42" l="1"/>
  <c r="G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F27" i="42"/>
  <c r="H27" i="42" s="1"/>
  <c r="G27" i="42"/>
  <c r="F28" i="42"/>
  <c r="H28" i="42" s="1"/>
  <c r="G28" i="42"/>
  <c r="F29" i="42"/>
  <c r="G29" i="42"/>
  <c r="H29" i="42"/>
  <c r="F30" i="42"/>
  <c r="G30" i="42"/>
  <c r="H30" i="42"/>
  <c r="F31" i="42"/>
  <c r="H31" i="42" s="1"/>
  <c r="G31" i="42"/>
  <c r="F32" i="42"/>
  <c r="H32" i="42" s="1"/>
  <c r="G32" i="42"/>
  <c r="F33" i="42"/>
  <c r="G33" i="42"/>
  <c r="H33" i="42"/>
  <c r="F34" i="42"/>
  <c r="G34" i="42"/>
  <c r="H34" i="42"/>
  <c r="F35" i="42"/>
  <c r="H35" i="42" s="1"/>
  <c r="G35" i="42"/>
  <c r="F36" i="42"/>
  <c r="H36" i="42" s="1"/>
  <c r="G36" i="42"/>
  <c r="F37" i="42"/>
  <c r="G37" i="42"/>
  <c r="H37" i="42"/>
  <c r="F38" i="42"/>
  <c r="G38" i="42"/>
  <c r="H38" i="42"/>
  <c r="F39" i="42"/>
  <c r="H39" i="42" s="1"/>
  <c r="G39" i="42"/>
  <c r="F40" i="42"/>
  <c r="H40" i="42" s="1"/>
  <c r="G40" i="42"/>
  <c r="F41" i="42"/>
  <c r="G41" i="42"/>
  <c r="H41" i="42"/>
  <c r="F42" i="42"/>
  <c r="G42" i="42"/>
  <c r="H42" i="42"/>
  <c r="F43" i="42"/>
  <c r="H43" i="42" s="1"/>
  <c r="G43" i="42"/>
  <c r="F44" i="42"/>
  <c r="H44" i="42" s="1"/>
  <c r="G44" i="42"/>
  <c r="F45" i="42"/>
  <c r="G45" i="42"/>
  <c r="H45" i="42"/>
  <c r="F46" i="42"/>
  <c r="G46" i="42"/>
  <c r="H46" i="42"/>
  <c r="F47" i="42"/>
  <c r="H47" i="42" s="1"/>
  <c r="G47" i="42"/>
  <c r="F48" i="42"/>
  <c r="H48" i="42" s="1"/>
  <c r="G48" i="42"/>
  <c r="F49" i="42"/>
  <c r="G49" i="42"/>
  <c r="H49" i="42"/>
  <c r="F50" i="42"/>
  <c r="G50" i="42"/>
  <c r="H50" i="42"/>
  <c r="F51" i="42"/>
  <c r="H51" i="42" s="1"/>
  <c r="G51" i="42"/>
  <c r="F52" i="42"/>
  <c r="H52" i="42" s="1"/>
  <c r="G52" i="42"/>
  <c r="F53" i="42"/>
  <c r="G53" i="42"/>
  <c r="H53" i="42"/>
  <c r="F54" i="42"/>
  <c r="G54" i="42"/>
  <c r="H54" i="42"/>
  <c r="F55" i="42"/>
  <c r="H55" i="42" s="1"/>
  <c r="G55" i="42"/>
  <c r="F56" i="42"/>
  <c r="H56" i="42" s="1"/>
  <c r="G56" i="42"/>
  <c r="F57" i="42"/>
  <c r="G57" i="42"/>
  <c r="H57" i="42"/>
  <c r="F58" i="42"/>
  <c r="G58" i="42"/>
  <c r="H58" i="42"/>
  <c r="F59" i="42"/>
  <c r="H59" i="42" s="1"/>
  <c r="G59" i="42"/>
  <c r="F60" i="42"/>
  <c r="H60" i="42" s="1"/>
  <c r="G60" i="42"/>
  <c r="F61" i="42"/>
  <c r="G61" i="42"/>
  <c r="H61" i="42"/>
  <c r="F62" i="42"/>
  <c r="G62" i="42"/>
  <c r="H62" i="42"/>
  <c r="F63" i="42"/>
  <c r="H63" i="42" s="1"/>
  <c r="G63" i="42"/>
  <c r="F64" i="42"/>
  <c r="H64" i="42" s="1"/>
  <c r="G64" i="42"/>
  <c r="F65" i="42"/>
  <c r="G65" i="42"/>
  <c r="H65" i="42"/>
  <c r="F66" i="42"/>
  <c r="G66" i="42"/>
  <c r="H66" i="42"/>
  <c r="F67" i="42"/>
  <c r="H67" i="42" s="1"/>
  <c r="G67" i="42"/>
  <c r="F68" i="42"/>
  <c r="H68" i="42" s="1"/>
  <c r="G68" i="42"/>
  <c r="F69" i="42"/>
  <c r="G69" i="42"/>
  <c r="H69" i="42"/>
  <c r="F70" i="42"/>
  <c r="G70" i="42"/>
  <c r="H70" i="42"/>
  <c r="F71" i="42"/>
  <c r="H71" i="42" s="1"/>
  <c r="G71" i="42"/>
  <c r="F72" i="42"/>
  <c r="H72" i="42" s="1"/>
  <c r="G72" i="42"/>
  <c r="F73" i="42"/>
  <c r="G73" i="42"/>
  <c r="H73" i="42"/>
  <c r="F74" i="42"/>
  <c r="G74" i="42"/>
  <c r="H74" i="42"/>
  <c r="F75" i="42"/>
  <c r="H75" i="42" s="1"/>
  <c r="G75" i="42"/>
  <c r="F76" i="42"/>
  <c r="H76" i="42" s="1"/>
  <c r="G76" i="42"/>
  <c r="F77" i="42"/>
  <c r="G77" i="42"/>
  <c r="H77" i="42"/>
  <c r="F78" i="42"/>
  <c r="G78" i="42"/>
  <c r="H78" i="42"/>
  <c r="F79" i="42"/>
  <c r="H79" i="42" s="1"/>
  <c r="G79" i="42"/>
  <c r="F80" i="42"/>
  <c r="H80" i="42" s="1"/>
  <c r="G80" i="42"/>
  <c r="F81" i="42"/>
  <c r="G81" i="42"/>
  <c r="H81" i="42"/>
  <c r="F82" i="42"/>
  <c r="G82" i="42"/>
  <c r="H82" i="42"/>
  <c r="F83" i="42"/>
  <c r="H83" i="42" s="1"/>
  <c r="G83" i="42"/>
  <c r="F84" i="42"/>
  <c r="H84" i="42" s="1"/>
  <c r="G84" i="42"/>
  <c r="F85" i="42"/>
  <c r="G85" i="42"/>
  <c r="H85" i="42"/>
  <c r="F86" i="42"/>
  <c r="G86" i="42"/>
  <c r="H86" i="42"/>
  <c r="F87" i="42"/>
  <c r="H87" i="42" s="1"/>
  <c r="G87" i="42"/>
  <c r="F88" i="42"/>
  <c r="H88" i="42" s="1"/>
  <c r="G88" i="42"/>
  <c r="F89" i="42"/>
  <c r="G89" i="42"/>
  <c r="H89" i="42"/>
  <c r="F90" i="42"/>
  <c r="G90" i="42"/>
  <c r="H90" i="42"/>
  <c r="F91" i="42"/>
  <c r="H91" i="42" s="1"/>
  <c r="G91" i="42"/>
  <c r="F92" i="42"/>
  <c r="H92" i="42" s="1"/>
  <c r="G92" i="42"/>
  <c r="F93" i="42"/>
  <c r="G93" i="42"/>
  <c r="H93" i="42"/>
  <c r="F94" i="42"/>
  <c r="G94" i="42"/>
  <c r="H94" i="42"/>
  <c r="F95" i="42"/>
  <c r="H95" i="42" s="1"/>
  <c r="G95" i="42"/>
  <c r="F96" i="42"/>
  <c r="H96" i="42" s="1"/>
  <c r="G96" i="42"/>
  <c r="F97" i="42"/>
  <c r="G97" i="42"/>
  <c r="H97" i="42"/>
  <c r="F98" i="42"/>
  <c r="G98" i="42"/>
  <c r="H98" i="42"/>
  <c r="F99" i="42"/>
  <c r="H99" i="42" s="1"/>
  <c r="G99" i="42"/>
  <c r="F100" i="42"/>
  <c r="H100" i="42" s="1"/>
  <c r="G100" i="42"/>
  <c r="F101" i="42"/>
  <c r="G101" i="42"/>
  <c r="H101" i="42"/>
  <c r="F102" i="42"/>
  <c r="G102" i="42"/>
  <c r="H102" i="42"/>
  <c r="F103" i="42"/>
  <c r="H103" i="42" s="1"/>
  <c r="G103" i="42"/>
  <c r="F104" i="42"/>
  <c r="H104" i="42" s="1"/>
  <c r="G104" i="42"/>
  <c r="F105" i="42"/>
  <c r="G105" i="42"/>
  <c r="H105" i="42"/>
  <c r="F106" i="42"/>
  <c r="G106" i="42"/>
  <c r="H106" i="42"/>
  <c r="F107" i="42"/>
  <c r="H107" i="42" s="1"/>
  <c r="G107" i="42"/>
  <c r="F108" i="42"/>
  <c r="H108" i="42" s="1"/>
  <c r="G108" i="42"/>
  <c r="F109" i="42"/>
  <c r="G109" i="42"/>
  <c r="H109" i="42"/>
  <c r="F110" i="42"/>
  <c r="G110" i="42"/>
  <c r="H110" i="42"/>
  <c r="F111" i="42"/>
  <c r="H111" i="42" s="1"/>
  <c r="G111" i="42"/>
  <c r="F112" i="42"/>
  <c r="H112" i="42" s="1"/>
  <c r="G112" i="42"/>
  <c r="F113" i="42"/>
  <c r="G113" i="42"/>
  <c r="H113" i="42"/>
  <c r="F114" i="42"/>
  <c r="G114" i="42"/>
  <c r="H114" i="42"/>
  <c r="F115" i="42"/>
  <c r="H115" i="42" s="1"/>
  <c r="G115" i="42"/>
  <c r="F116" i="42"/>
  <c r="H116" i="42" s="1"/>
  <c r="G116" i="42"/>
  <c r="F117" i="42"/>
  <c r="G117" i="42"/>
  <c r="H117" i="42"/>
  <c r="F118" i="42"/>
  <c r="G118" i="42"/>
  <c r="H118" i="42"/>
  <c r="F119" i="42"/>
  <c r="H119" i="42" s="1"/>
  <c r="G119" i="42"/>
  <c r="F120" i="42"/>
  <c r="H120" i="42" s="1"/>
  <c r="G120" i="42"/>
  <c r="F121" i="42"/>
  <c r="G121" i="42"/>
  <c r="H121" i="42"/>
  <c r="F122" i="42"/>
  <c r="G122" i="42"/>
  <c r="H122" i="42"/>
  <c r="F123" i="42"/>
  <c r="H123" i="42" s="1"/>
  <c r="G123" i="42"/>
  <c r="F124" i="42"/>
  <c r="H124" i="42" s="1"/>
  <c r="G124" i="42"/>
  <c r="F125" i="42"/>
  <c r="G125" i="42"/>
  <c r="H125" i="42"/>
  <c r="F126" i="42"/>
  <c r="G126" i="42"/>
  <c r="H126" i="42"/>
  <c r="F127" i="42"/>
  <c r="H127" i="42" s="1"/>
  <c r="G127" i="42"/>
  <c r="F128" i="42"/>
  <c r="H128" i="42" s="1"/>
  <c r="G128" i="42"/>
  <c r="F129" i="42"/>
  <c r="G129" i="42"/>
  <c r="H129" i="42"/>
  <c r="F130" i="42"/>
  <c r="H130" i="42" s="1"/>
  <c r="G130" i="42"/>
  <c r="F131" i="42"/>
  <c r="H131" i="42" s="1"/>
  <c r="G131" i="42"/>
  <c r="F132" i="42"/>
  <c r="H132" i="42" s="1"/>
  <c r="G132" i="42"/>
  <c r="F133" i="42"/>
  <c r="G133" i="42"/>
  <c r="H133" i="42"/>
  <c r="F134" i="42"/>
  <c r="G134" i="42"/>
  <c r="H134" i="42"/>
  <c r="F135" i="42"/>
  <c r="H135" i="42" s="1"/>
  <c r="G135" i="42"/>
  <c r="F136" i="42"/>
  <c r="H136" i="42" s="1"/>
  <c r="G136" i="42"/>
  <c r="F137" i="42"/>
  <c r="G137" i="42"/>
  <c r="H137" i="42"/>
  <c r="F138" i="42"/>
  <c r="H138" i="42" s="1"/>
  <c r="G138" i="42"/>
  <c r="F139" i="42"/>
  <c r="H139" i="42" s="1"/>
  <c r="G139" i="42"/>
  <c r="F140" i="42"/>
  <c r="H140" i="42" s="1"/>
  <c r="G140" i="42"/>
  <c r="F141" i="42"/>
  <c r="G141" i="42"/>
  <c r="H141" i="42"/>
  <c r="F142" i="42"/>
  <c r="G142" i="42"/>
  <c r="H142" i="42"/>
  <c r="F143" i="42"/>
  <c r="H143" i="42" s="1"/>
  <c r="G143" i="42"/>
  <c r="F144" i="42"/>
  <c r="H144" i="42" s="1"/>
  <c r="G144" i="42"/>
  <c r="F145" i="42"/>
  <c r="G145" i="42"/>
  <c r="H145" i="42"/>
  <c r="F146" i="42"/>
  <c r="H146" i="42" s="1"/>
  <c r="G146" i="42"/>
  <c r="F147" i="42"/>
  <c r="H147" i="42" s="1"/>
  <c r="G147" i="42"/>
  <c r="F148" i="42"/>
  <c r="H148" i="42" s="1"/>
  <c r="G148" i="42"/>
  <c r="F149" i="42"/>
  <c r="G149" i="42"/>
  <c r="H149" i="42"/>
  <c r="F150" i="42"/>
  <c r="G150" i="42"/>
  <c r="H150" i="42"/>
  <c r="F151" i="42"/>
  <c r="H151" i="42" s="1"/>
  <c r="G151" i="42"/>
  <c r="F152" i="42"/>
  <c r="H152" i="42" s="1"/>
  <c r="G152" i="42"/>
  <c r="F153" i="42"/>
  <c r="G153" i="42"/>
  <c r="H153" i="42"/>
  <c r="F154" i="42"/>
  <c r="H154" i="42" s="1"/>
  <c r="G154" i="42"/>
  <c r="F155" i="42"/>
  <c r="H155" i="42" s="1"/>
  <c r="G155" i="42"/>
  <c r="F156" i="42"/>
  <c r="H156" i="42" s="1"/>
  <c r="G156" i="42"/>
  <c r="F157" i="42"/>
  <c r="G157" i="42"/>
  <c r="H157" i="42"/>
  <c r="F158" i="42"/>
  <c r="G158" i="42"/>
  <c r="H158" i="42"/>
  <c r="F159" i="42"/>
  <c r="H159" i="42" s="1"/>
  <c r="G159" i="42"/>
  <c r="F160" i="42"/>
  <c r="H160" i="42" s="1"/>
  <c r="G160" i="42"/>
  <c r="F161" i="42"/>
  <c r="G161" i="42"/>
  <c r="H161" i="42"/>
  <c r="F162" i="42"/>
  <c r="H162" i="42" s="1"/>
  <c r="G162" i="42"/>
  <c r="F163" i="42"/>
  <c r="H163" i="42" s="1"/>
  <c r="G163" i="42"/>
  <c r="F164" i="42"/>
  <c r="H164" i="42" s="1"/>
  <c r="G164" i="42"/>
  <c r="F165" i="42"/>
  <c r="G165" i="42"/>
  <c r="H165" i="42"/>
  <c r="F166" i="42"/>
  <c r="G166" i="42"/>
  <c r="H166" i="42"/>
  <c r="F167" i="42"/>
  <c r="H167" i="42" s="1"/>
  <c r="G167" i="42"/>
  <c r="F168" i="42"/>
  <c r="H168" i="42" s="1"/>
  <c r="G168" i="42"/>
  <c r="F169" i="42"/>
  <c r="G169" i="42"/>
  <c r="H169" i="42"/>
  <c r="F170" i="42"/>
  <c r="H170" i="42" s="1"/>
  <c r="G170" i="42"/>
  <c r="F171" i="42"/>
  <c r="H171" i="42" s="1"/>
  <c r="G171" i="42"/>
  <c r="F172" i="42"/>
  <c r="H172" i="42" s="1"/>
  <c r="G172" i="42"/>
  <c r="F173" i="42"/>
  <c r="G173" i="42"/>
  <c r="H173" i="42"/>
  <c r="F174" i="42"/>
  <c r="G174" i="42"/>
  <c r="H174" i="42"/>
  <c r="F175" i="42"/>
  <c r="H175" i="42" s="1"/>
  <c r="G175" i="42"/>
  <c r="F176" i="42"/>
  <c r="H176" i="42" s="1"/>
  <c r="G176" i="42"/>
  <c r="F177" i="42"/>
  <c r="G177" i="42"/>
  <c r="H177" i="42"/>
  <c r="F178" i="42"/>
  <c r="H178" i="42" s="1"/>
  <c r="G178" i="42"/>
  <c r="F179" i="42"/>
  <c r="H179" i="42" s="1"/>
  <c r="G179" i="42"/>
  <c r="F180" i="42"/>
  <c r="H180" i="42" s="1"/>
  <c r="G180" i="42"/>
  <c r="F181" i="42"/>
  <c r="G181" i="42"/>
  <c r="H181" i="42"/>
  <c r="F182" i="42"/>
  <c r="G182" i="42"/>
  <c r="H182" i="42"/>
  <c r="F183" i="42"/>
  <c r="H183" i="42" s="1"/>
  <c r="G183" i="42"/>
  <c r="F184" i="42"/>
  <c r="H184" i="42" s="1"/>
  <c r="G184" i="42"/>
  <c r="F185" i="42"/>
  <c r="G185" i="42"/>
  <c r="H185" i="42"/>
  <c r="F186" i="42"/>
  <c r="H186" i="42" s="1"/>
  <c r="G186" i="42"/>
  <c r="F187" i="42"/>
  <c r="H187" i="42" s="1"/>
  <c r="G187" i="42"/>
  <c r="F188" i="42"/>
  <c r="H188" i="42" s="1"/>
  <c r="G188" i="42"/>
  <c r="F189" i="42"/>
  <c r="G189" i="42"/>
  <c r="H189" i="42"/>
  <c r="F190" i="42"/>
  <c r="G190" i="42"/>
  <c r="H190" i="42"/>
  <c r="F191" i="42"/>
  <c r="H191" i="42" s="1"/>
  <c r="G191" i="42"/>
  <c r="F192" i="42"/>
  <c r="H192" i="42" s="1"/>
  <c r="G192" i="42"/>
  <c r="F193" i="42"/>
  <c r="G193" i="42"/>
  <c r="H193" i="42"/>
  <c r="F194" i="42"/>
  <c r="H194" i="42" s="1"/>
  <c r="G194" i="42"/>
  <c r="F195" i="42"/>
  <c r="H195" i="42" s="1"/>
  <c r="G195" i="42"/>
  <c r="F196" i="42"/>
  <c r="H196" i="42" s="1"/>
  <c r="G196" i="42"/>
  <c r="F197" i="42"/>
  <c r="G197" i="42"/>
  <c r="H197" i="42"/>
  <c r="F198" i="42"/>
  <c r="G198" i="42"/>
  <c r="H198" i="42"/>
  <c r="F199" i="42"/>
  <c r="H199" i="42" s="1"/>
  <c r="G199" i="42"/>
  <c r="F200" i="42"/>
  <c r="H200" i="42" s="1"/>
  <c r="G200" i="42"/>
  <c r="F201" i="42"/>
  <c r="G201" i="42"/>
  <c r="H201" i="42"/>
  <c r="F202" i="42"/>
  <c r="H202" i="42" s="1"/>
  <c r="G202" i="42"/>
  <c r="F203" i="42"/>
  <c r="H203" i="42" s="1"/>
  <c r="G203" i="42"/>
  <c r="F204" i="42"/>
  <c r="H204" i="42" s="1"/>
  <c r="G204" i="42"/>
  <c r="F205" i="42"/>
  <c r="G205" i="42"/>
  <c r="H205" i="42"/>
  <c r="F206" i="42"/>
  <c r="G206" i="42"/>
  <c r="H206" i="42"/>
  <c r="F207" i="42"/>
  <c r="H207" i="42" s="1"/>
  <c r="G207" i="42"/>
  <c r="F208" i="42"/>
  <c r="H208" i="42" s="1"/>
  <c r="G208" i="42"/>
  <c r="F209" i="42"/>
  <c r="G209" i="42"/>
  <c r="H209" i="42"/>
  <c r="F210" i="42"/>
  <c r="H210" i="42" s="1"/>
  <c r="G210" i="42"/>
  <c r="F211" i="42"/>
  <c r="H211" i="42" s="1"/>
  <c r="G211" i="42"/>
  <c r="F212" i="42"/>
  <c r="H212" i="42" s="1"/>
  <c r="G212" i="42"/>
  <c r="F213" i="42"/>
  <c r="G213" i="42"/>
  <c r="H213" i="42"/>
  <c r="F214" i="42"/>
  <c r="G214" i="42"/>
  <c r="H214" i="42"/>
  <c r="F215" i="42"/>
  <c r="H215" i="42" s="1"/>
  <c r="G215" i="42"/>
  <c r="F216" i="42"/>
  <c r="H216" i="42" s="1"/>
  <c r="G216" i="42"/>
  <c r="F217" i="42"/>
  <c r="G217" i="42"/>
  <c r="H217" i="42"/>
  <c r="F218" i="42"/>
  <c r="H218" i="42" s="1"/>
  <c r="G218" i="42"/>
  <c r="F219" i="42"/>
  <c r="H219" i="42" s="1"/>
  <c r="G219" i="42"/>
  <c r="F220" i="42"/>
  <c r="H220" i="42" s="1"/>
  <c r="G220" i="42"/>
  <c r="F221" i="42"/>
  <c r="G221" i="42"/>
  <c r="H221" i="42"/>
  <c r="F222" i="42"/>
  <c r="G222" i="42"/>
  <c r="H222" i="42"/>
  <c r="F223" i="42"/>
  <c r="H223" i="42" s="1"/>
  <c r="G223" i="42"/>
  <c r="F224" i="42"/>
  <c r="H224" i="42" s="1"/>
  <c r="G224" i="42"/>
  <c r="F225" i="42"/>
  <c r="G225" i="42"/>
  <c r="H225" i="42"/>
  <c r="F226" i="42"/>
  <c r="H226" i="42" s="1"/>
  <c r="G226" i="42"/>
  <c r="F227" i="42"/>
  <c r="H227" i="42" s="1"/>
  <c r="G227" i="42"/>
  <c r="F228" i="42"/>
  <c r="H228" i="42" s="1"/>
  <c r="G228" i="42"/>
  <c r="F229" i="42"/>
  <c r="G229" i="42"/>
  <c r="H229" i="42"/>
  <c r="F230" i="42"/>
  <c r="G230" i="42"/>
  <c r="H230" i="42"/>
  <c r="F231" i="42"/>
  <c r="H231" i="42" s="1"/>
  <c r="G231" i="42"/>
  <c r="F232" i="42"/>
  <c r="H232" i="42" s="1"/>
  <c r="G232" i="42"/>
  <c r="F233" i="42"/>
  <c r="G233" i="42"/>
  <c r="H233" i="42"/>
  <c r="F234" i="42"/>
  <c r="H234" i="42" s="1"/>
  <c r="G234" i="42"/>
  <c r="F235" i="42"/>
  <c r="H235" i="42" s="1"/>
  <c r="G235" i="42"/>
  <c r="F236" i="42"/>
  <c r="H236" i="42" s="1"/>
  <c r="G236" i="42"/>
  <c r="F237" i="42"/>
  <c r="G237" i="42"/>
  <c r="H237" i="42"/>
  <c r="F238" i="42"/>
  <c r="G238" i="42"/>
  <c r="H238" i="42"/>
  <c r="F239" i="42"/>
  <c r="H239" i="42" s="1"/>
  <c r="G239" i="42"/>
  <c r="F240" i="42"/>
  <c r="H240" i="42" s="1"/>
  <c r="G240" i="42"/>
  <c r="F241" i="42"/>
  <c r="G241" i="42"/>
  <c r="H241" i="42"/>
  <c r="F242" i="42"/>
  <c r="H242" i="42" s="1"/>
  <c r="G242" i="42"/>
  <c r="F243" i="42"/>
  <c r="H243" i="42" s="1"/>
  <c r="G243" i="42"/>
  <c r="F244" i="42"/>
  <c r="H244" i="42" s="1"/>
  <c r="G244" i="42"/>
  <c r="F245" i="42"/>
  <c r="G245" i="42"/>
  <c r="H245" i="42"/>
  <c r="F246" i="42"/>
  <c r="G246" i="42"/>
  <c r="H246" i="42"/>
  <c r="F247" i="42"/>
  <c r="H247" i="42" s="1"/>
  <c r="G247" i="42"/>
  <c r="F248" i="42"/>
  <c r="H248" i="42" s="1"/>
  <c r="G248" i="42"/>
  <c r="F249" i="42"/>
  <c r="G249" i="42"/>
  <c r="H249" i="42"/>
  <c r="F250" i="42"/>
  <c r="H250" i="42" s="1"/>
  <c r="G250" i="42"/>
  <c r="F251" i="42"/>
  <c r="H251" i="42" s="1"/>
  <c r="G251" i="42"/>
  <c r="F252" i="42"/>
  <c r="H252" i="42" s="1"/>
  <c r="G252" i="42"/>
  <c r="F253" i="42"/>
  <c r="G253" i="42"/>
  <c r="H253" i="42"/>
  <c r="F254" i="42"/>
  <c r="G254" i="42"/>
  <c r="H254" i="42"/>
  <c r="F255" i="42"/>
  <c r="H255" i="42" s="1"/>
  <c r="G255" i="42"/>
  <c r="F256" i="42"/>
  <c r="H256" i="42" s="1"/>
  <c r="G256" i="42"/>
  <c r="F257" i="42"/>
  <c r="G257" i="42"/>
  <c r="H257" i="42"/>
  <c r="F258" i="42"/>
  <c r="H258" i="42" s="1"/>
  <c r="G258" i="42"/>
  <c r="F259" i="42"/>
  <c r="H259" i="42" s="1"/>
  <c r="G259" i="42"/>
  <c r="F260" i="42"/>
  <c r="H260" i="42" s="1"/>
  <c r="G260" i="42"/>
  <c r="F261" i="42"/>
  <c r="G261" i="42"/>
  <c r="H261" i="42"/>
  <c r="F262" i="42"/>
  <c r="G262" i="42"/>
  <c r="H262" i="42"/>
  <c r="F263" i="42"/>
  <c r="H263" i="42" s="1"/>
  <c r="G263" i="42"/>
  <c r="F264" i="42"/>
  <c r="H264" i="42" s="1"/>
  <c r="G264" i="42"/>
  <c r="F265" i="42"/>
  <c r="G265" i="42"/>
  <c r="H265" i="42"/>
  <c r="F266" i="42"/>
  <c r="H266" i="42" s="1"/>
  <c r="G266" i="42"/>
  <c r="F267" i="42"/>
  <c r="H267" i="42" s="1"/>
  <c r="G267" i="42"/>
  <c r="F268" i="42"/>
  <c r="H268" i="42" s="1"/>
  <c r="G268" i="42"/>
  <c r="F269" i="42"/>
  <c r="G269" i="42"/>
  <c r="H269" i="42"/>
  <c r="F270" i="42"/>
  <c r="G270" i="42"/>
  <c r="H270" i="42"/>
  <c r="F271" i="42"/>
  <c r="H271" i="42" s="1"/>
  <c r="G271" i="42"/>
  <c r="F272" i="42"/>
  <c r="H272" i="42" s="1"/>
  <c r="G272" i="42"/>
  <c r="F273" i="42"/>
  <c r="G273" i="42"/>
  <c r="H273" i="42"/>
  <c r="F274" i="42"/>
  <c r="H274" i="42" s="1"/>
  <c r="G274" i="42"/>
  <c r="F275" i="42"/>
  <c r="H275" i="42" s="1"/>
  <c r="G275" i="42"/>
  <c r="F276" i="42"/>
  <c r="H276" i="42" s="1"/>
  <c r="G276" i="42"/>
  <c r="F277" i="42"/>
  <c r="G277" i="42"/>
  <c r="H277" i="42"/>
  <c r="F278" i="42"/>
  <c r="G278" i="42"/>
  <c r="H278" i="42"/>
  <c r="F279" i="42"/>
  <c r="H279" i="42" s="1"/>
  <c r="G279" i="42"/>
  <c r="F280" i="42"/>
  <c r="H280" i="42" s="1"/>
  <c r="G280" i="42"/>
  <c r="F281" i="42"/>
  <c r="G281" i="42"/>
  <c r="H281" i="42"/>
  <c r="F282" i="42"/>
  <c r="H282" i="42" s="1"/>
  <c r="G282" i="42"/>
  <c r="F283" i="42"/>
  <c r="H283" i="42" s="1"/>
  <c r="G283" i="42"/>
  <c r="F284" i="42"/>
  <c r="H284" i="42" s="1"/>
  <c r="G284" i="42"/>
  <c r="F285" i="42"/>
  <c r="G285" i="42"/>
  <c r="H285" i="42"/>
  <c r="F286" i="42"/>
  <c r="G286" i="42"/>
  <c r="H286" i="42"/>
  <c r="F287" i="42"/>
  <c r="H287" i="42" s="1"/>
  <c r="G287" i="42"/>
  <c r="F288" i="42"/>
  <c r="H288" i="42" s="1"/>
  <c r="G288" i="42"/>
  <c r="F289" i="42"/>
  <c r="G289" i="42"/>
  <c r="H289" i="42"/>
  <c r="F290" i="42"/>
  <c r="H290" i="42" s="1"/>
  <c r="G290" i="42"/>
  <c r="F291" i="42"/>
  <c r="H291" i="42" s="1"/>
  <c r="G291" i="42"/>
  <c r="F292" i="42"/>
  <c r="H292" i="42" s="1"/>
  <c r="G292" i="42"/>
  <c r="F293" i="42"/>
  <c r="G293" i="42"/>
  <c r="H293" i="42"/>
  <c r="F294" i="42"/>
  <c r="G294" i="42"/>
  <c r="H294" i="42"/>
  <c r="F295" i="42"/>
  <c r="H295" i="42" s="1"/>
  <c r="G295" i="42"/>
  <c r="F296" i="42"/>
  <c r="H296" i="42" s="1"/>
  <c r="G296" i="42"/>
  <c r="F297" i="42"/>
  <c r="G297" i="42"/>
  <c r="H297" i="42"/>
  <c r="F298" i="42"/>
  <c r="H298" i="42" s="1"/>
  <c r="G298" i="42"/>
  <c r="F299" i="42"/>
  <c r="H299" i="42" s="1"/>
  <c r="G299" i="42"/>
  <c r="F300" i="42"/>
  <c r="H300" i="42" s="1"/>
  <c r="G300" i="42"/>
  <c r="F301" i="42"/>
  <c r="G301" i="42"/>
  <c r="H301" i="42"/>
  <c r="F302" i="42"/>
  <c r="G302" i="42"/>
  <c r="H302" i="42"/>
  <c r="F303" i="42"/>
  <c r="H303" i="42" s="1"/>
  <c r="G303" i="42"/>
  <c r="F304" i="42"/>
  <c r="H304" i="42" s="1"/>
  <c r="G304" i="42"/>
  <c r="F305" i="42"/>
  <c r="G305" i="42"/>
  <c r="H305" i="42"/>
  <c r="F306" i="42"/>
  <c r="H306" i="42" s="1"/>
  <c r="G306" i="42"/>
  <c r="F307" i="42"/>
  <c r="H307" i="42" s="1"/>
  <c r="G307" i="42"/>
  <c r="F308" i="42"/>
  <c r="H308" i="42" s="1"/>
  <c r="G308" i="42"/>
  <c r="F309" i="42"/>
  <c r="H309" i="42" s="1"/>
  <c r="G309" i="42"/>
  <c r="F310" i="42"/>
  <c r="G310" i="42"/>
  <c r="H310" i="42"/>
  <c r="F311" i="42"/>
  <c r="G311" i="42"/>
  <c r="H311" i="42"/>
  <c r="F312" i="42"/>
  <c r="H312" i="42" s="1"/>
  <c r="G312" i="42"/>
  <c r="F313" i="42"/>
  <c r="G313" i="42"/>
  <c r="H313" i="42"/>
  <c r="F314" i="42"/>
  <c r="H314" i="42" s="1"/>
  <c r="G314" i="42"/>
  <c r="F315" i="42"/>
  <c r="H315" i="42" s="1"/>
  <c r="G315" i="42"/>
  <c r="F316" i="42"/>
  <c r="H316" i="42" s="1"/>
  <c r="G316" i="42"/>
  <c r="G317" i="42"/>
  <c r="G318" i="42"/>
  <c r="G319" i="42"/>
  <c r="G320" i="42"/>
  <c r="G321" i="42"/>
  <c r="G322" i="42"/>
  <c r="G323" i="42"/>
  <c r="G324" i="42"/>
  <c r="G325" i="42"/>
  <c r="G326" i="42"/>
  <c r="G327" i="42"/>
  <c r="G328" i="42"/>
  <c r="G329" i="42"/>
  <c r="G330" i="42"/>
  <c r="G331" i="42"/>
  <c r="G332" i="42"/>
  <c r="G333" i="42"/>
  <c r="G334" i="42"/>
  <c r="G335" i="42"/>
  <c r="G336" i="42"/>
  <c r="G337" i="42"/>
  <c r="G338" i="42"/>
  <c r="G339" i="42"/>
  <c r="G340" i="42"/>
  <c r="G341" i="42"/>
  <c r="G342" i="42"/>
  <c r="G343" i="42"/>
  <c r="G344" i="42"/>
  <c r="G345" i="42"/>
  <c r="G346" i="42"/>
  <c r="G347" i="42"/>
  <c r="G348" i="42"/>
  <c r="G349" i="42"/>
  <c r="G350" i="42"/>
  <c r="G351" i="42"/>
  <c r="G352" i="42"/>
  <c r="G353" i="42"/>
  <c r="G354" i="42"/>
  <c r="G355" i="42"/>
  <c r="G356" i="42"/>
  <c r="G357" i="42"/>
  <c r="G358" i="42"/>
  <c r="G359" i="42"/>
  <c r="G360" i="42"/>
  <c r="G361" i="42"/>
  <c r="G362" i="42"/>
  <c r="G363" i="42"/>
  <c r="G364" i="42"/>
  <c r="G365" i="42"/>
  <c r="G366" i="42"/>
  <c r="G367" i="42"/>
  <c r="G368" i="42"/>
  <c r="G369" i="42"/>
  <c r="G370" i="42"/>
  <c r="G371" i="42"/>
  <c r="G372" i="42"/>
  <c r="G373" i="42"/>
  <c r="G374" i="42"/>
  <c r="G375" i="42"/>
  <c r="G376" i="42"/>
  <c r="G377" i="42"/>
  <c r="G378" i="42"/>
  <c r="G379" i="42"/>
  <c r="G380" i="42"/>
  <c r="G381" i="42"/>
  <c r="G382" i="42"/>
  <c r="G383" i="42"/>
  <c r="G384" i="42"/>
  <c r="G385" i="42"/>
  <c r="G386" i="42"/>
  <c r="G387" i="42"/>
  <c r="G388" i="42"/>
  <c r="G389" i="42"/>
  <c r="G390" i="42"/>
  <c r="G391" i="42"/>
  <c r="G392" i="42"/>
  <c r="G393" i="42"/>
  <c r="G394" i="42"/>
  <c r="G395" i="42"/>
  <c r="G396" i="42"/>
  <c r="G397" i="42"/>
  <c r="G398" i="42"/>
  <c r="G399" i="42"/>
  <c r="G400" i="42"/>
  <c r="G401" i="42"/>
  <c r="G402" i="42"/>
  <c r="G403" i="42"/>
  <c r="G404" i="42"/>
  <c r="G405" i="42"/>
  <c r="G406" i="42"/>
  <c r="G407" i="42"/>
  <c r="G408" i="42"/>
  <c r="G409" i="42"/>
  <c r="G410" i="42"/>
  <c r="G411" i="42"/>
  <c r="G412" i="42"/>
  <c r="G413" i="42"/>
  <c r="G414" i="42"/>
  <c r="G415" i="42"/>
  <c r="G416" i="42"/>
  <c r="G417" i="42"/>
  <c r="G418" i="42"/>
  <c r="G419" i="42"/>
  <c r="G420" i="42"/>
  <c r="G421" i="42"/>
  <c r="G422" i="42"/>
  <c r="G423" i="42"/>
  <c r="G424" i="42"/>
  <c r="G425" i="42"/>
  <c r="G426" i="42"/>
  <c r="G427" i="42"/>
  <c r="G428" i="42"/>
  <c r="G429" i="42"/>
  <c r="G430" i="42"/>
  <c r="G431" i="42"/>
  <c r="G432" i="42"/>
  <c r="G433" i="42"/>
  <c r="G434" i="42"/>
  <c r="G435" i="42"/>
  <c r="G436" i="42"/>
  <c r="G437" i="42"/>
  <c r="G438" i="42"/>
  <c r="G439" i="42"/>
  <c r="G440" i="42"/>
  <c r="G441" i="42"/>
  <c r="G442" i="42"/>
  <c r="G443" i="42"/>
  <c r="G444" i="42"/>
  <c r="G445" i="42"/>
  <c r="G446" i="42"/>
  <c r="G447" i="42"/>
  <c r="G448" i="42"/>
  <c r="G449" i="42"/>
  <c r="G450" i="42"/>
  <c r="G451" i="42"/>
  <c r="G452" i="42"/>
  <c r="G453" i="42"/>
  <c r="G454" i="42"/>
  <c r="G455" i="42"/>
  <c r="G456" i="42"/>
  <c r="G457" i="42"/>
  <c r="G458" i="42"/>
  <c r="G459" i="42"/>
  <c r="G460" i="42"/>
  <c r="G461" i="42"/>
  <c r="G462" i="42"/>
  <c r="G463" i="42"/>
  <c r="G464" i="42"/>
  <c r="G465" i="42"/>
  <c r="G466" i="42"/>
  <c r="G467" i="42"/>
  <c r="G468" i="42"/>
  <c r="G469" i="42"/>
  <c r="G470" i="42"/>
  <c r="G471" i="42"/>
  <c r="G472" i="42"/>
  <c r="G473" i="42"/>
  <c r="G474" i="42"/>
  <c r="G475" i="42"/>
  <c r="G476" i="42"/>
  <c r="G477" i="42"/>
  <c r="G478" i="42"/>
  <c r="G479" i="42"/>
  <c r="G480" i="42"/>
  <c r="G481" i="42"/>
  <c r="G482" i="42"/>
  <c r="G483" i="42"/>
  <c r="G484" i="42"/>
  <c r="G485" i="42"/>
  <c r="G486" i="42"/>
  <c r="G487" i="42"/>
  <c r="G488" i="42"/>
  <c r="G489" i="42"/>
  <c r="G490" i="42"/>
  <c r="G491" i="42"/>
  <c r="G492" i="42"/>
  <c r="G493" i="42"/>
  <c r="G494" i="42"/>
  <c r="G495" i="42"/>
  <c r="G496" i="42"/>
  <c r="G497" i="42"/>
  <c r="G498" i="42"/>
  <c r="G499" i="42"/>
  <c r="G500" i="42"/>
  <c r="G501" i="42"/>
  <c r="G502" i="42"/>
  <c r="G503" i="42"/>
  <c r="G504" i="42"/>
  <c r="G505" i="42"/>
  <c r="G506" i="42"/>
  <c r="G507" i="42"/>
  <c r="G508" i="42"/>
  <c r="G509" i="42"/>
  <c r="G510" i="42"/>
  <c r="G511" i="42"/>
  <c r="G512" i="42"/>
  <c r="G513" i="42"/>
  <c r="G514" i="42"/>
  <c r="G515" i="42"/>
  <c r="G516" i="42"/>
  <c r="G517" i="42"/>
  <c r="G518" i="42"/>
  <c r="G519" i="42"/>
  <c r="G520" i="42"/>
  <c r="G521" i="42"/>
  <c r="G522" i="42"/>
  <c r="G523" i="42"/>
  <c r="G524" i="42"/>
  <c r="G525" i="42"/>
  <c r="G526" i="42"/>
  <c r="G527" i="42"/>
  <c r="G528" i="42"/>
  <c r="G529" i="42"/>
  <c r="G530" i="42"/>
  <c r="G531" i="42"/>
  <c r="G532" i="42"/>
  <c r="G533" i="42"/>
  <c r="G534" i="42"/>
  <c r="G535" i="42"/>
  <c r="G536" i="42"/>
  <c r="G537" i="42"/>
  <c r="G538" i="42"/>
  <c r="G539" i="42"/>
  <c r="G540" i="42"/>
  <c r="G541" i="42"/>
  <c r="G542" i="42"/>
  <c r="G543" i="42"/>
  <c r="G544" i="42"/>
  <c r="G545" i="42"/>
  <c r="G546" i="42"/>
  <c r="G547" i="42"/>
  <c r="G548" i="42"/>
  <c r="G549" i="42"/>
  <c r="G550" i="42"/>
  <c r="G551" i="42"/>
  <c r="G552" i="42"/>
  <c r="G553" i="42"/>
  <c r="G554" i="42"/>
  <c r="G555" i="42"/>
  <c r="G556" i="42"/>
  <c r="G557" i="42"/>
  <c r="G558" i="42"/>
  <c r="G559" i="42"/>
  <c r="G560" i="42"/>
  <c r="G561" i="42"/>
  <c r="G562" i="42"/>
  <c r="G563" i="42"/>
  <c r="G564" i="42"/>
  <c r="G565" i="42"/>
  <c r="G566" i="42"/>
  <c r="G567" i="42"/>
  <c r="G568" i="42"/>
  <c r="G569" i="42"/>
  <c r="G570" i="42"/>
  <c r="G571" i="42"/>
  <c r="G572" i="42"/>
  <c r="G573" i="42"/>
  <c r="G574" i="42"/>
  <c r="G575" i="42"/>
  <c r="G576" i="42"/>
  <c r="G577" i="42"/>
  <c r="G578" i="42"/>
  <c r="F579" i="42"/>
  <c r="G579" i="42"/>
  <c r="H579" i="42"/>
  <c r="F580" i="42"/>
  <c r="G580" i="42"/>
  <c r="H580" i="42"/>
  <c r="F581" i="42"/>
  <c r="H581" i="42" s="1"/>
  <c r="G581" i="42"/>
  <c r="F582" i="42"/>
  <c r="H582" i="42" s="1"/>
  <c r="G582" i="42"/>
  <c r="F583" i="42"/>
  <c r="G583" i="42"/>
  <c r="H583" i="42"/>
  <c r="F584" i="42"/>
  <c r="H584" i="42" s="1"/>
  <c r="G584" i="42"/>
  <c r="F585" i="42"/>
  <c r="H585" i="42" s="1"/>
  <c r="G585" i="42"/>
  <c r="F586" i="42"/>
  <c r="H586" i="42" s="1"/>
  <c r="G586" i="42"/>
  <c r="F587" i="42"/>
  <c r="G587" i="42"/>
  <c r="H587" i="42"/>
  <c r="F588" i="42"/>
  <c r="G588" i="42"/>
  <c r="H588" i="42"/>
  <c r="F589" i="42"/>
  <c r="H589" i="42" s="1"/>
  <c r="G589" i="42"/>
  <c r="F590" i="42"/>
  <c r="H590" i="42" s="1"/>
  <c r="G590" i="42"/>
  <c r="F591" i="42"/>
  <c r="G591" i="42"/>
  <c r="H591" i="42"/>
  <c r="F592" i="42"/>
  <c r="H592" i="42" s="1"/>
  <c r="G592" i="42"/>
  <c r="F593" i="42"/>
  <c r="H593" i="42" s="1"/>
  <c r="G593" i="42"/>
  <c r="F594" i="42"/>
  <c r="H594" i="42" s="1"/>
  <c r="G594" i="42"/>
  <c r="F595" i="42"/>
  <c r="G595" i="42"/>
  <c r="H595" i="42"/>
  <c r="F596" i="42"/>
  <c r="G596" i="42"/>
  <c r="H596" i="42"/>
  <c r="F597" i="42"/>
  <c r="H597" i="42" s="1"/>
  <c r="G597" i="42"/>
  <c r="F598" i="42"/>
  <c r="H598" i="42" s="1"/>
  <c r="G598" i="42"/>
  <c r="F599" i="42"/>
  <c r="G599" i="42"/>
  <c r="H599" i="42"/>
  <c r="F600" i="42"/>
  <c r="H600" i="42" s="1"/>
  <c r="G600" i="42"/>
  <c r="F601" i="42"/>
  <c r="H601" i="42" s="1"/>
  <c r="G601" i="42"/>
  <c r="F602" i="42"/>
  <c r="G602" i="42"/>
  <c r="H602" i="42"/>
  <c r="F603" i="42"/>
  <c r="G603" i="42"/>
  <c r="H603" i="42"/>
  <c r="F604" i="42"/>
  <c r="G604" i="42"/>
  <c r="H604" i="42"/>
  <c r="F605" i="42"/>
  <c r="H605" i="42" s="1"/>
  <c r="G605" i="42"/>
  <c r="F606" i="42"/>
  <c r="H606" i="42" s="1"/>
  <c r="G606" i="42"/>
  <c r="F607" i="42"/>
  <c r="G607" i="42"/>
  <c r="H607" i="42"/>
  <c r="F608" i="42"/>
  <c r="H608" i="42" s="1"/>
  <c r="G608" i="42"/>
  <c r="F609" i="42"/>
  <c r="H609" i="42" s="1"/>
  <c r="G609" i="42"/>
  <c r="F610" i="42"/>
  <c r="G610" i="42"/>
  <c r="H610" i="42"/>
  <c r="F611" i="42"/>
  <c r="G611" i="42"/>
  <c r="H611" i="42"/>
  <c r="F612" i="42"/>
  <c r="G612" i="42"/>
  <c r="H612" i="42"/>
  <c r="F613" i="42"/>
  <c r="H613" i="42" s="1"/>
  <c r="G613" i="42"/>
  <c r="F614" i="42"/>
  <c r="H614" i="42" s="1"/>
  <c r="G614" i="42"/>
  <c r="F615" i="42"/>
  <c r="G615" i="42"/>
  <c r="H615" i="42"/>
  <c r="F616" i="42"/>
  <c r="H616" i="42" s="1"/>
  <c r="G616" i="42"/>
  <c r="F617" i="42"/>
  <c r="H617" i="42" s="1"/>
  <c r="G617" i="42"/>
  <c r="F618" i="42"/>
  <c r="G618" i="42"/>
  <c r="H618" i="42"/>
  <c r="F619" i="42"/>
  <c r="G619" i="42"/>
  <c r="H619" i="42"/>
  <c r="F620" i="42"/>
  <c r="G620" i="42"/>
  <c r="H620" i="42"/>
  <c r="F621" i="42"/>
  <c r="H621" i="42" s="1"/>
  <c r="G621" i="42"/>
  <c r="F622" i="42"/>
  <c r="H622" i="42" s="1"/>
  <c r="G622" i="42"/>
  <c r="F623" i="42"/>
  <c r="G623" i="42"/>
  <c r="H623" i="42"/>
  <c r="F624" i="42"/>
  <c r="H624" i="42" s="1"/>
  <c r="G624" i="42"/>
  <c r="F625" i="42"/>
  <c r="H625" i="42" s="1"/>
  <c r="G625" i="42"/>
  <c r="F626" i="42"/>
  <c r="G626" i="42"/>
  <c r="H626" i="42"/>
  <c r="F627" i="42"/>
  <c r="G627" i="42"/>
  <c r="H627" i="42"/>
  <c r="F628" i="42"/>
  <c r="G628" i="42"/>
  <c r="H628" i="42"/>
  <c r="F629" i="42"/>
  <c r="H629" i="42" s="1"/>
  <c r="G629" i="42"/>
  <c r="F630" i="42"/>
  <c r="H630" i="42" s="1"/>
  <c r="G630" i="42"/>
  <c r="F631" i="42"/>
  <c r="G631" i="42"/>
  <c r="H631" i="42"/>
  <c r="F632" i="42"/>
  <c r="G632" i="42"/>
  <c r="H632" i="42"/>
  <c r="F633" i="42"/>
  <c r="H633" i="42" s="1"/>
  <c r="G633" i="42"/>
  <c r="F634" i="42"/>
  <c r="H634" i="42" s="1"/>
  <c r="G634" i="42"/>
  <c r="F635" i="42"/>
  <c r="G635" i="42"/>
  <c r="H635" i="42"/>
  <c r="F636" i="42"/>
  <c r="G636" i="42"/>
  <c r="H636" i="42"/>
  <c r="F637" i="42"/>
  <c r="H637" i="42" s="1"/>
  <c r="G637" i="42"/>
  <c r="F638" i="42"/>
  <c r="H638" i="42" s="1"/>
  <c r="G638" i="42"/>
  <c r="F639" i="42"/>
  <c r="G639" i="42"/>
  <c r="H639" i="42"/>
  <c r="F640" i="42"/>
  <c r="H640" i="42" s="1"/>
  <c r="G640" i="42"/>
  <c r="F641" i="42"/>
  <c r="H641" i="42" s="1"/>
  <c r="G641" i="42"/>
  <c r="F642" i="42"/>
  <c r="H642" i="42" s="1"/>
  <c r="G642" i="42"/>
  <c r="F643" i="42"/>
  <c r="G643" i="42"/>
  <c r="H643" i="42"/>
  <c r="F644" i="42"/>
  <c r="G644" i="42"/>
  <c r="H644" i="42"/>
  <c r="F645" i="42"/>
  <c r="H645" i="42" s="1"/>
  <c r="G645" i="42"/>
  <c r="F646" i="42"/>
  <c r="H646" i="42" s="1"/>
  <c r="G646" i="42"/>
  <c r="F647" i="42"/>
  <c r="G647" i="42"/>
  <c r="H647" i="42"/>
  <c r="F648" i="42"/>
  <c r="H648" i="42" s="1"/>
  <c r="G648" i="42"/>
  <c r="F649" i="42"/>
  <c r="H649" i="42" s="1"/>
  <c r="G649" i="42"/>
  <c r="F650" i="42"/>
  <c r="G650" i="42"/>
  <c r="H650" i="42"/>
  <c r="F651" i="42"/>
  <c r="G651" i="42"/>
  <c r="H651" i="42"/>
  <c r="F652" i="42"/>
  <c r="G652" i="42"/>
  <c r="H652" i="42"/>
  <c r="F653" i="42"/>
  <c r="H653" i="42" s="1"/>
  <c r="G653" i="42"/>
  <c r="F654" i="42"/>
  <c r="H654" i="42" s="1"/>
  <c r="G654" i="42"/>
  <c r="F655" i="42"/>
  <c r="G655" i="42"/>
  <c r="H655" i="42"/>
  <c r="F656" i="42"/>
  <c r="G656" i="42"/>
  <c r="H656" i="42"/>
  <c r="F657" i="42"/>
  <c r="H657" i="42" s="1"/>
  <c r="G657" i="42"/>
  <c r="F658" i="42"/>
  <c r="G658" i="42"/>
  <c r="H658" i="42"/>
  <c r="F659" i="42"/>
  <c r="G659" i="42"/>
  <c r="H659" i="42"/>
  <c r="F660" i="42"/>
  <c r="G660" i="42"/>
  <c r="H660" i="42"/>
  <c r="F661" i="42"/>
  <c r="H661" i="42" s="1"/>
  <c r="G661" i="42"/>
  <c r="F662" i="42"/>
  <c r="H662" i="42" s="1"/>
  <c r="G662" i="42"/>
  <c r="F663" i="42"/>
  <c r="G663" i="42"/>
  <c r="H663" i="42"/>
  <c r="F664" i="42"/>
  <c r="G664" i="42"/>
  <c r="H664" i="42"/>
  <c r="F665" i="42"/>
  <c r="H665" i="42" s="1"/>
  <c r="G665" i="42"/>
  <c r="F666" i="42"/>
  <c r="H666" i="42" s="1"/>
  <c r="G666" i="42"/>
  <c r="F667" i="42"/>
  <c r="G667" i="42"/>
  <c r="H667" i="42"/>
  <c r="F668" i="42"/>
  <c r="G668" i="42"/>
  <c r="H668" i="42"/>
  <c r="F669" i="42"/>
  <c r="H669" i="42" s="1"/>
  <c r="G669" i="42"/>
  <c r="F670" i="42"/>
  <c r="H670" i="42" s="1"/>
  <c r="G670" i="42"/>
  <c r="F671" i="42"/>
  <c r="G671" i="42"/>
  <c r="H671" i="42"/>
  <c r="F672" i="42"/>
  <c r="H672" i="42" s="1"/>
  <c r="G672" i="42"/>
  <c r="F673" i="42"/>
  <c r="H673" i="42" s="1"/>
  <c r="G673" i="42"/>
  <c r="F674" i="42"/>
  <c r="H674" i="42" s="1"/>
  <c r="G674" i="42"/>
  <c r="F675" i="42"/>
  <c r="G675" i="42"/>
  <c r="H675" i="42"/>
  <c r="F676" i="42"/>
  <c r="G676" i="42"/>
  <c r="H676" i="42"/>
  <c r="F677" i="42"/>
  <c r="H677" i="42" s="1"/>
  <c r="G677" i="42"/>
  <c r="F678" i="42"/>
  <c r="H678" i="42" s="1"/>
  <c r="G678" i="42"/>
  <c r="F679" i="42"/>
  <c r="G679" i="42"/>
  <c r="H679" i="42"/>
  <c r="F680" i="42"/>
  <c r="H680" i="42" s="1"/>
  <c r="G680" i="42"/>
  <c r="F681" i="42"/>
  <c r="H681" i="42" s="1"/>
  <c r="G681" i="42"/>
  <c r="F682" i="42"/>
  <c r="G682" i="42"/>
  <c r="H682" i="42"/>
  <c r="F683" i="42"/>
  <c r="G683" i="42"/>
  <c r="H683" i="42"/>
  <c r="F684" i="42"/>
  <c r="G684" i="42"/>
  <c r="H684" i="42"/>
  <c r="F685" i="42"/>
  <c r="H685" i="42" s="1"/>
  <c r="G685" i="42"/>
  <c r="F686" i="42"/>
  <c r="H686" i="42" s="1"/>
  <c r="G686" i="42"/>
  <c r="F687" i="42"/>
  <c r="G687" i="42"/>
  <c r="H687" i="42"/>
  <c r="F688" i="42"/>
  <c r="G688" i="42"/>
  <c r="H688" i="42"/>
  <c r="F689" i="42"/>
  <c r="H689" i="42" s="1"/>
  <c r="G689" i="42"/>
  <c r="F690" i="42"/>
  <c r="G690" i="42"/>
  <c r="H690" i="42"/>
  <c r="F691" i="42"/>
  <c r="G691" i="42"/>
  <c r="H691" i="42"/>
  <c r="F692" i="42"/>
  <c r="G692" i="42"/>
  <c r="H692" i="42"/>
  <c r="F693" i="42"/>
  <c r="H693" i="42" s="1"/>
  <c r="G693" i="42"/>
  <c r="F694" i="42"/>
  <c r="H694" i="42" s="1"/>
  <c r="G694" i="42"/>
  <c r="F695" i="42"/>
  <c r="G695" i="42"/>
  <c r="H695" i="42"/>
  <c r="F696" i="42"/>
  <c r="G696" i="42"/>
  <c r="H696" i="42"/>
  <c r="F697" i="42"/>
  <c r="H697" i="42" s="1"/>
  <c r="G697" i="42"/>
  <c r="F698" i="42"/>
  <c r="H698" i="42" s="1"/>
  <c r="G698" i="42"/>
  <c r="F699" i="42"/>
  <c r="G699" i="42"/>
  <c r="H699" i="42"/>
  <c r="F700" i="42"/>
  <c r="G700" i="42"/>
  <c r="H700" i="42"/>
  <c r="F701" i="42"/>
  <c r="H701" i="42" s="1"/>
  <c r="G701" i="42"/>
  <c r="F702" i="42"/>
  <c r="H702" i="42" s="1"/>
  <c r="G702" i="42"/>
  <c r="F703" i="42"/>
  <c r="G703" i="42"/>
  <c r="H703" i="42"/>
  <c r="F704" i="42"/>
  <c r="H704" i="42" s="1"/>
  <c r="G704" i="42"/>
  <c r="F705" i="42"/>
  <c r="H705" i="42" s="1"/>
  <c r="G705" i="42"/>
  <c r="F706" i="42"/>
  <c r="H706" i="42" s="1"/>
  <c r="G706" i="42"/>
  <c r="F707" i="42"/>
  <c r="G707" i="42"/>
  <c r="H707" i="42"/>
  <c r="F708" i="42"/>
  <c r="G708" i="42"/>
  <c r="H708" i="42"/>
  <c r="F709" i="42"/>
  <c r="H709" i="42" s="1"/>
  <c r="G709" i="42"/>
  <c r="F710" i="42"/>
  <c r="H710" i="42" s="1"/>
  <c r="G710" i="42"/>
  <c r="F711" i="42"/>
  <c r="G711" i="42"/>
  <c r="H711" i="42"/>
  <c r="F712" i="42"/>
  <c r="H712" i="42" s="1"/>
  <c r="G712" i="42"/>
  <c r="F713" i="42"/>
  <c r="H713" i="42" s="1"/>
  <c r="G713" i="42"/>
  <c r="F714" i="42"/>
  <c r="G714" i="42"/>
  <c r="H714" i="42"/>
  <c r="F715" i="42"/>
  <c r="G715" i="42"/>
  <c r="H715" i="42"/>
  <c r="F716" i="42"/>
  <c r="G716" i="42"/>
  <c r="H716" i="42"/>
  <c r="F717" i="42"/>
  <c r="H717" i="42" s="1"/>
  <c r="G717" i="42"/>
  <c r="F718" i="42"/>
  <c r="H718" i="42" s="1"/>
  <c r="G718" i="42"/>
  <c r="F719" i="42"/>
  <c r="G719" i="42"/>
  <c r="H719" i="42"/>
  <c r="F720" i="42"/>
  <c r="G720" i="42"/>
  <c r="H720" i="42"/>
  <c r="F721" i="42"/>
  <c r="H721" i="42" s="1"/>
  <c r="G721" i="42"/>
  <c r="F722" i="42"/>
  <c r="G722" i="42"/>
  <c r="H722" i="42"/>
  <c r="F723" i="42"/>
  <c r="G723" i="42"/>
  <c r="H723" i="42"/>
  <c r="F724" i="42"/>
  <c r="G724" i="42"/>
  <c r="H724" i="42"/>
  <c r="F725" i="42"/>
  <c r="H725" i="42" s="1"/>
  <c r="G725" i="42"/>
  <c r="F726" i="42"/>
  <c r="H726" i="42" s="1"/>
  <c r="G726" i="42"/>
  <c r="F727" i="42"/>
  <c r="G727" i="42"/>
  <c r="H727" i="42"/>
  <c r="F728" i="42"/>
  <c r="H728" i="42" s="1"/>
  <c r="G728" i="42"/>
  <c r="F729" i="42"/>
  <c r="H729" i="42" s="1"/>
  <c r="G729" i="42"/>
  <c r="G730" i="42"/>
  <c r="G731" i="42"/>
  <c r="G732" i="42"/>
  <c r="G733" i="42"/>
  <c r="G734" i="42"/>
  <c r="G735" i="42"/>
  <c r="G736" i="42"/>
  <c r="G737" i="42"/>
  <c r="G738" i="42"/>
  <c r="G739" i="42"/>
  <c r="G740" i="42"/>
  <c r="G741" i="42"/>
  <c r="G742" i="42"/>
  <c r="G743" i="42"/>
  <c r="G744" i="42"/>
  <c r="G745" i="42"/>
  <c r="G746" i="42"/>
  <c r="G747" i="42"/>
  <c r="G748" i="42"/>
  <c r="G749" i="42"/>
  <c r="F750" i="42"/>
  <c r="H750" i="42" s="1"/>
  <c r="G750" i="42"/>
  <c r="F751" i="42"/>
  <c r="G751" i="42"/>
  <c r="H751" i="42"/>
  <c r="F752" i="42"/>
  <c r="H752" i="42" s="1"/>
  <c r="G752" i="42"/>
  <c r="F753" i="42"/>
  <c r="H753" i="42" s="1"/>
  <c r="G753" i="42"/>
  <c r="F754" i="42"/>
  <c r="G754" i="42"/>
  <c r="H754" i="42"/>
  <c r="F755" i="42"/>
  <c r="G755" i="42"/>
  <c r="H755" i="42"/>
  <c r="F756" i="42"/>
  <c r="G756" i="42"/>
  <c r="H756" i="42"/>
  <c r="F757" i="42"/>
  <c r="H757" i="42" s="1"/>
  <c r="G757" i="42"/>
  <c r="F758" i="42"/>
  <c r="H758" i="42" s="1"/>
  <c r="G758" i="42"/>
  <c r="F759" i="42"/>
  <c r="G759" i="42"/>
  <c r="H759" i="42"/>
  <c r="F760" i="42"/>
  <c r="H760" i="42" s="1"/>
  <c r="G760" i="42"/>
  <c r="F761" i="42"/>
  <c r="G761" i="42"/>
  <c r="H761" i="42"/>
  <c r="F762" i="42"/>
  <c r="G762" i="42"/>
  <c r="H762" i="42"/>
  <c r="F763" i="42"/>
  <c r="H763" i="42" s="1"/>
  <c r="G763" i="42"/>
  <c r="F764" i="42"/>
  <c r="G764" i="42"/>
  <c r="H764" i="42"/>
  <c r="F765" i="42"/>
  <c r="G765" i="42"/>
  <c r="H765" i="42"/>
  <c r="F766" i="42"/>
  <c r="H766" i="42" s="1"/>
  <c r="G766" i="42"/>
  <c r="F767" i="42"/>
  <c r="H767" i="42" s="1"/>
  <c r="G767" i="42"/>
  <c r="F768" i="42"/>
  <c r="G768" i="42"/>
  <c r="H768" i="42"/>
  <c r="F769" i="42"/>
  <c r="G769" i="42"/>
  <c r="H769" i="42"/>
  <c r="F770" i="42"/>
  <c r="H770" i="42" s="1"/>
  <c r="G770" i="42"/>
  <c r="F771" i="42"/>
  <c r="H771" i="42" s="1"/>
  <c r="G771" i="42"/>
  <c r="F772" i="42"/>
  <c r="G772" i="42"/>
  <c r="H772" i="42"/>
  <c r="F773" i="42"/>
  <c r="G773" i="42"/>
  <c r="H773" i="42"/>
  <c r="F774" i="42"/>
  <c r="H774" i="42" s="1"/>
  <c r="G774" i="42"/>
  <c r="F775" i="42"/>
  <c r="G775" i="42"/>
  <c r="H775" i="42"/>
  <c r="F776" i="42"/>
  <c r="G776" i="42"/>
  <c r="H776" i="42"/>
  <c r="F777" i="42"/>
  <c r="H777" i="42" s="1"/>
  <c r="G777" i="42"/>
  <c r="F778" i="42"/>
  <c r="H778" i="42" s="1"/>
  <c r="G778" i="42"/>
  <c r="F779" i="42"/>
  <c r="H779" i="42" s="1"/>
  <c r="G779" i="42"/>
  <c r="F780" i="42"/>
  <c r="G780" i="42"/>
  <c r="H780" i="42"/>
  <c r="F781" i="42"/>
  <c r="G781" i="42"/>
  <c r="H781" i="42"/>
  <c r="F782" i="42"/>
  <c r="H782" i="42" s="1"/>
  <c r="G782" i="42"/>
  <c r="F783" i="42"/>
  <c r="G783" i="42"/>
  <c r="H783" i="42"/>
  <c r="F784" i="42"/>
  <c r="G784" i="42"/>
  <c r="H784" i="42"/>
  <c r="F785" i="42"/>
  <c r="H785" i="42" s="1"/>
  <c r="G785" i="42"/>
  <c r="F786" i="42"/>
  <c r="G786" i="42"/>
  <c r="H786" i="42"/>
  <c r="F787" i="42"/>
  <c r="G787" i="42"/>
  <c r="H787" i="42"/>
  <c r="F788" i="42"/>
  <c r="G788" i="42"/>
  <c r="H788" i="42"/>
  <c r="F789" i="42"/>
  <c r="H789" i="42" s="1"/>
  <c r="G789" i="42"/>
  <c r="F790" i="42"/>
  <c r="H790" i="42" s="1"/>
  <c r="G790" i="42"/>
  <c r="F791" i="42"/>
  <c r="H791" i="42" s="1"/>
  <c r="G791" i="42"/>
  <c r="F792" i="42"/>
  <c r="H792" i="42" s="1"/>
  <c r="G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H798" i="42" s="1"/>
  <c r="G798" i="42"/>
  <c r="F799" i="42"/>
  <c r="H799" i="42" s="1"/>
  <c r="G799" i="42"/>
  <c r="F800" i="42"/>
  <c r="G800" i="42"/>
  <c r="H800" i="42"/>
  <c r="F801" i="42"/>
  <c r="G801" i="42"/>
  <c r="H801" i="42"/>
  <c r="F802" i="42"/>
  <c r="H802" i="42" s="1"/>
  <c r="G802" i="42"/>
  <c r="G803" i="42"/>
  <c r="G804" i="42"/>
  <c r="G805" i="42"/>
  <c r="G806" i="42"/>
  <c r="G807" i="42"/>
  <c r="G808" i="42"/>
  <c r="G809" i="42"/>
  <c r="G810" i="42"/>
  <c r="G811" i="42"/>
  <c r="G812" i="42"/>
  <c r="G813" i="42"/>
  <c r="G814" i="42"/>
  <c r="G815" i="42"/>
  <c r="G816" i="42"/>
  <c r="G817" i="42"/>
  <c r="G818" i="42"/>
  <c r="G819" i="42"/>
  <c r="G820" i="42"/>
  <c r="G821" i="42"/>
  <c r="G822" i="42"/>
  <c r="G823" i="42"/>
  <c r="G824" i="42"/>
  <c r="G825" i="42"/>
  <c r="G826" i="42"/>
  <c r="G827" i="42"/>
  <c r="G828" i="42"/>
  <c r="G829" i="42"/>
  <c r="G830" i="42"/>
  <c r="G831" i="42"/>
  <c r="G832" i="42"/>
  <c r="G833" i="42"/>
  <c r="G834" i="42"/>
  <c r="G835" i="42"/>
  <c r="G836" i="42"/>
  <c r="G837" i="42"/>
  <c r="G838" i="42"/>
  <c r="G839" i="42"/>
  <c r="G840" i="42"/>
  <c r="G841" i="42"/>
  <c r="G842" i="42"/>
  <c r="G843" i="42"/>
  <c r="G844" i="42"/>
  <c r="G845" i="42"/>
  <c r="G846" i="42"/>
  <c r="G847" i="42"/>
  <c r="G848" i="42"/>
  <c r="G849" i="42"/>
  <c r="G850" i="42"/>
  <c r="G851" i="42"/>
  <c r="G852" i="42"/>
  <c r="F853" i="42"/>
  <c r="G853" i="42"/>
  <c r="H853" i="42"/>
  <c r="F854" i="42"/>
  <c r="G854" i="42"/>
  <c r="H854" i="42"/>
  <c r="F855" i="42"/>
  <c r="H855" i="42" s="1"/>
  <c r="G855" i="42"/>
  <c r="F856" i="42"/>
  <c r="G856" i="42"/>
  <c r="H856" i="42"/>
  <c r="F857" i="42"/>
  <c r="G857" i="42"/>
  <c r="H857" i="42"/>
  <c r="F858" i="42"/>
  <c r="H858" i="42" s="1"/>
  <c r="G858" i="42"/>
  <c r="F859" i="42"/>
  <c r="H859" i="42" s="1"/>
  <c r="G859" i="42"/>
  <c r="F860" i="42"/>
  <c r="G860" i="42"/>
  <c r="H860" i="42"/>
  <c r="F861" i="42"/>
  <c r="G861" i="42"/>
  <c r="H861" i="42"/>
  <c r="F862" i="42"/>
  <c r="H862" i="42" s="1"/>
  <c r="G862" i="42"/>
  <c r="F863" i="42"/>
  <c r="H863" i="42" s="1"/>
  <c r="G863" i="42"/>
  <c r="F864" i="42"/>
  <c r="G864" i="42"/>
  <c r="H864" i="42"/>
  <c r="F865" i="42"/>
  <c r="G865" i="42"/>
  <c r="H865" i="42"/>
  <c r="F866" i="42"/>
  <c r="H866" i="42" s="1"/>
  <c r="G866" i="42"/>
  <c r="F867" i="42"/>
  <c r="H867" i="42" s="1"/>
  <c r="G867" i="42"/>
  <c r="F868" i="42"/>
  <c r="H868" i="42" s="1"/>
  <c r="G868" i="42"/>
  <c r="F869" i="42"/>
  <c r="G869" i="42"/>
  <c r="H869" i="42"/>
  <c r="F870" i="42"/>
  <c r="H870" i="42" s="1"/>
  <c r="G870" i="42"/>
  <c r="F871" i="42"/>
  <c r="H871" i="42" s="1"/>
  <c r="G871" i="42"/>
  <c r="G872" i="42"/>
  <c r="G873" i="42"/>
  <c r="G874" i="42"/>
  <c r="G875" i="42"/>
  <c r="G876" i="42"/>
  <c r="G877" i="42"/>
  <c r="G878" i="42"/>
  <c r="G879" i="42"/>
  <c r="G880" i="42"/>
  <c r="G881" i="42"/>
  <c r="G882" i="42"/>
  <c r="G883" i="42"/>
  <c r="G884" i="42"/>
  <c r="G885" i="42"/>
  <c r="G886" i="42"/>
  <c r="G887" i="42"/>
  <c r="G888" i="42"/>
  <c r="G889" i="42"/>
  <c r="G890" i="42"/>
  <c r="G891" i="42"/>
  <c r="G892" i="42"/>
  <c r="G893" i="42"/>
  <c r="G894" i="42"/>
  <c r="G895" i="42"/>
  <c r="G896" i="42"/>
  <c r="G897" i="42"/>
  <c r="G898" i="42"/>
  <c r="G899" i="42"/>
  <c r="G900" i="42"/>
  <c r="G901" i="42"/>
  <c r="G902" i="42"/>
  <c r="G903" i="42"/>
  <c r="G904" i="42"/>
  <c r="G905" i="42"/>
  <c r="G906" i="42"/>
  <c r="G907" i="42"/>
  <c r="G908" i="42"/>
  <c r="G909" i="42"/>
  <c r="G910" i="42"/>
  <c r="G911" i="42"/>
  <c r="G912" i="42"/>
  <c r="G913" i="42"/>
  <c r="G914" i="42"/>
  <c r="G915" i="42"/>
  <c r="G916" i="42"/>
  <c r="G917" i="42"/>
  <c r="G918" i="42"/>
  <c r="G919" i="42"/>
  <c r="G920" i="42"/>
  <c r="G921" i="42"/>
  <c r="G922" i="42"/>
  <c r="G923" i="42"/>
  <c r="G924" i="42"/>
  <c r="G925" i="42"/>
  <c r="G926" i="42"/>
  <c r="G927" i="42"/>
  <c r="G928" i="42"/>
  <c r="G929" i="42"/>
  <c r="G930" i="42"/>
  <c r="G931" i="42"/>
  <c r="G932" i="42"/>
  <c r="G933" i="42"/>
  <c r="G934" i="42"/>
  <c r="G935" i="42"/>
  <c r="G936" i="42"/>
  <c r="G937" i="42"/>
  <c r="G938" i="42"/>
  <c r="G939" i="42"/>
  <c r="G940" i="42"/>
  <c r="G941" i="42"/>
  <c r="G942" i="42"/>
  <c r="G943" i="42"/>
  <c r="G944" i="42"/>
  <c r="G945" i="42"/>
  <c r="G946" i="42"/>
  <c r="G947" i="42"/>
  <c r="G948" i="42"/>
  <c r="F949" i="42"/>
  <c r="G949" i="42"/>
  <c r="H949" i="42"/>
  <c r="F950" i="42"/>
  <c r="H950" i="42" s="1"/>
  <c r="G950" i="42"/>
  <c r="F951" i="42"/>
  <c r="H951" i="42" s="1"/>
  <c r="G951" i="42"/>
  <c r="F952" i="42"/>
  <c r="G952" i="42"/>
  <c r="H952" i="42"/>
  <c r="F953" i="42"/>
  <c r="G953" i="42"/>
  <c r="H953" i="42"/>
  <c r="F954" i="42"/>
  <c r="H954" i="42" s="1"/>
  <c r="G954" i="42"/>
  <c r="F955" i="42"/>
  <c r="H955" i="42" s="1"/>
  <c r="G955" i="42"/>
  <c r="F956" i="42"/>
  <c r="H956" i="42" s="1"/>
  <c r="G956" i="42"/>
  <c r="F957" i="42"/>
  <c r="G957" i="42"/>
  <c r="H957" i="42"/>
  <c r="F958" i="42"/>
  <c r="H958" i="42" s="1"/>
  <c r="G958" i="42"/>
  <c r="F959" i="42"/>
  <c r="H959" i="42" s="1"/>
  <c r="G959" i="42"/>
  <c r="F960" i="42"/>
  <c r="G960" i="42"/>
  <c r="H960" i="42"/>
  <c r="F961" i="42"/>
  <c r="G961" i="42"/>
  <c r="H961" i="42"/>
  <c r="F962" i="42"/>
  <c r="H962" i="42" s="1"/>
  <c r="G962" i="42"/>
  <c r="F963" i="42"/>
  <c r="H963" i="42" s="1"/>
  <c r="G963" i="42"/>
  <c r="F964" i="42"/>
  <c r="G964" i="42"/>
  <c r="H964" i="42"/>
  <c r="F965" i="42"/>
  <c r="G965" i="42"/>
  <c r="H965" i="42"/>
  <c r="F966" i="42"/>
  <c r="G966" i="42"/>
  <c r="H966" i="42"/>
  <c r="F967" i="42"/>
  <c r="H967" i="42" s="1"/>
  <c r="G967" i="42"/>
  <c r="F968" i="42"/>
  <c r="G968" i="42"/>
  <c r="H968" i="42"/>
  <c r="F969" i="42"/>
  <c r="G969" i="42"/>
  <c r="H969" i="42"/>
  <c r="F970" i="42"/>
  <c r="H970" i="42" s="1"/>
  <c r="G970" i="42"/>
  <c r="F971" i="42"/>
  <c r="H971" i="42" s="1"/>
  <c r="G971" i="42"/>
  <c r="F972" i="42"/>
  <c r="G972" i="42"/>
  <c r="H972" i="42"/>
  <c r="F973" i="42"/>
  <c r="G973" i="42"/>
  <c r="H973" i="42"/>
  <c r="F974" i="42"/>
  <c r="H974" i="42" s="1"/>
  <c r="G974" i="42"/>
  <c r="F975" i="42"/>
  <c r="H975" i="42" s="1"/>
  <c r="G975" i="42"/>
  <c r="F976" i="42"/>
  <c r="G976" i="42"/>
  <c r="H976" i="42"/>
  <c r="F977" i="42"/>
  <c r="G977" i="42"/>
  <c r="H977" i="42"/>
  <c r="F978" i="42"/>
  <c r="H978" i="42" s="1"/>
  <c r="G978" i="42"/>
  <c r="F979" i="42"/>
  <c r="H979" i="42" s="1"/>
  <c r="G979" i="42"/>
  <c r="F980" i="42"/>
  <c r="H980" i="42" s="1"/>
  <c r="G980" i="42"/>
  <c r="F981" i="42"/>
  <c r="G981" i="42"/>
  <c r="H981" i="42"/>
  <c r="F982" i="42"/>
  <c r="H982" i="42" s="1"/>
  <c r="G982" i="42"/>
  <c r="F983" i="42"/>
  <c r="H983" i="42" s="1"/>
  <c r="G983" i="42"/>
  <c r="F984" i="42"/>
  <c r="G984" i="42"/>
  <c r="H984" i="42"/>
  <c r="F985" i="42"/>
  <c r="G985" i="42"/>
  <c r="H985" i="42"/>
  <c r="F986" i="42"/>
  <c r="H986" i="42" s="1"/>
  <c r="G986" i="42"/>
  <c r="F987" i="42"/>
  <c r="H987" i="42" s="1"/>
  <c r="G987" i="42"/>
  <c r="F988" i="42"/>
  <c r="G988" i="42"/>
  <c r="H988" i="42"/>
  <c r="F989" i="42"/>
  <c r="G989" i="42"/>
  <c r="H989" i="42"/>
  <c r="F990" i="42"/>
  <c r="G990" i="42"/>
  <c r="H990" i="42"/>
  <c r="F991" i="42"/>
  <c r="H991" i="42" s="1"/>
  <c r="G991" i="42"/>
  <c r="F992" i="42"/>
  <c r="G992" i="42"/>
  <c r="H992" i="42"/>
  <c r="F993" i="42"/>
  <c r="G993" i="42"/>
  <c r="H993" i="42"/>
  <c r="F994" i="42"/>
  <c r="H994" i="42" s="1"/>
  <c r="G994" i="42"/>
  <c r="F995" i="42"/>
  <c r="H995" i="42" s="1"/>
  <c r="G995" i="42"/>
  <c r="F996" i="42"/>
  <c r="H996" i="42" s="1"/>
  <c r="G996" i="42"/>
  <c r="F997" i="42"/>
  <c r="G997" i="42"/>
  <c r="H997" i="42"/>
  <c r="F998" i="42"/>
  <c r="H998" i="42" s="1"/>
  <c r="G998" i="42"/>
  <c r="F999" i="42"/>
  <c r="H999" i="42" s="1"/>
  <c r="G999" i="42"/>
  <c r="F1000" i="42"/>
  <c r="G1000" i="42"/>
  <c r="H1000" i="42"/>
  <c r="F1001" i="42"/>
  <c r="G1001" i="42"/>
  <c r="H1001" i="42"/>
  <c r="F1002" i="42"/>
  <c r="H1002" i="42" s="1"/>
  <c r="G1002" i="42"/>
  <c r="F1003" i="42"/>
  <c r="H1003" i="42" s="1"/>
  <c r="G1003" i="42"/>
  <c r="F1004" i="42"/>
  <c r="G1004" i="42"/>
  <c r="H1004" i="42"/>
  <c r="F1005" i="42"/>
  <c r="G1005" i="42"/>
  <c r="H1005" i="42"/>
  <c r="F1006" i="42"/>
  <c r="H1006" i="42" s="1"/>
  <c r="G1006" i="42"/>
  <c r="F1007" i="42"/>
  <c r="H1007" i="42" s="1"/>
  <c r="G1007" i="42"/>
  <c r="F1008" i="42"/>
  <c r="G1008" i="42"/>
  <c r="H1008" i="42"/>
  <c r="F1009" i="42"/>
  <c r="G1009" i="42"/>
  <c r="H1009" i="42"/>
  <c r="F1010" i="42"/>
  <c r="H1010" i="42" s="1"/>
  <c r="G1010" i="42"/>
  <c r="F1011" i="42"/>
  <c r="H1011" i="42" s="1"/>
  <c r="G1011" i="42"/>
  <c r="F1012" i="42"/>
  <c r="G1012" i="42"/>
  <c r="H1012" i="42"/>
  <c r="F1013" i="42"/>
  <c r="G1013" i="42"/>
  <c r="H1013" i="42"/>
  <c r="F1014" i="42"/>
  <c r="H1014" i="42" s="1"/>
  <c r="G1014" i="42"/>
  <c r="F1015" i="42"/>
  <c r="H1015" i="42" s="1"/>
  <c r="G1015" i="42"/>
  <c r="F1016" i="42"/>
  <c r="G1016" i="42"/>
  <c r="H1016" i="42"/>
  <c r="F1017" i="42"/>
  <c r="G1017" i="42"/>
  <c r="H1017" i="42"/>
  <c r="F1018" i="42"/>
  <c r="H1018" i="42" s="1"/>
  <c r="G1018" i="42"/>
  <c r="F1019" i="42"/>
  <c r="H1019" i="42" s="1"/>
  <c r="G1019" i="42"/>
  <c r="F1020" i="42"/>
  <c r="H1020" i="42" s="1"/>
  <c r="G1020" i="42"/>
  <c r="F1021" i="42"/>
  <c r="G1021" i="42"/>
  <c r="H1021" i="42"/>
  <c r="F1022" i="42"/>
  <c r="H1022" i="42" s="1"/>
  <c r="G1022" i="42"/>
  <c r="F1023" i="42"/>
  <c r="H1023" i="42" s="1"/>
  <c r="G1023" i="42"/>
  <c r="F1024" i="42"/>
  <c r="G1024" i="42"/>
  <c r="H1024" i="42"/>
  <c r="F1025" i="42"/>
  <c r="G1025" i="42"/>
  <c r="H1025" i="42"/>
  <c r="F1026" i="42"/>
  <c r="H1026" i="42" s="1"/>
  <c r="G1026" i="42"/>
  <c r="F1027" i="42"/>
  <c r="H1027" i="42" s="1"/>
  <c r="G1027" i="42"/>
  <c r="F1028" i="42"/>
  <c r="G1028" i="42"/>
  <c r="H1028" i="42"/>
  <c r="F1029" i="42"/>
  <c r="G1029" i="42"/>
  <c r="H1029" i="42"/>
  <c r="F1030" i="42"/>
  <c r="G1030" i="42"/>
  <c r="H1030" i="42"/>
  <c r="F1031" i="42"/>
  <c r="H1031" i="42" s="1"/>
  <c r="G1031" i="42"/>
  <c r="F1032" i="42"/>
  <c r="G1032" i="42"/>
  <c r="H1032" i="42"/>
  <c r="F1033" i="42"/>
  <c r="G1033" i="42"/>
  <c r="H1033" i="42"/>
  <c r="F1034" i="42"/>
  <c r="H1034" i="42" s="1"/>
  <c r="G1034" i="42"/>
  <c r="F1035" i="42"/>
  <c r="H1035" i="42" s="1"/>
  <c r="G1035" i="42"/>
  <c r="F1036" i="42"/>
  <c r="G1036" i="42"/>
  <c r="H1036" i="42"/>
  <c r="F1037" i="42"/>
  <c r="G1037" i="42"/>
  <c r="H1037" i="42"/>
  <c r="F1038" i="42"/>
  <c r="H1038" i="42" s="1"/>
  <c r="G1038" i="42"/>
  <c r="F1039" i="42"/>
  <c r="H1039" i="42" s="1"/>
  <c r="G1039" i="42"/>
  <c r="F1040" i="42"/>
  <c r="G1040" i="42"/>
  <c r="H1040" i="42"/>
  <c r="F1041" i="42"/>
  <c r="G1041" i="42"/>
  <c r="H1041" i="42"/>
  <c r="F1042" i="42"/>
  <c r="H1042" i="42" s="1"/>
  <c r="G1042" i="42"/>
  <c r="F1043" i="42"/>
  <c r="H1043" i="42" s="1"/>
  <c r="G1043" i="42"/>
  <c r="F1044" i="42"/>
  <c r="H1044" i="42" s="1"/>
  <c r="G1044" i="42"/>
  <c r="F1045" i="42"/>
  <c r="G1045" i="42"/>
  <c r="H1045" i="42"/>
  <c r="F1046" i="42"/>
  <c r="G1046" i="42"/>
  <c r="H1046" i="42"/>
  <c r="F1047" i="42"/>
  <c r="H1047" i="42" s="1"/>
  <c r="G1047" i="42"/>
  <c r="F1048" i="42"/>
  <c r="G1048" i="42"/>
  <c r="H1048" i="42"/>
  <c r="F1049" i="42"/>
  <c r="G1049" i="42"/>
  <c r="H1049" i="42"/>
  <c r="F1050" i="42"/>
  <c r="H1050" i="42" s="1"/>
  <c r="G1050" i="42"/>
  <c r="F1051" i="42"/>
  <c r="H1051" i="42" s="1"/>
  <c r="G1051" i="42"/>
  <c r="F1052" i="42"/>
  <c r="H1052" i="42" s="1"/>
  <c r="G1052" i="42"/>
  <c r="F1053" i="42"/>
  <c r="G1053" i="42"/>
  <c r="H1053" i="42"/>
  <c r="F1054" i="42"/>
  <c r="G1054" i="42"/>
  <c r="H1054" i="42"/>
  <c r="F1055" i="42"/>
  <c r="H1055" i="42" s="1"/>
  <c r="G1055" i="42"/>
  <c r="F1056" i="42"/>
  <c r="G1056" i="42"/>
  <c r="H1056" i="42"/>
  <c r="F1057" i="42"/>
  <c r="G1057" i="42"/>
  <c r="H1057" i="42"/>
  <c r="F1058" i="42"/>
  <c r="H1058" i="42" s="1"/>
  <c r="G1058" i="42"/>
  <c r="F1059" i="42"/>
  <c r="H1059" i="42" s="1"/>
  <c r="G1059" i="42"/>
  <c r="F1060" i="42"/>
  <c r="H1060" i="42" s="1"/>
  <c r="G1060" i="42"/>
  <c r="F1061" i="42"/>
  <c r="G1061" i="42"/>
  <c r="H1061" i="42"/>
  <c r="F1062" i="42"/>
  <c r="H1062" i="42" s="1"/>
  <c r="G1062" i="42"/>
  <c r="F1063" i="42"/>
  <c r="H1063" i="42" s="1"/>
  <c r="G1063" i="42"/>
  <c r="F1064" i="42"/>
  <c r="G1064" i="42"/>
  <c r="H1064" i="42"/>
  <c r="F1065" i="42"/>
  <c r="G1065" i="42"/>
  <c r="H1065" i="42"/>
  <c r="F1066" i="42"/>
  <c r="H1066" i="42" s="1"/>
  <c r="G1066" i="42"/>
  <c r="F1067" i="42"/>
  <c r="H1067" i="42" s="1"/>
  <c r="G1067" i="42"/>
  <c r="F1068" i="42"/>
  <c r="H1068" i="42" s="1"/>
  <c r="G1068" i="42"/>
  <c r="F1069" i="42"/>
  <c r="G1069" i="42"/>
  <c r="H1069" i="42"/>
  <c r="F1070" i="42"/>
  <c r="G1070" i="42"/>
  <c r="H1070" i="42"/>
  <c r="F1071" i="42"/>
  <c r="H1071" i="42" s="1"/>
  <c r="G1071" i="42"/>
  <c r="F1072" i="42"/>
  <c r="G1072" i="42"/>
  <c r="H1072" i="42"/>
  <c r="F1073" i="42"/>
  <c r="G1073" i="42"/>
  <c r="H1073" i="42"/>
  <c r="F1074" i="42"/>
  <c r="H1074" i="42" s="1"/>
  <c r="G1074" i="42"/>
  <c r="F1075" i="42"/>
  <c r="H1075" i="42" s="1"/>
  <c r="G1075" i="42"/>
  <c r="F1076" i="42"/>
  <c r="H1076" i="42" s="1"/>
  <c r="G1076" i="42"/>
  <c r="F1077" i="42"/>
  <c r="G1077" i="42"/>
  <c r="H1077" i="42"/>
  <c r="F1078" i="42"/>
  <c r="G1078" i="42"/>
  <c r="H1078" i="42"/>
  <c r="F1079" i="42"/>
  <c r="H1079" i="42" s="1"/>
  <c r="G1079" i="42"/>
  <c r="F1080" i="42"/>
  <c r="G1080" i="42"/>
  <c r="H1080" i="42"/>
  <c r="F1081" i="42"/>
  <c r="G1081" i="42"/>
  <c r="H1081" i="42"/>
  <c r="F1082" i="42"/>
  <c r="H1082" i="42" s="1"/>
  <c r="G1082" i="42"/>
  <c r="F1083" i="42"/>
  <c r="H1083" i="42" s="1"/>
  <c r="G1083" i="42"/>
  <c r="F1084" i="42"/>
  <c r="G1084" i="42"/>
  <c r="H1084" i="42"/>
  <c r="F1085" i="42"/>
  <c r="G1085" i="42"/>
  <c r="H1085" i="42"/>
  <c r="F1086" i="42"/>
  <c r="H1086" i="42" s="1"/>
  <c r="G1086" i="42"/>
  <c r="F1087" i="42"/>
  <c r="H1087" i="42" s="1"/>
  <c r="G1087" i="42"/>
  <c r="F1088" i="42"/>
  <c r="G1088" i="42"/>
  <c r="H1088" i="42"/>
  <c r="F1089" i="42"/>
  <c r="H1089" i="42" s="1"/>
  <c r="G1089" i="42"/>
  <c r="F1090" i="42"/>
  <c r="H1090" i="42" s="1"/>
  <c r="G1090" i="42"/>
  <c r="F1091" i="42"/>
  <c r="G1091" i="42"/>
  <c r="H1091" i="42"/>
  <c r="F1092" i="42"/>
  <c r="H1092" i="42" s="1"/>
  <c r="G1092" i="42"/>
  <c r="F1093" i="42"/>
  <c r="G1093" i="42"/>
  <c r="H1093" i="42"/>
  <c r="F1094" i="42"/>
  <c r="G1094" i="42"/>
  <c r="H1094" i="42"/>
  <c r="F1095" i="42"/>
  <c r="H1095" i="42" s="1"/>
  <c r="G1095" i="42"/>
  <c r="F1096" i="42"/>
  <c r="G1096" i="42"/>
  <c r="H1096" i="42"/>
  <c r="F1097" i="42"/>
  <c r="G1097" i="42"/>
  <c r="H1097" i="42"/>
  <c r="F1098" i="42"/>
  <c r="H1098" i="42" s="1"/>
  <c r="G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H1103" i="42" s="1"/>
  <c r="G1103" i="42"/>
  <c r="F1104" i="42"/>
  <c r="G1104" i="42"/>
  <c r="H1104" i="42"/>
  <c r="F1105" i="42"/>
  <c r="G1105" i="42"/>
  <c r="H1105" i="42"/>
  <c r="F1106" i="42"/>
  <c r="H1106" i="42" s="1"/>
  <c r="G1106" i="42"/>
  <c r="F1107" i="42"/>
  <c r="H1107" i="42" s="1"/>
  <c r="G1107" i="42"/>
  <c r="F1108" i="42"/>
  <c r="H1108" i="42" s="1"/>
  <c r="G1108" i="42"/>
  <c r="F1109" i="42"/>
  <c r="G1109" i="42"/>
  <c r="H1109" i="42"/>
  <c r="F1110" i="42"/>
  <c r="G1110" i="42"/>
  <c r="H1110" i="42"/>
  <c r="F1111" i="42"/>
  <c r="H1111" i="42" s="1"/>
  <c r="G1111" i="42"/>
  <c r="F1112" i="42"/>
  <c r="G1112" i="42"/>
  <c r="H1112" i="42"/>
  <c r="F1113" i="42"/>
  <c r="G1113" i="42"/>
  <c r="H1113" i="42"/>
  <c r="F1114" i="42"/>
  <c r="H1114" i="42" s="1"/>
  <c r="G1114" i="42"/>
  <c r="F1115" i="42"/>
  <c r="H1115" i="42" s="1"/>
  <c r="G1115" i="42"/>
  <c r="F1116" i="42"/>
  <c r="G1116" i="42"/>
  <c r="H1116" i="42"/>
  <c r="F1117" i="42"/>
  <c r="G1117" i="42"/>
  <c r="H1117" i="42"/>
  <c r="F1118" i="42"/>
  <c r="H1118" i="42" s="1"/>
  <c r="G1118" i="42"/>
  <c r="F1119" i="42"/>
  <c r="H1119" i="42" s="1"/>
  <c r="G1119" i="42"/>
  <c r="F1120" i="42"/>
  <c r="G1120" i="42"/>
  <c r="H1120" i="42"/>
  <c r="F1121" i="42"/>
  <c r="H1121" i="42" s="1"/>
  <c r="G1121" i="42"/>
  <c r="F1122" i="42"/>
  <c r="H1122" i="42" s="1"/>
  <c r="G1122" i="42"/>
  <c r="F1123" i="42"/>
  <c r="G1123" i="42"/>
  <c r="H1123" i="42"/>
  <c r="F1124" i="42"/>
  <c r="H1124" i="42" s="1"/>
  <c r="G1124" i="42"/>
  <c r="F1125" i="42"/>
  <c r="G1125" i="42"/>
  <c r="H1125" i="42"/>
  <c r="F1126" i="42"/>
  <c r="G1126" i="42"/>
  <c r="H1126" i="42"/>
  <c r="F1127" i="42"/>
  <c r="H1127" i="42" s="1"/>
  <c r="G1127" i="42"/>
  <c r="F1128" i="42"/>
  <c r="G1128" i="42"/>
  <c r="H1128" i="42"/>
  <c r="F1129" i="42"/>
  <c r="G1129" i="42"/>
  <c r="H1129" i="42"/>
  <c r="F1130" i="42"/>
  <c r="H1130" i="42" s="1"/>
  <c r="G1130" i="42"/>
  <c r="F1131" i="42"/>
  <c r="G1131" i="42"/>
  <c r="H1131" i="42"/>
  <c r="F1132" i="42"/>
  <c r="G1132" i="42"/>
  <c r="H1132" i="42"/>
  <c r="F1133" i="42"/>
  <c r="G1133" i="42"/>
  <c r="H1133" i="42"/>
  <c r="F1134" i="42"/>
  <c r="H1134" i="42" s="1"/>
  <c r="G1134" i="42"/>
  <c r="F1135" i="42"/>
  <c r="H1135" i="42" s="1"/>
  <c r="G1135" i="42"/>
  <c r="F1136" i="42"/>
  <c r="G1136" i="42"/>
  <c r="H1136" i="42"/>
  <c r="F1137" i="42"/>
  <c r="H1137" i="42" s="1"/>
  <c r="G1137" i="42"/>
  <c r="F1138" i="42"/>
  <c r="H1138" i="42" s="1"/>
  <c r="G1138" i="42"/>
  <c r="F1139" i="42"/>
  <c r="H1139" i="42" s="1"/>
  <c r="G1139" i="42"/>
  <c r="F1140" i="42"/>
  <c r="G1140" i="42"/>
  <c r="H1140" i="42"/>
  <c r="F1141" i="42"/>
  <c r="G1141" i="42"/>
  <c r="H1141" i="42"/>
  <c r="F1142" i="42"/>
  <c r="G1142" i="42"/>
  <c r="H1142" i="42"/>
  <c r="F1143" i="42"/>
  <c r="H1143" i="42" s="1"/>
  <c r="G1143" i="42"/>
  <c r="F1144" i="42"/>
  <c r="G1144" i="42"/>
  <c r="H1144" i="42"/>
  <c r="F1145" i="42"/>
  <c r="G1145" i="42"/>
  <c r="H1145" i="42"/>
  <c r="F1146" i="42"/>
  <c r="H1146" i="42" s="1"/>
  <c r="G1146" i="42"/>
  <c r="F1147" i="42"/>
  <c r="H1147" i="42" s="1"/>
  <c r="G1147" i="42"/>
  <c r="F1148" i="42"/>
  <c r="G1148" i="42"/>
  <c r="H1148" i="42"/>
  <c r="F1149" i="42"/>
  <c r="G1149" i="42"/>
  <c r="H1149" i="42"/>
  <c r="F1150" i="42"/>
  <c r="H1150" i="42" s="1"/>
  <c r="G1150" i="42"/>
  <c r="F1151" i="42"/>
  <c r="H1151" i="42" s="1"/>
  <c r="G1151" i="42"/>
  <c r="F1152" i="42"/>
  <c r="G1152" i="42"/>
  <c r="H1152" i="42"/>
  <c r="F1153" i="42"/>
  <c r="H1153" i="42" s="1"/>
  <c r="G1153" i="42"/>
  <c r="F1154" i="42"/>
  <c r="H1154" i="42" s="1"/>
  <c r="G1154" i="42"/>
  <c r="F1155" i="42"/>
  <c r="G1155" i="42"/>
  <c r="H1155" i="42"/>
  <c r="F1156" i="42"/>
  <c r="H1156" i="42" s="1"/>
  <c r="G1156" i="42"/>
  <c r="F1157" i="42"/>
  <c r="G1157" i="42"/>
  <c r="H1157" i="42"/>
  <c r="F1158" i="42"/>
  <c r="G1158" i="42"/>
  <c r="H1158" i="42"/>
  <c r="F1159" i="42"/>
  <c r="H1159" i="42" s="1"/>
  <c r="G1159" i="42"/>
  <c r="F1160" i="42"/>
  <c r="G1160" i="42"/>
  <c r="H1160" i="42"/>
  <c r="F1161" i="42"/>
  <c r="G1161" i="42"/>
  <c r="H1161" i="42"/>
  <c r="F1162" i="42"/>
  <c r="H1162" i="42" s="1"/>
  <c r="G1162" i="42"/>
  <c r="F1163" i="42"/>
  <c r="G1163" i="42"/>
  <c r="H1163" i="42"/>
  <c r="F1164" i="42"/>
  <c r="G1164" i="42"/>
  <c r="H1164" i="42"/>
  <c r="F1165" i="42"/>
  <c r="G1165" i="42"/>
  <c r="H1165" i="42"/>
  <c r="F1166" i="42"/>
  <c r="H1166" i="42" s="1"/>
  <c r="G1166" i="42"/>
  <c r="F1167" i="42"/>
  <c r="H1167" i="42" s="1"/>
  <c r="G1167" i="42"/>
  <c r="F1168" i="42"/>
  <c r="G1168" i="42"/>
  <c r="H1168" i="42"/>
  <c r="F1169" i="42"/>
  <c r="H1169" i="42" s="1"/>
  <c r="G1169" i="42"/>
  <c r="F1170" i="42"/>
  <c r="H1170" i="42" s="1"/>
  <c r="G1170" i="42"/>
  <c r="F1171" i="42"/>
  <c r="H1171" i="42" s="1"/>
  <c r="G1171" i="42"/>
  <c r="F1172" i="42"/>
  <c r="G1172" i="42"/>
  <c r="H1172" i="42"/>
  <c r="F1173" i="42"/>
  <c r="G1173" i="42"/>
  <c r="H1173" i="42"/>
  <c r="F1174" i="42"/>
  <c r="G1174" i="42"/>
  <c r="H1174" i="42"/>
  <c r="F1175" i="42"/>
  <c r="H1175" i="42" s="1"/>
  <c r="G1175" i="42"/>
  <c r="F1176" i="42"/>
  <c r="G1176" i="42"/>
  <c r="H1176" i="42"/>
  <c r="F1177" i="42"/>
  <c r="G1177" i="42"/>
  <c r="H1177" i="42"/>
  <c r="F1178" i="42"/>
  <c r="H1178" i="42" s="1"/>
  <c r="G1178" i="42"/>
  <c r="F1179" i="42"/>
  <c r="G1179" i="42"/>
  <c r="H1179" i="42"/>
  <c r="F1180" i="42"/>
  <c r="G1180" i="42"/>
  <c r="H1180" i="42"/>
  <c r="F1181" i="42"/>
  <c r="G1181" i="42"/>
  <c r="H1181" i="42"/>
  <c r="F1182" i="42"/>
  <c r="H1182" i="42" s="1"/>
  <c r="G1182" i="42"/>
  <c r="F1183" i="42"/>
  <c r="H1183" i="42" s="1"/>
  <c r="G1183" i="42"/>
  <c r="F1184" i="42"/>
  <c r="G1184" i="42"/>
  <c r="H1184" i="42"/>
  <c r="F1185" i="42"/>
  <c r="H1185" i="42" s="1"/>
  <c r="G1185" i="42"/>
  <c r="F1186" i="42"/>
  <c r="H1186" i="42" s="1"/>
  <c r="G1186" i="42"/>
  <c r="F1187" i="42"/>
  <c r="G1187" i="42"/>
  <c r="H1187" i="42"/>
  <c r="F1188" i="42"/>
  <c r="H1188" i="42" s="1"/>
  <c r="G1188" i="42"/>
  <c r="F1189" i="42"/>
  <c r="G1189" i="42"/>
  <c r="H1189" i="42"/>
  <c r="F1190" i="42"/>
  <c r="G1190" i="42"/>
  <c r="H1190" i="42"/>
  <c r="F1191" i="42"/>
  <c r="H1191" i="42" s="1"/>
  <c r="G1191" i="42"/>
  <c r="F1192" i="42"/>
  <c r="G1192" i="42"/>
  <c r="H1192" i="42"/>
  <c r="F1193" i="42"/>
  <c r="G1193" i="42"/>
  <c r="H1193" i="42"/>
  <c r="F1194" i="42"/>
  <c r="H1194" i="42" s="1"/>
  <c r="G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H1199" i="42" s="1"/>
  <c r="G1199" i="42"/>
  <c r="F1200" i="42"/>
  <c r="G1200" i="42"/>
  <c r="H1200" i="42"/>
  <c r="F1201" i="42"/>
  <c r="G1201" i="42"/>
  <c r="H1201" i="42"/>
  <c r="F1202" i="42"/>
  <c r="H1202" i="42" s="1"/>
  <c r="G1202" i="42"/>
  <c r="F1203" i="42"/>
  <c r="H1203" i="42" s="1"/>
  <c r="G1203" i="42"/>
  <c r="F1204" i="42"/>
  <c r="H1204" i="42" s="1"/>
  <c r="G1204" i="42"/>
  <c r="F1205" i="42"/>
  <c r="G1205" i="42"/>
  <c r="H1205" i="42"/>
  <c r="F1206" i="42"/>
  <c r="G1206" i="42"/>
  <c r="H1206" i="42"/>
  <c r="F1207" i="42"/>
  <c r="H1207" i="42" s="1"/>
  <c r="G1207" i="42"/>
  <c r="F1208" i="42"/>
  <c r="G1208" i="42"/>
  <c r="H1208" i="42"/>
  <c r="F1209" i="42"/>
  <c r="G1209" i="42"/>
  <c r="H1209" i="42"/>
  <c r="F1210" i="42"/>
  <c r="H1210" i="42" s="1"/>
  <c r="G1210" i="42"/>
  <c r="F1211" i="42"/>
  <c r="H1211" i="42" s="1"/>
  <c r="G1211" i="42"/>
  <c r="F1212" i="42"/>
  <c r="G1212" i="42"/>
  <c r="H1212" i="42"/>
  <c r="F1213" i="42"/>
  <c r="G1213" i="42"/>
  <c r="H1213" i="42"/>
  <c r="F1214" i="42"/>
  <c r="H1214" i="42" s="1"/>
  <c r="G1214" i="42"/>
  <c r="F1215" i="42"/>
  <c r="H1215" i="42" s="1"/>
  <c r="G1215" i="42"/>
  <c r="F1216" i="42"/>
  <c r="G1216" i="42"/>
  <c r="H1216" i="42"/>
  <c r="F1217" i="42"/>
  <c r="H1217" i="42" s="1"/>
  <c r="G1217" i="42"/>
  <c r="F1218" i="42"/>
  <c r="H1218" i="42" s="1"/>
  <c r="G1218" i="42"/>
  <c r="F1219" i="42"/>
  <c r="G1219" i="42"/>
  <c r="H1219" i="42"/>
  <c r="F1220" i="42"/>
  <c r="H1220" i="42" s="1"/>
  <c r="G1220" i="42"/>
  <c r="F1221" i="42"/>
  <c r="G1221" i="42"/>
  <c r="H1221" i="42"/>
  <c r="F1222" i="42"/>
  <c r="G1222" i="42"/>
  <c r="H1222" i="42"/>
  <c r="F1223" i="42"/>
  <c r="H1223" i="42" s="1"/>
  <c r="G1223" i="42"/>
  <c r="F1224" i="42"/>
  <c r="G1224" i="42"/>
  <c r="H1224" i="42"/>
  <c r="F1225" i="42"/>
  <c r="G1225" i="42"/>
  <c r="H1225" i="42"/>
  <c r="F1226" i="42"/>
  <c r="H1226" i="42" s="1"/>
  <c r="G1226" i="42"/>
  <c r="F1227" i="42"/>
  <c r="G1227" i="42"/>
  <c r="H1227" i="42"/>
  <c r="F1228" i="42"/>
  <c r="G1228" i="42"/>
  <c r="H1228" i="42"/>
  <c r="F1229" i="42"/>
  <c r="G1229" i="42"/>
  <c r="H1229" i="42"/>
  <c r="F1230" i="42"/>
  <c r="H1230" i="42" s="1"/>
  <c r="G1230" i="42"/>
  <c r="F1231" i="42"/>
  <c r="H1231" i="42" s="1"/>
  <c r="G1231" i="42"/>
  <c r="F1232" i="42"/>
  <c r="G1232" i="42"/>
  <c r="H1232" i="42"/>
  <c r="F1233" i="42"/>
  <c r="H1233" i="42" s="1"/>
  <c r="G1233" i="42"/>
  <c r="F1234" i="42"/>
  <c r="H1234" i="42" s="1"/>
  <c r="G1234" i="42"/>
  <c r="F1235" i="42"/>
  <c r="H1235" i="42" s="1"/>
  <c r="G1235" i="42"/>
  <c r="F1236" i="42"/>
  <c r="G1236" i="42"/>
  <c r="H1236" i="42"/>
  <c r="F1237" i="42"/>
  <c r="G1237" i="42"/>
  <c r="H1237" i="42"/>
  <c r="F1238" i="42"/>
  <c r="G1238" i="42"/>
  <c r="H1238" i="42"/>
  <c r="F1239" i="42"/>
  <c r="H1239" i="42" s="1"/>
  <c r="G1239" i="42"/>
  <c r="F1240" i="42"/>
  <c r="G1240" i="42"/>
  <c r="H1240" i="42"/>
  <c r="F1241" i="42"/>
  <c r="G1241" i="42"/>
  <c r="H1241" i="42"/>
  <c r="F1242" i="42"/>
  <c r="H1242" i="42" s="1"/>
  <c r="G1242" i="42"/>
  <c r="F1243" i="42"/>
  <c r="G1243" i="42"/>
  <c r="H1243" i="42"/>
  <c r="F1244" i="42"/>
  <c r="G1244" i="42"/>
  <c r="H1244" i="42"/>
  <c r="F1245" i="42"/>
  <c r="G1245" i="42"/>
  <c r="H1245" i="42"/>
  <c r="F1246" i="42"/>
  <c r="H1246" i="42" s="1"/>
  <c r="G1246" i="42"/>
  <c r="F1247" i="42"/>
  <c r="H1247" i="42" s="1"/>
  <c r="G1247" i="42"/>
  <c r="F1248" i="42"/>
  <c r="G1248" i="42"/>
  <c r="H1248" i="42"/>
  <c r="F1249" i="42"/>
  <c r="H1249" i="42" s="1"/>
  <c r="G1249" i="42"/>
  <c r="F1250" i="42"/>
  <c r="H1250" i="42" s="1"/>
  <c r="G1250" i="42"/>
  <c r="F1251" i="42"/>
  <c r="H1251" i="42" s="1"/>
  <c r="G1251" i="42"/>
  <c r="F1252" i="42"/>
  <c r="H1252" i="42" s="1"/>
  <c r="G1252" i="42"/>
  <c r="F1253" i="42"/>
  <c r="G1253" i="42"/>
  <c r="H1253" i="42"/>
  <c r="F1254" i="42"/>
  <c r="H1254" i="42" s="1"/>
  <c r="G1254" i="42"/>
  <c r="F1255" i="42"/>
  <c r="H1255" i="42" s="1"/>
  <c r="G1255" i="42"/>
  <c r="F1256" i="42"/>
  <c r="G1256" i="42"/>
  <c r="H1256" i="42"/>
  <c r="F1257" i="42"/>
  <c r="H1257" i="42" s="1"/>
  <c r="G1257" i="42"/>
  <c r="F1258" i="42"/>
  <c r="H1258" i="42" s="1"/>
  <c r="G1258" i="42"/>
  <c r="F1259" i="42"/>
  <c r="G1259" i="42"/>
  <c r="H1259" i="42"/>
  <c r="F1260" i="42"/>
  <c r="H1260" i="42" s="1"/>
  <c r="G1260" i="42"/>
  <c r="F1261" i="42"/>
  <c r="G1261" i="42"/>
  <c r="H1261" i="42"/>
  <c r="F1262" i="42"/>
  <c r="G1262" i="42"/>
  <c r="H1262" i="42"/>
  <c r="F1263" i="42"/>
  <c r="H1263" i="42" s="1"/>
  <c r="G1263" i="42"/>
  <c r="F1264" i="42"/>
  <c r="G1264" i="42"/>
  <c r="H1264" i="42"/>
  <c r="F1265" i="42"/>
  <c r="G1265" i="42"/>
  <c r="H1265" i="42"/>
  <c r="F1266" i="42"/>
  <c r="H1266" i="42" s="1"/>
  <c r="G1266" i="42"/>
  <c r="F1267" i="42"/>
  <c r="H1267" i="42" s="1"/>
  <c r="G1267" i="42"/>
  <c r="F1268" i="42"/>
  <c r="H1268" i="42" s="1"/>
  <c r="G1268" i="42"/>
  <c r="F1269" i="42"/>
  <c r="G1269" i="42"/>
  <c r="H1269" i="42"/>
  <c r="F1270" i="42"/>
  <c r="G1270" i="42"/>
  <c r="H1270" i="42"/>
  <c r="F1271" i="42"/>
  <c r="H1271" i="42" s="1"/>
  <c r="G1271" i="42"/>
  <c r="F1272" i="42"/>
  <c r="G1272" i="42"/>
  <c r="H1272" i="42"/>
  <c r="F1273" i="42"/>
  <c r="G1273" i="42"/>
  <c r="H1273" i="42"/>
  <c r="F1274" i="42"/>
  <c r="H1274" i="42" s="1"/>
  <c r="G1274" i="42"/>
  <c r="F1275" i="42"/>
  <c r="G1275" i="42"/>
  <c r="H1275" i="42"/>
  <c r="F1276" i="42"/>
  <c r="G1276" i="42"/>
  <c r="H1276" i="42"/>
  <c r="F1277" i="42"/>
  <c r="G1277" i="42"/>
  <c r="H1277" i="42"/>
  <c r="F1278" i="42"/>
  <c r="H1278" i="42" s="1"/>
  <c r="G1278" i="42"/>
  <c r="F1279" i="42"/>
  <c r="H1279" i="42" s="1"/>
  <c r="G1279" i="42"/>
  <c r="F1280" i="42"/>
  <c r="G1280" i="42"/>
  <c r="H1280" i="42"/>
  <c r="F1281" i="42"/>
  <c r="H1281" i="42" s="1"/>
  <c r="G1281" i="42"/>
  <c r="F1282" i="42"/>
  <c r="H1282" i="42" s="1"/>
  <c r="G1282" i="42"/>
  <c r="F1283" i="42"/>
  <c r="G1283" i="42"/>
  <c r="H1283" i="42"/>
  <c r="F1284" i="42"/>
  <c r="H1284" i="42" s="1"/>
  <c r="G1284" i="42"/>
  <c r="F1285" i="42"/>
  <c r="G1285" i="42"/>
  <c r="H1285" i="42"/>
  <c r="F1286" i="42"/>
  <c r="G1286" i="42"/>
  <c r="H1286" i="42"/>
  <c r="F1287" i="42"/>
  <c r="H1287" i="42" s="1"/>
  <c r="G1287" i="42"/>
  <c r="F1288" i="42"/>
  <c r="G1288" i="42"/>
  <c r="H1288" i="42"/>
  <c r="F1289" i="42"/>
  <c r="G1289" i="42"/>
  <c r="H1289" i="42"/>
  <c r="F1290" i="42"/>
  <c r="H1290" i="42" s="1"/>
  <c r="G1290" i="42"/>
  <c r="F1291" i="42"/>
  <c r="G1291" i="42"/>
  <c r="H1291" i="42"/>
  <c r="F1292" i="42"/>
  <c r="G1292" i="42"/>
  <c r="H1292" i="42"/>
  <c r="F1293" i="42"/>
  <c r="G1293" i="42"/>
  <c r="H1293" i="42"/>
  <c r="F1294" i="42"/>
  <c r="H1294" i="42" s="1"/>
  <c r="G1294" i="42"/>
  <c r="F1295" i="42"/>
  <c r="H1295" i="42" s="1"/>
  <c r="G1295" i="42"/>
  <c r="F1296" i="42"/>
  <c r="G1296" i="42"/>
  <c r="H1296" i="42"/>
  <c r="F1297" i="42"/>
  <c r="H1297" i="42" s="1"/>
  <c r="G1297" i="42"/>
  <c r="F1298" i="42"/>
  <c r="H1298" i="42" s="1"/>
  <c r="G1298" i="42"/>
  <c r="F1299" i="42"/>
  <c r="H1299" i="42" s="1"/>
  <c r="G1299" i="42"/>
  <c r="F1300" i="42"/>
  <c r="G1300" i="42"/>
  <c r="H1300" i="42"/>
  <c r="F1301" i="42"/>
  <c r="G1301" i="42"/>
  <c r="H1301" i="42"/>
  <c r="F1302" i="42"/>
  <c r="G1302" i="42"/>
  <c r="H1302" i="42"/>
  <c r="F1303" i="42"/>
  <c r="H1303" i="42" s="1"/>
  <c r="G1303" i="42"/>
  <c r="F1304" i="42"/>
  <c r="G1304" i="42"/>
  <c r="H1304" i="42"/>
  <c r="F1305" i="42"/>
  <c r="G1305" i="42"/>
  <c r="H1305" i="42"/>
  <c r="F1306" i="42"/>
  <c r="H1306" i="42" s="1"/>
  <c r="G1306" i="42"/>
  <c r="F1307" i="42"/>
  <c r="G1307" i="42"/>
  <c r="H1307" i="42"/>
  <c r="F1308" i="42"/>
  <c r="G1308" i="42"/>
  <c r="H1308" i="42"/>
  <c r="F1309" i="42"/>
  <c r="G1309" i="42"/>
  <c r="H1309" i="42"/>
  <c r="F1310" i="42"/>
  <c r="H1310" i="42" s="1"/>
  <c r="G1310" i="42"/>
  <c r="F1311" i="42"/>
  <c r="H1311" i="42" s="1"/>
  <c r="G1311" i="42"/>
  <c r="F1312" i="42"/>
  <c r="G1312" i="42"/>
  <c r="H1312" i="42"/>
  <c r="F1313" i="42"/>
  <c r="H1313" i="42" s="1"/>
  <c r="G1313" i="42"/>
  <c r="F1314" i="42"/>
  <c r="H1314" i="42" s="1"/>
  <c r="G1314" i="42"/>
  <c r="F1315" i="42"/>
  <c r="H1315" i="42" s="1"/>
  <c r="G1315" i="42"/>
  <c r="F1316" i="42"/>
  <c r="H1316" i="42" s="1"/>
  <c r="G1316" i="42"/>
  <c r="F1317" i="42"/>
  <c r="G1317" i="42"/>
  <c r="H1317" i="42"/>
  <c r="F1318" i="42"/>
  <c r="H1318" i="42" s="1"/>
  <c r="G1318" i="42"/>
  <c r="F1319" i="42"/>
  <c r="H1319" i="42" s="1"/>
  <c r="G1319" i="42"/>
  <c r="F1320" i="42"/>
  <c r="G1320" i="42"/>
  <c r="H1320" i="42"/>
  <c r="F1321" i="42"/>
  <c r="H1321" i="42" s="1"/>
  <c r="G1321" i="42"/>
  <c r="F1322" i="42"/>
  <c r="H1322" i="42" s="1"/>
  <c r="G1322" i="42"/>
  <c r="F1323" i="42"/>
  <c r="G1323" i="42"/>
  <c r="H1323" i="42"/>
  <c r="F1324" i="42"/>
  <c r="H1324" i="42" s="1"/>
  <c r="G1324" i="42"/>
  <c r="F1325" i="42"/>
  <c r="G1325" i="42"/>
  <c r="H1325" i="42"/>
  <c r="F1326" i="42"/>
  <c r="G1326" i="42"/>
  <c r="H1326" i="42"/>
  <c r="F1327" i="42"/>
  <c r="H1327" i="42" s="1"/>
  <c r="G1327" i="42"/>
  <c r="F1328" i="42"/>
  <c r="G1328" i="42"/>
  <c r="H1328" i="42"/>
  <c r="F1329" i="42"/>
  <c r="G1329" i="42"/>
  <c r="H1329" i="42"/>
  <c r="F1330" i="42"/>
  <c r="H1330" i="42" s="1"/>
  <c r="G1330" i="42"/>
  <c r="F1331" i="42"/>
  <c r="H1331" i="42" s="1"/>
  <c r="G1331" i="42"/>
  <c r="F1332" i="42"/>
  <c r="H1332" i="42" s="1"/>
  <c r="G1332" i="42"/>
  <c r="F1333" i="42"/>
  <c r="G1333" i="42"/>
  <c r="H1333" i="42"/>
  <c r="F1334" i="42"/>
  <c r="G1334" i="42"/>
  <c r="H1334" i="42"/>
  <c r="F1335" i="42"/>
  <c r="H1335" i="42" s="1"/>
  <c r="G1335" i="42"/>
  <c r="F1336" i="42"/>
  <c r="G1336" i="42"/>
  <c r="H1336" i="42"/>
  <c r="F1337" i="42"/>
  <c r="G1337" i="42"/>
  <c r="H1337" i="42"/>
  <c r="F1338" i="42"/>
  <c r="H1338" i="42" s="1"/>
  <c r="G1338" i="42"/>
  <c r="F1339" i="42"/>
  <c r="G1339" i="42"/>
  <c r="H1339" i="42"/>
  <c r="F1340" i="42"/>
  <c r="G1340" i="42"/>
  <c r="H1340" i="42"/>
  <c r="F1341" i="42"/>
  <c r="G1341" i="42"/>
  <c r="H1341" i="42"/>
  <c r="F1342" i="42"/>
  <c r="H1342" i="42" s="1"/>
  <c r="G1342" i="42"/>
  <c r="F1343" i="42"/>
  <c r="H1343" i="42" s="1"/>
  <c r="G1343" i="42"/>
  <c r="F1344" i="42"/>
  <c r="G1344" i="42"/>
  <c r="H1344" i="42"/>
  <c r="F1345" i="42"/>
  <c r="H1345" i="42" s="1"/>
  <c r="G1345" i="42"/>
  <c r="F1346" i="42"/>
  <c r="H1346" i="42" s="1"/>
  <c r="G1346" i="42"/>
  <c r="F1347" i="42"/>
  <c r="G1347" i="42"/>
  <c r="H1347" i="42"/>
  <c r="F1348" i="42"/>
  <c r="H1348" i="42" s="1"/>
  <c r="G1348" i="42"/>
  <c r="F1349" i="42"/>
  <c r="G1349" i="42"/>
  <c r="H1349" i="42"/>
  <c r="F1350" i="42"/>
  <c r="G1350" i="42"/>
  <c r="H1350" i="42"/>
  <c r="F1351" i="42"/>
  <c r="H1351" i="42" s="1"/>
  <c r="G1351" i="42"/>
  <c r="F1352" i="42"/>
  <c r="G1352" i="42"/>
  <c r="H1352" i="42"/>
  <c r="F1353" i="42"/>
  <c r="G1353" i="42"/>
  <c r="H1353" i="42"/>
  <c r="F1354" i="42"/>
  <c r="H1354" i="42" s="1"/>
  <c r="G1354" i="42"/>
  <c r="F1355" i="42"/>
  <c r="G1355" i="42"/>
  <c r="H1355" i="42"/>
  <c r="F1356" i="42"/>
  <c r="G1356" i="42"/>
  <c r="H1356" i="42"/>
  <c r="F1357" i="42"/>
  <c r="G1357" i="42"/>
  <c r="H1357" i="42"/>
  <c r="F1358" i="42"/>
  <c r="H1358" i="42" s="1"/>
  <c r="G1358" i="42"/>
  <c r="F1359" i="42"/>
  <c r="H1359" i="42" s="1"/>
  <c r="G1359" i="42"/>
  <c r="F1360" i="42"/>
  <c r="G1360" i="42"/>
  <c r="H1360" i="42"/>
  <c r="F1361" i="42"/>
  <c r="H1361" i="42" s="1"/>
  <c r="G1361" i="42"/>
  <c r="F1362" i="42"/>
  <c r="H1362" i="42" s="1"/>
  <c r="G1362" i="42"/>
  <c r="F1363" i="42"/>
  <c r="H1363" i="42" s="1"/>
  <c r="G1363" i="42"/>
  <c r="F1364" i="42"/>
  <c r="H1364" i="42" s="1"/>
  <c r="G1364" i="42"/>
  <c r="F1365" i="42"/>
  <c r="G1365" i="42"/>
  <c r="H1365" i="42"/>
  <c r="F1366" i="42"/>
  <c r="G1366" i="42"/>
  <c r="H1366" i="42"/>
  <c r="F1367" i="42"/>
  <c r="H1367" i="42" s="1"/>
  <c r="G1367" i="42"/>
  <c r="F1368" i="42"/>
  <c r="G1368" i="42"/>
  <c r="H1368" i="42"/>
  <c r="F1369" i="42"/>
  <c r="G1369" i="42"/>
  <c r="H1369" i="42"/>
  <c r="F1370" i="42"/>
  <c r="H1370" i="42" s="1"/>
  <c r="G1370" i="42"/>
  <c r="F1371" i="42"/>
  <c r="H1371" i="42" s="1"/>
  <c r="G1371" i="42"/>
  <c r="F1372" i="42"/>
  <c r="G1372" i="42"/>
  <c r="H1372" i="42"/>
  <c r="F1373" i="42"/>
  <c r="G1373" i="42"/>
  <c r="H1373" i="42"/>
  <c r="F1374" i="42"/>
  <c r="H1374" i="42" s="1"/>
  <c r="G1374" i="42"/>
  <c r="F1375" i="42"/>
  <c r="H1375" i="42" s="1"/>
  <c r="G1375" i="42"/>
  <c r="F1376" i="42"/>
  <c r="G1376" i="42"/>
  <c r="H1376" i="42"/>
  <c r="F1377" i="42"/>
  <c r="H1377" i="42" s="1"/>
  <c r="G1377" i="42"/>
  <c r="F1378" i="42"/>
  <c r="H1378" i="42" s="1"/>
  <c r="G1378" i="42"/>
  <c r="F1379" i="42"/>
  <c r="G1379" i="42"/>
  <c r="H1379" i="42"/>
  <c r="F1380" i="42"/>
  <c r="H1380" i="42" s="1"/>
  <c r="G1380" i="42"/>
  <c r="F1381" i="42"/>
  <c r="G1381" i="42"/>
  <c r="H1381" i="42"/>
  <c r="F1382" i="42"/>
  <c r="G1382" i="42"/>
  <c r="H1382" i="42"/>
  <c r="F1383" i="42"/>
  <c r="H1383" i="42" s="1"/>
  <c r="G1383" i="42"/>
  <c r="F1384" i="42"/>
  <c r="G1384" i="42"/>
  <c r="H1384" i="42"/>
  <c r="F1385" i="42"/>
  <c r="G1385" i="42"/>
  <c r="H1385" i="42"/>
  <c r="F1386" i="42"/>
  <c r="H1386" i="42" s="1"/>
  <c r="G1386" i="42"/>
  <c r="F1387" i="42"/>
  <c r="G1387" i="42"/>
  <c r="H1387" i="42"/>
  <c r="F1388" i="42"/>
  <c r="G1388" i="42"/>
  <c r="H1388" i="42"/>
  <c r="F1389" i="42"/>
  <c r="G1389" i="42"/>
  <c r="H1389" i="42"/>
  <c r="F1390" i="42"/>
  <c r="H1390" i="42" s="1"/>
  <c r="G1390" i="42"/>
  <c r="F1391" i="42"/>
  <c r="H1391" i="42" s="1"/>
  <c r="G1391" i="42"/>
  <c r="F1392" i="42"/>
  <c r="G1392" i="42"/>
  <c r="H1392" i="42"/>
  <c r="F1393" i="42"/>
  <c r="H1393" i="42" s="1"/>
  <c r="G1393" i="42"/>
  <c r="F1394" i="42"/>
  <c r="H1394" i="42" s="1"/>
  <c r="G1394" i="42"/>
  <c r="F1395" i="42"/>
  <c r="G1395" i="42"/>
  <c r="H1395" i="42"/>
  <c r="F1396" i="42"/>
  <c r="H1396" i="42" s="1"/>
  <c r="G1396" i="42"/>
  <c r="F1397" i="42"/>
  <c r="G1397" i="42"/>
  <c r="H1397" i="42"/>
  <c r="F1398" i="42"/>
  <c r="G1398" i="42"/>
  <c r="H1398" i="42"/>
  <c r="F1399" i="42"/>
  <c r="H1399" i="42" s="1"/>
  <c r="G1399" i="42"/>
  <c r="F1400" i="42"/>
  <c r="G1400" i="42"/>
  <c r="H1400" i="42"/>
  <c r="F1401" i="42"/>
  <c r="G1401" i="42"/>
  <c r="H1401" i="42"/>
  <c r="F1402" i="42"/>
  <c r="H1402" i="42" s="1"/>
  <c r="G1402" i="42"/>
  <c r="F1403" i="42"/>
  <c r="H1403" i="42" s="1"/>
  <c r="G1403" i="42"/>
  <c r="F1404" i="42"/>
  <c r="G1404" i="42"/>
  <c r="H1404" i="42"/>
  <c r="F1405" i="42"/>
  <c r="G1405" i="42"/>
  <c r="H1405" i="42"/>
  <c r="F1406" i="42"/>
  <c r="H1406" i="42" s="1"/>
  <c r="G1406" i="42"/>
  <c r="F1407" i="42"/>
  <c r="H1407" i="42" s="1"/>
  <c r="G1407" i="42"/>
  <c r="F1408" i="42"/>
  <c r="G1408" i="42"/>
  <c r="H1408" i="42"/>
  <c r="F1409" i="42"/>
  <c r="H1409" i="42" s="1"/>
  <c r="G1409" i="42"/>
  <c r="F1410" i="42"/>
  <c r="H1410" i="42" s="1"/>
  <c r="G1410" i="42"/>
  <c r="F1411" i="42"/>
  <c r="G1411" i="42"/>
  <c r="H1411" i="42"/>
  <c r="F1412" i="42"/>
  <c r="H1412" i="42" s="1"/>
  <c r="G1412" i="42"/>
  <c r="F1413" i="42"/>
  <c r="G1413" i="42"/>
  <c r="H1413" i="42"/>
  <c r="F1414" i="42"/>
  <c r="G1414" i="42"/>
  <c r="H1414" i="42"/>
  <c r="F1415" i="42"/>
  <c r="H1415" i="42" s="1"/>
  <c r="G1415" i="42"/>
  <c r="F1416" i="42"/>
  <c r="G1416" i="42"/>
  <c r="H1416" i="42"/>
  <c r="F1417" i="42"/>
  <c r="G1417" i="42"/>
  <c r="H1417" i="42"/>
  <c r="F1418" i="42"/>
  <c r="H1418" i="42" s="1"/>
  <c r="G1418" i="42"/>
  <c r="F1419" i="42"/>
  <c r="H1419" i="42" s="1"/>
  <c r="G1419" i="42"/>
  <c r="F1420" i="42"/>
  <c r="G1420" i="42"/>
  <c r="H1420" i="42"/>
  <c r="F1421" i="42"/>
  <c r="G1421" i="42"/>
  <c r="H1421" i="42"/>
  <c r="F1422" i="42"/>
  <c r="G1422" i="42"/>
  <c r="H1422" i="42"/>
  <c r="F1423" i="42"/>
  <c r="H1423" i="42" s="1"/>
  <c r="G1423" i="42"/>
  <c r="F1424" i="42"/>
  <c r="G1424" i="42"/>
  <c r="H1424" i="42"/>
  <c r="F1425" i="42"/>
  <c r="G1425" i="42"/>
  <c r="H1425" i="42"/>
  <c r="F1426" i="42"/>
  <c r="H1426" i="42" s="1"/>
  <c r="G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H1431" i="42" s="1"/>
  <c r="G1431" i="42"/>
  <c r="F1432" i="42"/>
  <c r="G1432" i="42"/>
  <c r="H1432" i="42"/>
  <c r="F1433" i="42"/>
  <c r="G1433" i="42"/>
  <c r="H1433" i="42"/>
  <c r="F1434" i="42"/>
  <c r="H1434" i="42" s="1"/>
  <c r="G1434" i="42"/>
  <c r="F1435" i="42"/>
  <c r="H1435" i="42" s="1"/>
  <c r="G1435" i="42"/>
  <c r="F1436" i="42"/>
  <c r="G1436" i="42"/>
  <c r="H1436" i="42"/>
  <c r="F1437" i="42"/>
  <c r="G1437" i="42"/>
  <c r="H1437" i="42"/>
  <c r="F1438" i="42"/>
  <c r="H1438" i="42" s="1"/>
  <c r="G1438" i="42"/>
  <c r="F1439" i="42"/>
  <c r="H1439" i="42" s="1"/>
  <c r="G1439" i="42"/>
  <c r="F1440" i="42"/>
  <c r="G1440" i="42"/>
  <c r="H1440" i="42"/>
  <c r="F1441" i="42"/>
  <c r="H1441" i="42" s="1"/>
  <c r="G1441" i="42"/>
  <c r="F1442" i="42"/>
  <c r="H1442" i="42" s="1"/>
  <c r="G1442" i="42"/>
  <c r="F1443" i="42"/>
  <c r="H1443" i="42" s="1"/>
  <c r="G1443" i="42"/>
  <c r="F1444" i="42"/>
  <c r="H1444" i="42" s="1"/>
  <c r="G1444" i="42"/>
  <c r="F1445" i="42"/>
  <c r="G1445" i="42"/>
  <c r="H1445" i="42"/>
  <c r="F1446" i="42"/>
  <c r="H1446" i="42" s="1"/>
  <c r="G1446" i="42"/>
  <c r="F1447" i="42"/>
  <c r="H1447" i="42" s="1"/>
  <c r="G1447" i="42"/>
  <c r="F1448" i="42"/>
  <c r="G1448" i="42"/>
  <c r="H1448" i="42"/>
  <c r="F1449" i="42"/>
  <c r="H1449" i="42" s="1"/>
  <c r="G1449" i="42"/>
  <c r="F1450" i="42"/>
  <c r="H1450" i="42" s="1"/>
  <c r="G1450" i="42"/>
  <c r="F1451" i="42"/>
  <c r="G1451" i="42"/>
  <c r="H1451" i="42"/>
  <c r="F1452" i="42"/>
  <c r="H1452" i="42" s="1"/>
  <c r="G1452" i="42"/>
  <c r="F1453" i="42"/>
  <c r="G1453" i="42"/>
  <c r="H1453" i="42"/>
  <c r="F1454" i="42"/>
  <c r="G1454" i="42"/>
  <c r="H1454" i="42"/>
  <c r="F1455" i="42"/>
  <c r="H1455" i="42" s="1"/>
  <c r="G1455" i="42"/>
  <c r="F1456" i="42"/>
  <c r="G1456" i="42"/>
  <c r="H1456" i="42"/>
  <c r="F1457" i="42"/>
  <c r="G1457" i="42"/>
  <c r="H1457" i="42"/>
  <c r="F1458" i="42"/>
  <c r="H1458" i="42" s="1"/>
  <c r="G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H1463" i="42" s="1"/>
  <c r="G1463" i="42"/>
  <c r="F1464" i="42"/>
  <c r="G1464" i="42"/>
  <c r="H1464" i="42"/>
  <c r="F1465" i="42"/>
  <c r="G1465" i="42"/>
  <c r="H1465" i="42"/>
  <c r="F1466" i="42"/>
  <c r="H1466" i="42" s="1"/>
  <c r="G1466" i="42"/>
  <c r="F1467" i="42"/>
  <c r="G1467" i="42"/>
  <c r="H1467" i="42"/>
  <c r="F1468" i="42"/>
  <c r="G1468" i="42"/>
  <c r="H1468" i="42"/>
  <c r="F1469" i="42"/>
  <c r="G1469" i="42"/>
  <c r="H1469" i="42"/>
  <c r="F1470" i="42"/>
  <c r="H1470" i="42" s="1"/>
  <c r="G1470" i="42"/>
  <c r="F1471" i="42"/>
  <c r="H1471" i="42" s="1"/>
  <c r="G1471" i="42"/>
  <c r="F1472" i="42"/>
  <c r="G1472" i="42"/>
  <c r="H1472" i="42"/>
  <c r="F1473" i="42"/>
  <c r="H1473" i="42" s="1"/>
  <c r="G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H1478" i="42" s="1"/>
  <c r="G1478" i="42"/>
  <c r="F1479" i="42"/>
  <c r="G1479" i="42"/>
  <c r="H1479" i="42"/>
  <c r="F1480" i="42"/>
  <c r="G1480" i="42"/>
  <c r="H1480" i="42"/>
  <c r="F1481" i="42"/>
  <c r="H1481" i="42" s="1"/>
  <c r="G1481" i="42"/>
  <c r="F1482" i="42"/>
  <c r="H1482" i="42" s="1"/>
  <c r="G1482" i="42"/>
  <c r="F1483" i="42"/>
  <c r="G1483" i="42"/>
  <c r="H1483" i="42"/>
  <c r="F1484" i="42"/>
  <c r="H1484" i="42" s="1"/>
  <c r="G1484" i="42"/>
  <c r="F1485" i="42"/>
  <c r="G1485" i="42"/>
  <c r="H1485" i="42"/>
  <c r="F1486" i="42"/>
  <c r="G1486" i="42"/>
  <c r="H1486" i="42"/>
  <c r="F1487" i="42"/>
  <c r="G1487" i="42"/>
  <c r="H1487" i="42"/>
  <c r="F1488" i="42"/>
  <c r="H1488" i="42" s="1"/>
  <c r="G1488" i="42"/>
  <c r="F1489" i="42"/>
  <c r="H1489" i="42" s="1"/>
  <c r="G1489" i="42"/>
  <c r="F1490" i="42"/>
  <c r="G1490" i="42"/>
  <c r="H1490" i="42"/>
  <c r="F1491" i="42"/>
  <c r="H1491" i="42" s="1"/>
  <c r="G1491" i="42"/>
  <c r="F1492" i="42"/>
  <c r="H1492" i="42" s="1"/>
  <c r="G1492" i="42"/>
  <c r="F1493" i="42"/>
  <c r="H1493" i="42" s="1"/>
  <c r="G1493" i="42"/>
  <c r="F1494" i="42"/>
  <c r="G1494" i="42"/>
  <c r="H1494" i="42"/>
  <c r="F1495" i="42"/>
  <c r="G1495" i="42"/>
  <c r="H1495" i="42"/>
  <c r="F1496" i="42"/>
  <c r="G1496" i="42"/>
  <c r="H1496" i="42"/>
  <c r="F1497" i="42"/>
  <c r="H1497" i="42" s="1"/>
  <c r="G1497" i="42"/>
  <c r="F1498" i="42"/>
  <c r="H1498" i="42" s="1"/>
  <c r="G1498" i="42"/>
  <c r="F1499" i="42"/>
  <c r="G1499" i="42"/>
  <c r="H1499" i="42"/>
  <c r="F1500" i="42"/>
  <c r="G1500" i="42"/>
  <c r="H1500" i="42"/>
  <c r="F1501" i="42"/>
  <c r="G1501" i="42"/>
  <c r="H1501" i="42"/>
  <c r="F1502" i="42"/>
  <c r="H1502" i="42" s="1"/>
  <c r="G1502" i="42"/>
  <c r="F1503" i="42"/>
  <c r="G1503" i="42"/>
  <c r="H1503" i="42"/>
  <c r="F1504" i="42"/>
  <c r="H1504" i="42" s="1"/>
  <c r="G1504" i="42"/>
  <c r="F1505" i="42"/>
  <c r="H1505" i="42" s="1"/>
  <c r="G1505" i="42"/>
  <c r="F1506" i="42"/>
  <c r="H1506" i="42" s="1"/>
  <c r="G1506" i="42"/>
  <c r="F1507" i="42"/>
  <c r="H1507" i="42" s="1"/>
  <c r="G1507" i="42"/>
  <c r="F1508" i="42"/>
  <c r="H1508" i="42" s="1"/>
  <c r="G1508" i="42"/>
  <c r="F1509" i="42"/>
  <c r="H1509" i="42" s="1"/>
  <c r="G1509" i="42"/>
  <c r="F1510" i="42"/>
  <c r="G1510" i="42"/>
  <c r="H1510" i="42"/>
  <c r="F1511" i="42"/>
  <c r="G1511" i="42"/>
  <c r="H1511" i="42"/>
  <c r="F1512" i="42"/>
  <c r="G1512" i="42"/>
  <c r="H1512" i="42"/>
  <c r="F1513" i="42"/>
  <c r="H1513" i="42" s="1"/>
  <c r="G1513" i="42"/>
  <c r="F1514" i="42"/>
  <c r="G1514" i="42"/>
  <c r="H1514" i="42"/>
  <c r="F1515" i="42"/>
  <c r="G1515" i="42"/>
  <c r="H1515" i="42"/>
  <c r="F1516" i="42"/>
  <c r="H1516" i="42" s="1"/>
  <c r="G1516" i="42"/>
  <c r="F1517" i="42"/>
  <c r="H1517" i="42" s="1"/>
  <c r="G1517" i="42"/>
  <c r="F1518" i="42"/>
  <c r="H1518" i="42" s="1"/>
  <c r="G1518" i="42"/>
  <c r="F1519" i="42"/>
  <c r="G1519" i="42"/>
  <c r="H1519" i="42"/>
  <c r="F1520" i="42"/>
  <c r="H1520" i="42" s="1"/>
  <c r="G1520" i="42"/>
  <c r="F1521" i="42"/>
  <c r="H1521" i="42" s="1"/>
  <c r="G1521" i="42"/>
  <c r="F1522" i="42"/>
  <c r="G1522" i="42"/>
  <c r="H1522" i="42"/>
  <c r="F1523" i="42"/>
  <c r="H1523" i="42" s="1"/>
  <c r="G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H1528" i="42" s="1"/>
  <c r="G1528" i="42"/>
  <c r="F1529" i="42"/>
  <c r="H1529" i="42" s="1"/>
  <c r="G1529" i="42"/>
  <c r="F1530" i="42"/>
  <c r="H1530" i="42" s="1"/>
  <c r="G1530" i="42"/>
  <c r="F1531" i="42"/>
  <c r="H1531" i="42" s="1"/>
  <c r="G1531" i="42"/>
  <c r="F1532" i="42"/>
  <c r="H1532" i="42" s="1"/>
  <c r="G1532" i="42"/>
  <c r="F1533" i="42"/>
  <c r="G1533" i="42"/>
  <c r="H1533" i="42"/>
  <c r="F1534" i="42"/>
  <c r="H1534" i="42" s="1"/>
  <c r="G1534" i="42"/>
  <c r="F1535" i="42"/>
  <c r="G1535" i="42"/>
  <c r="H1535" i="42"/>
  <c r="F1536" i="42"/>
  <c r="G1536" i="42"/>
  <c r="H1536" i="42"/>
  <c r="F1537" i="42"/>
  <c r="H1537" i="42" s="1"/>
  <c r="G1537" i="42"/>
  <c r="F1538" i="42"/>
  <c r="G1538" i="42"/>
  <c r="H1538" i="42"/>
  <c r="F1539" i="42"/>
  <c r="G1539" i="42"/>
  <c r="H1539" i="42"/>
  <c r="F1540" i="42"/>
  <c r="G1540" i="42"/>
  <c r="H1540" i="42"/>
  <c r="F1541" i="42"/>
  <c r="H1541" i="42" s="1"/>
  <c r="G1541" i="42"/>
  <c r="F1542" i="42"/>
  <c r="H1542" i="42" s="1"/>
  <c r="G1542" i="42"/>
  <c r="F1543" i="42"/>
  <c r="G1543" i="42"/>
  <c r="H1543" i="42"/>
  <c r="F1544" i="42"/>
  <c r="G1544" i="42"/>
  <c r="H1544" i="42"/>
  <c r="F1545" i="42"/>
  <c r="H1545" i="42" s="1"/>
  <c r="G1545" i="42"/>
  <c r="F1546" i="42"/>
  <c r="H1546" i="42" s="1"/>
  <c r="G1546" i="42"/>
  <c r="F1547" i="42"/>
  <c r="G1547" i="42"/>
  <c r="H1547" i="42"/>
  <c r="F1548" i="42"/>
  <c r="H1548" i="42" s="1"/>
  <c r="G1548" i="42"/>
  <c r="F1549" i="42"/>
  <c r="G1549" i="42"/>
  <c r="H1549" i="42"/>
  <c r="F1550" i="42"/>
  <c r="G1550" i="42"/>
  <c r="H1550" i="42"/>
  <c r="F1551" i="42"/>
  <c r="G1551" i="42"/>
  <c r="H1551" i="42"/>
  <c r="F1552" i="42"/>
  <c r="H1552" i="42" s="1"/>
  <c r="G1552" i="42"/>
  <c r="F1553" i="42"/>
  <c r="H1553" i="42" s="1"/>
  <c r="G1553" i="42"/>
  <c r="F1554" i="42"/>
  <c r="G1554" i="42"/>
  <c r="H1554" i="42"/>
  <c r="F1555" i="42"/>
  <c r="H1555" i="42" s="1"/>
  <c r="G1555" i="42"/>
  <c r="F1556" i="42"/>
  <c r="H1556" i="42" s="1"/>
  <c r="G1556" i="42"/>
  <c r="F1557" i="42"/>
  <c r="H1557" i="42" s="1"/>
  <c r="G1557" i="42"/>
  <c r="F1558" i="42"/>
  <c r="G1558" i="42"/>
  <c r="H1558" i="42"/>
  <c r="F1559" i="42"/>
  <c r="G1559" i="42"/>
  <c r="H1559" i="42"/>
  <c r="F1560" i="42"/>
  <c r="G1560" i="42"/>
  <c r="H1560" i="42"/>
  <c r="F1561" i="42"/>
  <c r="H1561" i="42" s="1"/>
  <c r="G1561" i="42"/>
  <c r="F1562" i="42"/>
  <c r="H1562" i="42" s="1"/>
  <c r="G1562" i="42"/>
  <c r="F1563" i="42"/>
  <c r="G1563" i="42"/>
  <c r="H1563" i="42"/>
  <c r="F1564" i="42"/>
  <c r="G1564" i="42"/>
  <c r="H1564" i="42"/>
  <c r="F1565" i="42"/>
  <c r="G1565" i="42"/>
  <c r="H1565" i="42"/>
  <c r="F1566" i="42"/>
  <c r="H1566" i="42" s="1"/>
  <c r="G1566" i="42"/>
  <c r="F1567" i="42"/>
  <c r="G1567" i="42"/>
  <c r="H1567" i="42"/>
  <c r="F1568" i="42"/>
  <c r="H1568" i="42" s="1"/>
  <c r="G1568" i="42"/>
  <c r="F1569" i="42"/>
  <c r="H1569" i="42" s="1"/>
  <c r="G1569" i="42"/>
  <c r="F1570" i="42"/>
  <c r="H1570" i="42" s="1"/>
  <c r="G1570" i="42"/>
  <c r="F1571" i="42"/>
  <c r="H1571" i="42" s="1"/>
  <c r="G1571" i="42"/>
  <c r="F1572" i="42"/>
  <c r="H1572" i="42" s="1"/>
  <c r="G1572" i="42"/>
  <c r="F1573" i="42"/>
  <c r="H1573" i="42" s="1"/>
  <c r="G1573" i="42"/>
  <c r="F1574" i="42"/>
  <c r="G1574" i="42"/>
  <c r="H1574" i="42"/>
  <c r="F1575" i="42"/>
  <c r="G1575" i="42"/>
  <c r="H1575" i="42"/>
  <c r="F1576" i="42"/>
  <c r="G1576" i="42"/>
  <c r="H1576" i="42"/>
  <c r="F1577" i="42"/>
  <c r="H1577" i="42" s="1"/>
  <c r="G1577" i="42"/>
  <c r="F1578" i="42"/>
  <c r="H1578" i="42" s="1"/>
  <c r="G1578" i="42"/>
  <c r="F1579" i="42"/>
  <c r="H1579" i="42" s="1"/>
  <c r="G1579" i="42"/>
  <c r="F1580" i="42"/>
  <c r="H1580" i="42" s="1"/>
  <c r="G1580" i="42"/>
  <c r="F1581" i="42"/>
  <c r="H1581" i="42" s="1"/>
  <c r="G1581" i="42"/>
  <c r="F1582" i="42"/>
  <c r="G1582" i="42"/>
  <c r="H1582" i="42"/>
  <c r="F1583" i="42"/>
  <c r="G1583" i="42"/>
  <c r="H1583" i="42"/>
  <c r="F1584" i="42"/>
  <c r="G1584" i="42"/>
  <c r="H1584" i="42"/>
  <c r="F1585" i="42"/>
  <c r="H1585" i="42" s="1"/>
  <c r="G1585" i="42"/>
  <c r="F1586" i="42"/>
  <c r="H1586" i="42" s="1"/>
  <c r="G1586" i="42"/>
  <c r="F1587" i="42"/>
  <c r="H1587" i="42" s="1"/>
  <c r="G1587" i="42"/>
  <c r="F1588" i="42"/>
  <c r="H1588" i="42" s="1"/>
  <c r="G1588" i="42"/>
  <c r="F1589" i="42"/>
  <c r="H1589" i="42" s="1"/>
  <c r="G1589" i="42"/>
  <c r="F1590" i="42"/>
  <c r="G1590" i="42"/>
  <c r="H1590" i="42"/>
  <c r="F1591" i="42"/>
  <c r="G1591" i="42"/>
  <c r="H1591" i="42"/>
  <c r="F1592" i="42"/>
  <c r="G1592" i="42"/>
  <c r="H1592" i="42"/>
  <c r="F1593" i="42"/>
  <c r="H1593" i="42" s="1"/>
  <c r="G1593" i="42"/>
  <c r="F1594" i="42"/>
  <c r="H1594" i="42" s="1"/>
  <c r="G1594" i="42"/>
  <c r="F1595" i="42"/>
  <c r="H1595" i="42" s="1"/>
  <c r="G1595" i="42"/>
  <c r="F1596" i="42"/>
  <c r="H1596" i="42" s="1"/>
  <c r="G1596" i="42"/>
  <c r="F1597" i="42"/>
  <c r="H1597" i="42" s="1"/>
  <c r="G1597" i="42"/>
  <c r="F1598" i="42"/>
  <c r="G1598" i="42"/>
  <c r="H1598" i="42"/>
  <c r="F1599" i="42"/>
  <c r="G1599" i="42"/>
  <c r="H1599" i="42"/>
  <c r="F1600" i="42"/>
  <c r="G1600" i="42"/>
  <c r="H1600" i="42"/>
  <c r="F1601" i="42"/>
  <c r="H1601" i="42" s="1"/>
  <c r="G1601" i="42"/>
  <c r="F1602" i="42"/>
  <c r="H1602" i="42" s="1"/>
  <c r="G1602" i="42"/>
  <c r="F1603" i="42"/>
  <c r="H1603" i="42" s="1"/>
  <c r="G1603" i="42"/>
  <c r="F1604" i="42"/>
  <c r="H1604" i="42" s="1"/>
  <c r="G1604" i="42"/>
  <c r="F1605" i="42"/>
  <c r="H1605" i="42" s="1"/>
  <c r="G1605" i="42"/>
  <c r="F1606" i="42"/>
  <c r="G1606" i="42"/>
  <c r="H1606" i="42"/>
  <c r="F1607" i="42"/>
  <c r="G1607" i="42"/>
  <c r="H1607" i="42"/>
  <c r="F1608" i="42"/>
  <c r="G1608" i="42"/>
  <c r="H1608" i="42"/>
  <c r="F1609" i="42"/>
  <c r="H1609" i="42" s="1"/>
  <c r="G1609" i="42"/>
  <c r="F1610" i="42"/>
  <c r="H1610" i="42" s="1"/>
  <c r="G1610" i="42"/>
  <c r="F1611" i="42"/>
  <c r="H1611" i="42" s="1"/>
  <c r="G1611" i="42"/>
  <c r="F1612" i="42"/>
  <c r="H1612" i="42" s="1"/>
  <c r="G1612" i="42"/>
  <c r="F1613" i="42"/>
  <c r="H1613" i="42" s="1"/>
  <c r="G1613" i="42"/>
  <c r="F1614" i="42"/>
  <c r="G1614" i="42"/>
  <c r="H1614" i="42"/>
  <c r="F1615" i="42"/>
  <c r="G1615" i="42"/>
  <c r="H1615" i="42"/>
  <c r="F1616" i="42"/>
  <c r="G1616" i="42"/>
  <c r="H1616" i="42"/>
  <c r="F1617" i="42"/>
  <c r="H1617" i="42" s="1"/>
  <c r="G1617" i="42"/>
  <c r="F1618" i="42"/>
  <c r="H1618" i="42" s="1"/>
  <c r="G1618" i="42"/>
  <c r="F1619" i="42"/>
  <c r="H1619" i="42" s="1"/>
  <c r="G1619" i="42"/>
  <c r="F1620" i="42"/>
  <c r="H1620" i="42" s="1"/>
  <c r="G1620" i="42"/>
  <c r="F1621" i="42"/>
  <c r="H1621" i="42" s="1"/>
  <c r="G1621" i="42"/>
  <c r="F1622" i="42"/>
  <c r="G1622" i="42"/>
  <c r="H1622" i="42"/>
  <c r="F1623" i="42"/>
  <c r="G1623" i="42"/>
  <c r="H1623" i="42"/>
  <c r="F1624" i="42"/>
  <c r="G1624" i="42"/>
  <c r="H1624" i="42"/>
  <c r="F1625" i="42"/>
  <c r="H1625" i="42" s="1"/>
  <c r="G1625" i="42"/>
  <c r="F1626" i="42"/>
  <c r="H1626" i="42" s="1"/>
  <c r="G1626" i="42"/>
  <c r="F1627" i="42"/>
  <c r="H1627" i="42" s="1"/>
  <c r="G1627" i="42"/>
  <c r="F1628" i="42"/>
  <c r="H1628" i="42" s="1"/>
  <c r="G1628" i="42"/>
  <c r="F1629" i="42"/>
  <c r="H1629" i="42" s="1"/>
  <c r="G1629" i="42"/>
  <c r="F1630" i="42"/>
  <c r="G1630" i="42"/>
  <c r="H1630" i="42"/>
  <c r="F1631" i="42"/>
  <c r="G1631" i="42"/>
  <c r="H1631" i="42"/>
  <c r="F1632" i="42"/>
  <c r="G1632" i="42"/>
  <c r="H1632" i="42"/>
  <c r="F1633" i="42"/>
  <c r="H1633" i="42" s="1"/>
  <c r="G1633" i="42"/>
  <c r="F1634" i="42"/>
  <c r="H1634" i="42" s="1"/>
  <c r="G1634" i="42"/>
  <c r="F1635" i="42"/>
  <c r="H1635" i="42" s="1"/>
  <c r="G1635" i="42"/>
  <c r="F1636" i="42"/>
  <c r="H1636" i="42" s="1"/>
  <c r="G1636" i="42"/>
  <c r="F1637" i="42"/>
  <c r="H1637" i="42" s="1"/>
  <c r="G1637" i="42"/>
  <c r="F1638" i="42"/>
  <c r="G1638" i="42"/>
  <c r="H1638" i="42"/>
  <c r="F1639" i="42"/>
  <c r="G1639" i="42"/>
  <c r="H1639" i="42"/>
  <c r="F1640" i="42"/>
  <c r="G1640" i="42"/>
  <c r="H1640" i="42"/>
  <c r="F1641" i="42"/>
  <c r="H1641" i="42" s="1"/>
  <c r="G1641" i="42"/>
  <c r="F1642" i="42"/>
  <c r="H1642" i="42" s="1"/>
  <c r="G1642" i="42"/>
  <c r="F1643" i="42"/>
  <c r="H1643" i="42" s="1"/>
  <c r="G1643" i="42"/>
  <c r="F1644" i="42"/>
  <c r="H1644" i="42" s="1"/>
  <c r="G1644" i="42"/>
  <c r="F1645" i="42"/>
  <c r="H1645" i="42" s="1"/>
  <c r="G1645" i="42"/>
  <c r="F1646" i="42"/>
  <c r="G1646" i="42"/>
  <c r="H1646" i="42"/>
  <c r="F1647" i="42"/>
  <c r="G1647" i="42"/>
  <c r="H1647" i="42"/>
  <c r="F1648" i="42"/>
  <c r="G1648" i="42"/>
  <c r="H1648" i="42"/>
  <c r="F1649" i="42"/>
  <c r="H1649" i="42" s="1"/>
  <c r="G1649" i="42"/>
  <c r="F1650" i="42"/>
  <c r="H1650" i="42" s="1"/>
  <c r="G1650" i="42"/>
  <c r="F1651" i="42"/>
  <c r="H1651" i="42" s="1"/>
  <c r="G1651" i="42"/>
  <c r="F1652" i="42"/>
  <c r="H1652" i="42" s="1"/>
  <c r="G1652" i="42"/>
  <c r="F1653" i="42"/>
  <c r="H1653" i="42" s="1"/>
  <c r="G1653" i="42"/>
  <c r="F1654" i="42"/>
  <c r="G1654" i="42"/>
  <c r="H1654" i="42"/>
  <c r="F1655" i="42"/>
  <c r="G1655" i="42"/>
  <c r="H1655" i="42"/>
  <c r="F1656" i="42"/>
  <c r="G1656" i="42"/>
  <c r="H1656" i="42"/>
  <c r="F1657" i="42"/>
  <c r="H1657" i="42" s="1"/>
  <c r="G1657" i="42"/>
  <c r="F1658" i="42"/>
  <c r="H1658" i="42" s="1"/>
  <c r="G1658" i="42"/>
  <c r="F1659" i="42"/>
  <c r="H1659" i="42" s="1"/>
  <c r="G1659" i="42"/>
  <c r="F1660" i="42"/>
  <c r="H1660" i="42" s="1"/>
  <c r="G1660" i="42"/>
  <c r="F1661" i="42"/>
  <c r="H1661" i="42" s="1"/>
  <c r="G1661" i="42"/>
  <c r="F1662" i="42"/>
  <c r="G1662" i="42"/>
  <c r="H1662" i="42"/>
  <c r="F1663" i="42"/>
  <c r="G1663" i="42"/>
  <c r="H1663" i="42"/>
  <c r="F1664" i="42"/>
  <c r="G1664" i="42"/>
  <c r="H1664" i="42"/>
  <c r="F1665" i="42"/>
  <c r="H1665" i="42" s="1"/>
  <c r="G1665" i="42"/>
  <c r="F1666" i="42"/>
  <c r="H1666" i="42" s="1"/>
  <c r="G1666" i="42"/>
  <c r="F1667" i="42"/>
  <c r="H1667" i="42" s="1"/>
  <c r="G1667" i="42"/>
  <c r="F1668" i="42"/>
  <c r="H1668" i="42" s="1"/>
  <c r="G1668" i="42"/>
  <c r="F1669" i="42"/>
  <c r="H1669" i="42" s="1"/>
  <c r="G1669" i="42"/>
  <c r="F1670" i="42"/>
  <c r="G1670" i="42"/>
  <c r="H1670" i="42"/>
  <c r="F1671" i="42"/>
  <c r="G1671" i="42"/>
  <c r="H1671" i="42"/>
  <c r="F1672" i="42"/>
  <c r="G1672" i="42"/>
  <c r="H1672" i="42"/>
  <c r="F1673" i="42"/>
  <c r="H1673" i="42" s="1"/>
  <c r="G1673" i="42"/>
  <c r="F1674" i="42"/>
  <c r="H1674" i="42" s="1"/>
  <c r="G1674" i="42"/>
  <c r="F1675" i="42"/>
  <c r="H1675" i="42" s="1"/>
  <c r="G1675" i="42"/>
  <c r="F1676" i="42"/>
  <c r="H1676" i="42" s="1"/>
  <c r="G1676" i="42"/>
  <c r="F1677" i="42"/>
  <c r="H1677" i="42" s="1"/>
  <c r="G1677" i="42"/>
  <c r="F1678" i="42"/>
  <c r="G1678" i="42"/>
  <c r="H1678" i="42"/>
  <c r="F1679" i="42"/>
  <c r="G1679" i="42"/>
  <c r="H1679" i="42"/>
  <c r="F1680" i="42"/>
  <c r="G1680" i="42"/>
  <c r="H1680" i="42"/>
  <c r="F1681" i="42"/>
  <c r="H1681" i="42" s="1"/>
  <c r="G1681" i="42"/>
  <c r="F1682" i="42"/>
  <c r="H1682" i="42" s="1"/>
  <c r="G1682" i="42"/>
  <c r="F1683" i="42"/>
  <c r="H1683" i="42" s="1"/>
  <c r="G1683" i="42"/>
  <c r="F1684" i="42"/>
  <c r="H1684" i="42" s="1"/>
  <c r="G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H1689" i="42" s="1"/>
  <c r="G1689" i="42"/>
  <c r="F1690" i="42"/>
  <c r="H1690" i="42" s="1"/>
  <c r="G1690" i="42"/>
  <c r="F1691" i="42"/>
  <c r="H1691" i="42" s="1"/>
  <c r="G1691" i="42"/>
  <c r="F1692" i="42"/>
  <c r="G1692" i="42"/>
  <c r="H1692" i="42"/>
  <c r="F1693" i="42"/>
  <c r="H1693" i="42" s="1"/>
  <c r="G1693" i="42"/>
  <c r="F1694" i="42"/>
  <c r="G1694" i="42"/>
  <c r="H1694" i="42"/>
  <c r="F1695" i="42"/>
  <c r="G1695" i="42"/>
  <c r="H1695" i="42"/>
  <c r="F1696" i="42"/>
  <c r="G1696" i="42"/>
  <c r="H1696" i="42"/>
  <c r="F1697" i="42"/>
  <c r="H1697" i="42" s="1"/>
  <c r="G1697" i="42"/>
  <c r="F1698" i="42"/>
  <c r="H1698" i="42" s="1"/>
  <c r="G1698" i="42"/>
  <c r="F1699" i="42"/>
  <c r="H1699" i="42" s="1"/>
  <c r="G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H1705" i="42" s="1"/>
  <c r="G1705" i="42"/>
  <c r="F1706" i="42"/>
  <c r="H1706" i="42" s="1"/>
  <c r="G1706" i="42"/>
  <c r="F1707" i="42"/>
  <c r="H1707" i="42" s="1"/>
  <c r="G1707" i="42"/>
  <c r="F1708" i="42"/>
  <c r="H1708" i="42" s="1"/>
  <c r="G1708" i="42"/>
  <c r="F1709" i="42"/>
  <c r="G1709" i="42"/>
  <c r="H1709" i="42"/>
  <c r="G1710" i="42"/>
  <c r="G1711" i="42"/>
  <c r="G1712" i="42"/>
  <c r="G1713" i="42"/>
  <c r="G1714" i="42"/>
  <c r="G1715" i="42"/>
  <c r="G1716" i="42"/>
  <c r="G1717" i="42"/>
  <c r="G1718" i="42"/>
  <c r="G1719" i="42"/>
  <c r="G1720" i="42"/>
  <c r="G1721" i="42"/>
  <c r="G1722" i="42"/>
  <c r="G1723" i="42"/>
  <c r="G1724" i="42"/>
  <c r="G1725" i="42"/>
  <c r="G1726" i="42"/>
  <c r="G1727" i="42"/>
  <c r="G1728" i="42"/>
  <c r="G1729" i="42"/>
  <c r="G1730" i="42"/>
  <c r="G1731" i="42"/>
  <c r="G1732" i="42"/>
  <c r="G1733" i="42"/>
  <c r="G1734" i="42"/>
  <c r="G1735" i="42"/>
  <c r="G1736" i="42"/>
  <c r="G1737" i="42"/>
  <c r="G1738" i="42"/>
  <c r="G1739" i="42"/>
  <c r="G1740" i="42"/>
  <c r="G1741" i="42"/>
  <c r="G1742" i="42"/>
  <c r="G1743" i="42"/>
  <c r="G1744" i="42"/>
  <c r="G1745" i="42"/>
  <c r="G1746" i="42"/>
  <c r="G1747" i="42"/>
  <c r="G1748" i="42"/>
  <c r="G1749" i="42"/>
  <c r="G1750" i="42"/>
  <c r="G1751" i="42"/>
  <c r="G1752" i="42"/>
  <c r="G1753" i="42"/>
  <c r="G1754" i="42"/>
  <c r="G1755" i="42"/>
  <c r="G1756" i="42"/>
  <c r="G1757" i="42"/>
  <c r="G1758" i="42"/>
  <c r="G1759" i="42"/>
  <c r="G1760" i="42"/>
  <c r="G1761" i="42"/>
  <c r="G1762" i="42"/>
  <c r="G1763" i="42"/>
  <c r="G1764" i="42"/>
  <c r="G1765" i="42"/>
  <c r="G1766" i="42"/>
  <c r="G1767" i="42"/>
  <c r="G1768" i="42"/>
  <c r="G1769" i="42"/>
  <c r="G1770" i="42"/>
  <c r="G1771" i="42"/>
  <c r="G1772" i="42"/>
  <c r="G1773" i="42"/>
  <c r="G1774" i="42"/>
  <c r="G1775" i="42"/>
  <c r="G1776" i="42"/>
  <c r="G1777" i="42"/>
  <c r="G1778" i="42"/>
  <c r="G1779" i="42"/>
  <c r="G1780" i="42"/>
  <c r="G1781" i="42"/>
  <c r="G1782" i="42"/>
  <c r="G1783" i="42"/>
  <c r="G1784" i="42"/>
  <c r="G1785" i="42"/>
  <c r="G1786" i="42"/>
  <c r="G1787" i="42"/>
  <c r="G1788" i="42"/>
  <c r="G1789" i="42"/>
  <c r="G1790" i="42"/>
  <c r="G1791" i="42"/>
  <c r="G1792" i="42"/>
  <c r="G1793" i="42"/>
  <c r="G1794" i="42"/>
  <c r="G1795" i="42"/>
  <c r="G1796" i="42"/>
  <c r="G1797" i="42"/>
  <c r="G1798" i="42"/>
  <c r="G1799" i="42"/>
  <c r="G1800" i="42"/>
  <c r="F1801" i="42"/>
  <c r="H1801" i="42" s="1"/>
  <c r="G1801" i="42"/>
  <c r="F1802" i="42"/>
  <c r="H1802" i="42" s="1"/>
  <c r="G1802" i="42"/>
  <c r="F1803" i="42"/>
  <c r="H1803" i="42" s="1"/>
  <c r="G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H1809" i="42" s="1"/>
  <c r="G1809" i="42"/>
  <c r="F1810" i="42"/>
  <c r="H1810" i="42" s="1"/>
  <c r="G1810" i="42"/>
  <c r="F1811" i="42"/>
  <c r="G1811" i="42"/>
  <c r="H1811" i="42"/>
  <c r="F1812" i="42"/>
  <c r="H1812" i="42" s="1"/>
  <c r="G1812" i="42"/>
  <c r="F1813" i="42"/>
  <c r="H1813" i="42" s="1"/>
  <c r="G1813" i="42"/>
  <c r="F1814" i="42"/>
  <c r="G1814" i="42"/>
  <c r="H1814" i="42"/>
  <c r="F1815" i="42"/>
  <c r="G1815" i="42"/>
  <c r="H1815" i="42"/>
  <c r="F1816" i="42"/>
  <c r="G1816" i="42"/>
  <c r="H1816" i="42"/>
  <c r="F1817" i="42"/>
  <c r="H1817" i="42" s="1"/>
  <c r="G1817" i="42"/>
  <c r="F1818" i="42"/>
  <c r="H1818" i="42" s="1"/>
  <c r="G1818" i="42"/>
  <c r="F1819" i="42"/>
  <c r="H1819" i="42" s="1"/>
  <c r="G1819" i="42"/>
  <c r="F1820" i="42"/>
  <c r="H1820" i="42" s="1"/>
  <c r="G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H1825" i="42" s="1"/>
  <c r="G1825" i="42"/>
  <c r="F1826" i="42"/>
  <c r="H1826" i="42" s="1"/>
  <c r="G1826" i="42"/>
  <c r="F1827" i="42"/>
  <c r="G1827" i="42"/>
  <c r="H1827" i="42"/>
  <c r="F1828" i="42"/>
  <c r="G1828" i="42"/>
  <c r="H1828" i="42"/>
  <c r="F1829" i="42"/>
  <c r="H1829" i="42" s="1"/>
  <c r="G1829" i="42"/>
  <c r="F1830" i="42"/>
  <c r="G1830" i="42"/>
  <c r="H1830" i="42"/>
  <c r="F1831" i="42"/>
  <c r="G1831" i="42"/>
  <c r="H1831" i="42"/>
  <c r="F1832" i="42"/>
  <c r="G1832" i="42"/>
  <c r="H1832" i="42"/>
  <c r="F1833" i="42"/>
  <c r="H1833" i="42" s="1"/>
  <c r="G1833" i="42"/>
  <c r="F1834" i="42"/>
  <c r="H1834" i="42" s="1"/>
  <c r="G1834" i="42"/>
  <c r="F1835" i="42"/>
  <c r="H1835" i="42" s="1"/>
  <c r="G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H1841" i="42" s="1"/>
  <c r="G1841" i="42"/>
  <c r="F1842" i="42"/>
  <c r="H1842" i="42" s="1"/>
  <c r="G1842" i="42"/>
  <c r="F1843" i="42"/>
  <c r="G1843" i="42"/>
  <c r="H1843" i="42"/>
  <c r="F1844" i="42"/>
  <c r="H1844" i="42" s="1"/>
  <c r="G1844" i="42"/>
  <c r="F1845" i="42"/>
  <c r="H1845" i="42" s="1"/>
  <c r="G1845" i="42"/>
  <c r="F1846" i="42"/>
  <c r="G1846" i="42"/>
  <c r="H1846" i="42"/>
  <c r="F1847" i="42"/>
  <c r="G1847" i="42"/>
  <c r="H1847" i="42"/>
  <c r="F1848" i="42"/>
  <c r="G1848" i="42"/>
  <c r="H1848" i="42"/>
  <c r="F1849" i="42"/>
  <c r="H1849" i="42" s="1"/>
  <c r="G1849" i="42"/>
  <c r="F1850" i="42"/>
  <c r="H1850" i="42" s="1"/>
  <c r="G1850" i="42"/>
  <c r="F1851" i="42"/>
  <c r="H1851" i="42" s="1"/>
  <c r="G1851" i="42"/>
  <c r="F1852" i="42"/>
  <c r="H1852" i="42" s="1"/>
  <c r="G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H1857" i="42" s="1"/>
  <c r="G1857" i="42"/>
  <c r="F1858" i="42"/>
  <c r="H1858" i="42" s="1"/>
  <c r="G1858" i="42"/>
  <c r="F1859" i="42"/>
  <c r="G1859" i="42"/>
  <c r="H1859" i="42"/>
  <c r="F1860" i="42"/>
  <c r="G1860" i="42"/>
  <c r="H1860" i="42"/>
  <c r="F1861" i="42"/>
  <c r="H1861" i="42" s="1"/>
  <c r="G1861" i="42"/>
  <c r="F1862" i="42"/>
  <c r="G1862" i="42"/>
  <c r="H1862" i="42"/>
  <c r="F1863" i="42"/>
  <c r="G1863" i="42"/>
  <c r="H1863" i="42"/>
  <c r="F1864" i="42"/>
  <c r="G1864" i="42"/>
  <c r="H1864" i="42"/>
  <c r="F1865" i="42"/>
  <c r="H1865" i="42" s="1"/>
  <c r="G1865" i="42"/>
  <c r="F1866" i="42"/>
  <c r="H1866" i="42" s="1"/>
  <c r="G1866" i="42"/>
  <c r="F1867" i="42"/>
  <c r="H1867" i="42" s="1"/>
  <c r="G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H1873" i="42" s="1"/>
  <c r="G1873" i="42"/>
  <c r="F1874" i="42"/>
  <c r="H1874" i="42" s="1"/>
  <c r="G1874" i="42"/>
  <c r="F1875" i="42"/>
  <c r="G1875" i="42"/>
  <c r="H1875" i="42"/>
  <c r="F1876" i="42"/>
  <c r="H1876" i="42" s="1"/>
  <c r="G1876" i="42"/>
  <c r="F1877" i="42"/>
  <c r="H1877" i="42" s="1"/>
  <c r="G1877" i="42"/>
  <c r="F1878" i="42"/>
  <c r="G1878" i="42"/>
  <c r="H1878" i="42"/>
  <c r="F1879" i="42"/>
  <c r="G1879" i="42"/>
  <c r="H1879" i="42"/>
  <c r="F1880" i="42"/>
  <c r="G1880" i="42"/>
  <c r="H1880" i="42"/>
  <c r="F1881" i="42"/>
  <c r="H1881" i="42" s="1"/>
  <c r="G1881" i="42"/>
  <c r="F1882" i="42"/>
  <c r="H1882" i="42" s="1"/>
  <c r="G1882" i="42"/>
  <c r="F1883" i="42"/>
  <c r="H1883" i="42" s="1"/>
  <c r="G1883" i="42"/>
  <c r="F1884" i="42"/>
  <c r="H1884" i="42" s="1"/>
  <c r="G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H1889" i="42" s="1"/>
  <c r="G1889" i="42"/>
  <c r="F1890" i="42"/>
  <c r="H1890" i="42" s="1"/>
  <c r="G1890" i="42"/>
  <c r="F1891" i="42"/>
  <c r="G1891" i="42"/>
  <c r="H1891" i="42"/>
  <c r="F1892" i="42"/>
  <c r="G1892" i="42"/>
  <c r="H1892" i="42"/>
  <c r="F1893" i="42"/>
  <c r="H1893" i="42" s="1"/>
  <c r="G1893" i="42"/>
  <c r="F1894" i="42"/>
  <c r="G1894" i="42"/>
  <c r="H1894" i="42"/>
  <c r="F1895" i="42"/>
  <c r="G1895" i="42"/>
  <c r="H1895" i="42"/>
  <c r="F1896" i="42"/>
  <c r="G1896" i="42"/>
  <c r="H1896" i="42"/>
  <c r="F1897" i="42"/>
  <c r="H1897" i="42" s="1"/>
  <c r="G1897" i="42"/>
  <c r="F1898" i="42"/>
  <c r="H1898" i="42" s="1"/>
  <c r="G1898" i="42"/>
  <c r="F1899" i="42"/>
  <c r="H1899" i="42" s="1"/>
  <c r="G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H1905" i="42" s="1"/>
  <c r="G1905" i="42"/>
  <c r="F1906" i="42"/>
  <c r="H1906" i="42" s="1"/>
  <c r="G1906" i="42"/>
  <c r="F1907" i="42"/>
  <c r="G1907" i="42"/>
  <c r="H1907" i="42"/>
  <c r="F1908" i="42"/>
  <c r="H1908" i="42" s="1"/>
  <c r="G1908" i="42"/>
  <c r="F1909" i="42"/>
  <c r="H1909" i="42" s="1"/>
  <c r="G1909" i="42"/>
  <c r="F1910" i="42"/>
  <c r="G1910" i="42"/>
  <c r="H1910" i="42"/>
  <c r="F1911" i="42"/>
  <c r="G1911" i="42"/>
  <c r="H1911" i="42"/>
  <c r="F1912" i="42"/>
  <c r="G1912" i="42"/>
  <c r="H1912" i="42"/>
  <c r="F1913" i="42"/>
  <c r="H1913" i="42" s="1"/>
  <c r="G1913" i="42"/>
  <c r="F1914" i="42"/>
  <c r="H1914" i="42" s="1"/>
  <c r="G1914" i="42"/>
  <c r="F1915" i="42"/>
  <c r="H1915" i="42" s="1"/>
  <c r="G1915" i="42"/>
  <c r="F1916" i="42"/>
  <c r="H1916" i="42" s="1"/>
  <c r="G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G1921" i="42"/>
  <c r="G1922" i="42"/>
  <c r="G1923" i="42"/>
  <c r="G1924" i="42"/>
  <c r="G1925" i="42"/>
  <c r="G1926" i="42"/>
  <c r="G1927" i="42"/>
  <c r="G1928" i="42"/>
  <c r="G1929" i="42"/>
  <c r="G1930" i="42"/>
  <c r="G1931" i="42"/>
  <c r="G1932" i="42"/>
  <c r="G1933" i="42"/>
  <c r="G1934" i="42"/>
  <c r="G1935" i="42"/>
  <c r="G1936" i="42"/>
  <c r="G1937" i="42"/>
  <c r="G1938" i="42"/>
  <c r="G1939" i="42"/>
  <c r="G1940" i="42"/>
  <c r="G1941" i="42"/>
  <c r="G1942" i="42"/>
  <c r="G1943" i="42"/>
  <c r="G1944" i="42"/>
  <c r="G1945" i="42"/>
  <c r="G1946" i="42"/>
  <c r="G1947" i="42"/>
  <c r="G1948" i="42"/>
  <c r="G1949" i="42"/>
  <c r="G1950" i="42"/>
  <c r="G1951" i="42"/>
  <c r="G1952" i="42"/>
  <c r="G1953" i="42"/>
  <c r="G1954" i="42"/>
  <c r="G1955" i="42"/>
  <c r="G1956" i="42"/>
  <c r="G1957" i="42"/>
  <c r="G1958" i="42"/>
  <c r="G1959" i="42"/>
  <c r="G1960" i="42"/>
  <c r="G1961" i="42"/>
  <c r="G1962" i="42"/>
  <c r="G1963" i="42"/>
  <c r="G1964" i="42"/>
  <c r="G1965" i="42"/>
  <c r="G1966" i="42"/>
  <c r="G1967" i="42"/>
  <c r="G1968" i="42"/>
  <c r="G1969" i="42"/>
  <c r="G1970" i="42"/>
  <c r="G1971" i="42"/>
  <c r="G1972" i="42"/>
  <c r="G1973" i="42"/>
  <c r="G1974" i="42"/>
  <c r="G1975" i="42"/>
  <c r="G1976" i="42"/>
  <c r="G1977" i="42"/>
  <c r="F1978" i="42"/>
  <c r="H1978" i="42" s="1"/>
  <c r="G1978" i="42"/>
  <c r="F1979" i="42"/>
  <c r="H1979" i="42" s="1"/>
  <c r="G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H1985" i="42" s="1"/>
  <c r="G1985" i="42"/>
  <c r="F1986" i="42"/>
  <c r="H1986" i="42" s="1"/>
  <c r="G1986" i="42"/>
  <c r="F1987" i="42"/>
  <c r="G1987" i="42"/>
  <c r="H1987" i="42"/>
  <c r="F1988" i="42"/>
  <c r="H1988" i="42" s="1"/>
  <c r="G1988" i="42"/>
  <c r="F1989" i="42"/>
  <c r="H1989" i="42" s="1"/>
  <c r="G1989" i="42"/>
  <c r="F1990" i="42"/>
  <c r="G1990" i="42"/>
  <c r="H1990" i="42"/>
  <c r="F1991" i="42"/>
  <c r="G1991" i="42"/>
  <c r="H1991" i="42"/>
  <c r="F1992" i="42"/>
  <c r="G1992" i="42"/>
  <c r="H1992" i="42"/>
  <c r="F1993" i="42"/>
  <c r="H1993" i="42" s="1"/>
  <c r="G1993" i="42"/>
  <c r="F1994" i="42"/>
  <c r="H1994" i="42" s="1"/>
  <c r="G1994" i="42"/>
  <c r="F1995" i="42"/>
  <c r="H1995" i="42" s="1"/>
  <c r="G1995" i="42"/>
  <c r="F1996" i="42"/>
  <c r="H1996" i="42" s="1"/>
  <c r="G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H2001" i="42" s="1"/>
  <c r="G2001" i="42"/>
  <c r="F2002" i="42"/>
  <c r="H2002" i="42" s="1"/>
  <c r="G2002" i="42"/>
  <c r="F2003" i="42"/>
  <c r="G2003" i="42"/>
  <c r="H2003" i="42"/>
  <c r="F2004" i="42"/>
  <c r="G2004" i="42"/>
  <c r="H2004" i="42"/>
  <c r="F2005" i="42"/>
  <c r="H2005" i="42" s="1"/>
  <c r="G2005" i="42"/>
  <c r="F2006" i="42"/>
  <c r="G2006" i="42"/>
  <c r="H2006" i="42"/>
  <c r="F2007" i="42"/>
  <c r="G2007" i="42"/>
  <c r="H2007" i="42"/>
  <c r="F2008" i="42"/>
  <c r="G2008" i="42"/>
  <c r="H2008" i="42"/>
  <c r="F2009" i="42"/>
  <c r="H2009" i="42" s="1"/>
  <c r="G2009" i="42"/>
  <c r="F2010" i="42"/>
  <c r="H2010" i="42" s="1"/>
  <c r="G2010" i="42"/>
  <c r="F2011" i="42"/>
  <c r="H2011" i="42" s="1"/>
  <c r="G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H2017" i="42" s="1"/>
  <c r="G2017" i="42"/>
  <c r="F2018" i="42"/>
  <c r="H2018" i="42" s="1"/>
  <c r="G2018" i="42"/>
  <c r="F2019" i="42"/>
  <c r="G2019" i="42"/>
  <c r="H2019" i="42"/>
  <c r="F2020" i="42"/>
  <c r="H2020" i="42" s="1"/>
  <c r="G2020" i="42"/>
  <c r="F2021" i="42"/>
  <c r="H2021" i="42" s="1"/>
  <c r="G2021" i="42"/>
  <c r="F2022" i="42"/>
  <c r="G2022" i="42"/>
  <c r="H2022" i="42"/>
  <c r="F2023" i="42"/>
  <c r="G2023" i="42"/>
  <c r="H2023" i="42"/>
  <c r="F2024" i="42"/>
  <c r="G2024" i="42"/>
  <c r="H2024" i="42"/>
  <c r="F2025" i="42"/>
  <c r="H2025" i="42" s="1"/>
  <c r="G2025" i="42"/>
  <c r="F2026" i="42"/>
  <c r="H2026" i="42" s="1"/>
  <c r="G2026" i="42"/>
  <c r="F2027" i="42"/>
  <c r="H2027" i="42" s="1"/>
  <c r="G2027" i="42"/>
  <c r="F2028" i="42"/>
  <c r="H2028" i="42" s="1"/>
  <c r="G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H2033" i="42" s="1"/>
  <c r="G2033" i="42"/>
  <c r="F2034" i="42"/>
  <c r="H2034" i="42" s="1"/>
  <c r="G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H2041" i="42" s="1"/>
  <c r="G2041" i="42"/>
  <c r="F2042" i="42"/>
  <c r="H2042" i="42" s="1"/>
  <c r="G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H2049" i="42" s="1"/>
  <c r="G2049" i="42"/>
  <c r="F2050" i="42"/>
  <c r="H2050" i="42" s="1"/>
  <c r="G2050" i="42"/>
  <c r="F2051" i="42"/>
  <c r="G2051" i="42"/>
  <c r="H2051" i="42"/>
  <c r="F2052" i="42"/>
  <c r="H2052" i="42" s="1"/>
  <c r="G2052" i="42"/>
  <c r="F2053" i="42"/>
  <c r="H2053" i="42" s="1"/>
  <c r="G2053" i="42"/>
  <c r="F2054" i="42"/>
  <c r="G2054" i="42"/>
  <c r="H2054" i="42"/>
  <c r="G2055" i="42"/>
  <c r="G2056" i="42"/>
  <c r="G2057" i="42"/>
  <c r="G2058" i="42"/>
  <c r="G2059" i="42"/>
  <c r="G2060" i="42"/>
  <c r="G2061" i="42"/>
  <c r="G2062" i="42"/>
  <c r="G2063" i="42"/>
  <c r="G2064" i="42"/>
  <c r="G2065" i="42"/>
  <c r="G2066" i="42"/>
  <c r="G2067" i="42"/>
  <c r="G2068" i="42"/>
  <c r="G2069" i="42"/>
  <c r="G2070" i="42"/>
  <c r="G2071" i="42"/>
  <c r="G2072" i="42"/>
  <c r="G2073" i="42"/>
  <c r="G2074" i="42"/>
  <c r="G2075" i="42"/>
  <c r="G2076" i="42"/>
  <c r="G2077" i="42"/>
  <c r="G2078" i="42"/>
  <c r="G2079" i="42"/>
  <c r="G2080" i="42"/>
  <c r="G2081" i="42"/>
  <c r="G2082" i="42"/>
  <c r="G2083" i="42"/>
  <c r="G2084" i="42"/>
  <c r="G2085" i="42"/>
  <c r="G2086" i="42"/>
  <c r="G2087" i="42"/>
  <c r="G2088" i="42"/>
  <c r="G2089" i="42"/>
  <c r="G2090" i="42"/>
  <c r="G2091" i="42"/>
  <c r="G2092" i="42"/>
  <c r="G2093" i="42"/>
  <c r="G2094" i="42"/>
  <c r="G2095" i="42"/>
  <c r="G2096" i="42"/>
  <c r="G2097" i="42"/>
  <c r="G2098" i="42"/>
  <c r="G2099" i="42"/>
  <c r="G2100" i="42"/>
  <c r="G2101" i="42"/>
  <c r="G2102" i="42"/>
  <c r="G2103" i="42"/>
  <c r="G2104" i="42"/>
  <c r="G2105" i="42"/>
  <c r="G2106" i="42"/>
  <c r="G2107" i="42"/>
  <c r="G2108" i="42"/>
  <c r="G2109" i="42"/>
  <c r="G2110" i="42"/>
  <c r="G2111" i="42"/>
  <c r="G2112" i="42"/>
  <c r="G2113" i="42"/>
  <c r="G2114" i="42"/>
  <c r="G2115" i="42"/>
  <c r="G2116" i="42"/>
  <c r="G2117" i="42"/>
  <c r="G2118" i="42"/>
  <c r="G2119" i="42"/>
  <c r="G2120" i="42"/>
  <c r="G2121" i="42"/>
  <c r="G2122" i="42"/>
  <c r="G2123" i="42"/>
  <c r="G2124" i="42"/>
  <c r="G2125" i="42"/>
  <c r="G2126" i="42"/>
  <c r="F2127" i="42"/>
  <c r="G2127" i="42"/>
  <c r="H2127" i="42"/>
  <c r="F2128" i="42"/>
  <c r="G2128" i="42"/>
  <c r="H2128" i="42"/>
  <c r="F2129" i="42"/>
  <c r="H2129" i="42" s="1"/>
  <c r="G2129" i="42"/>
  <c r="F2130" i="42"/>
  <c r="H2130" i="42" s="1"/>
  <c r="G2130" i="42"/>
  <c r="F2131" i="42"/>
  <c r="G2131" i="42"/>
  <c r="H2131" i="42"/>
  <c r="F2132" i="42"/>
  <c r="H2132" i="42" s="1"/>
  <c r="G2132" i="42"/>
  <c r="F2133" i="42"/>
  <c r="H2133" i="42" s="1"/>
  <c r="G2133" i="42"/>
  <c r="F2134" i="42"/>
  <c r="G2134" i="42"/>
  <c r="H2134" i="42"/>
  <c r="F2135" i="42"/>
  <c r="G2135" i="42"/>
  <c r="H2135" i="42"/>
  <c r="F2136" i="42"/>
  <c r="G2136" i="42"/>
  <c r="H2136" i="42"/>
  <c r="F2137" i="42"/>
  <c r="H2137" i="42" s="1"/>
  <c r="G2137" i="42"/>
  <c r="F2138" i="42"/>
  <c r="H2138" i="42" s="1"/>
  <c r="G2138" i="42"/>
  <c r="F2139" i="42"/>
  <c r="H2139" i="42" s="1"/>
  <c r="G2139" i="42"/>
  <c r="F2140" i="42"/>
  <c r="G2140" i="42"/>
  <c r="H2140" i="42"/>
  <c r="F2141" i="42"/>
  <c r="H2141" i="42" s="1"/>
  <c r="G2141" i="42"/>
  <c r="F2142" i="42"/>
  <c r="G2142" i="42"/>
  <c r="H2142" i="42"/>
  <c r="F2143" i="42"/>
  <c r="G2143" i="42"/>
  <c r="H2143" i="42"/>
  <c r="F2144" i="42"/>
  <c r="G2144" i="42"/>
  <c r="H2144" i="42"/>
  <c r="F2145" i="42"/>
  <c r="H2145" i="42" s="1"/>
  <c r="G2145" i="42"/>
  <c r="F2146" i="42"/>
  <c r="H2146" i="42" s="1"/>
  <c r="G2146" i="42"/>
  <c r="F2147" i="42"/>
  <c r="H2147" i="42" s="1"/>
  <c r="G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H2153" i="42" s="1"/>
  <c r="G2153" i="42"/>
  <c r="F2154" i="42"/>
  <c r="H2154" i="42" s="1"/>
  <c r="G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H2161" i="42" s="1"/>
  <c r="G2161" i="42"/>
  <c r="F2162" i="42"/>
  <c r="H2162" i="42" s="1"/>
  <c r="G2162" i="42"/>
  <c r="F2163" i="42"/>
  <c r="G2163" i="42"/>
  <c r="H2163" i="42"/>
  <c r="F2164" i="42"/>
  <c r="H2164" i="42" s="1"/>
  <c r="G2164" i="42"/>
  <c r="F2165" i="42"/>
  <c r="H2165" i="42" s="1"/>
  <c r="G2165" i="42"/>
  <c r="F2166" i="42"/>
  <c r="G2166" i="42"/>
  <c r="H2166" i="42"/>
  <c r="F2167" i="42"/>
  <c r="G2167" i="42"/>
  <c r="H2167" i="42"/>
  <c r="F2168" i="42"/>
  <c r="G2168" i="42"/>
  <c r="H2168" i="42"/>
  <c r="F2169" i="42"/>
  <c r="H2169" i="42" s="1"/>
  <c r="G2169" i="42"/>
  <c r="F2170" i="42"/>
  <c r="H2170" i="42" s="1"/>
  <c r="G2170" i="42"/>
  <c r="F2171" i="42"/>
  <c r="H2171" i="42" s="1"/>
  <c r="G2171" i="42"/>
  <c r="F2172" i="42"/>
  <c r="H2172" i="42" s="1"/>
  <c r="G2172" i="42"/>
  <c r="F2173" i="42"/>
  <c r="H2173" i="42" s="1"/>
  <c r="G2173" i="42"/>
  <c r="F2174" i="42"/>
  <c r="G2174" i="42"/>
  <c r="H2174" i="42"/>
  <c r="F2175" i="42"/>
  <c r="G2175" i="42"/>
  <c r="H2175" i="42"/>
  <c r="F2176" i="42"/>
  <c r="G2176" i="42"/>
  <c r="H2176" i="42"/>
  <c r="F2177" i="42"/>
  <c r="H2177" i="42" s="1"/>
  <c r="G2177" i="42"/>
  <c r="F2178" i="42"/>
  <c r="H2178" i="42" s="1"/>
  <c r="G2178" i="42"/>
  <c r="F2179" i="42"/>
  <c r="H2179" i="42" s="1"/>
  <c r="G2179" i="42"/>
  <c r="F2180" i="42"/>
  <c r="G2180" i="42"/>
  <c r="H2180" i="42"/>
  <c r="F2181" i="42"/>
  <c r="H2181" i="42" s="1"/>
  <c r="G2181" i="42"/>
  <c r="F2182" i="42"/>
  <c r="G2182" i="42"/>
  <c r="H2182" i="42"/>
  <c r="F2183" i="42"/>
  <c r="G2183" i="42"/>
  <c r="H2183" i="42"/>
  <c r="F2184" i="42"/>
  <c r="G2184" i="42"/>
  <c r="H2184" i="42"/>
  <c r="F2185" i="42"/>
  <c r="H2185" i="42" s="1"/>
  <c r="G2185" i="42"/>
  <c r="F2186" i="42"/>
  <c r="H2186" i="42" s="1"/>
  <c r="G2186" i="42"/>
  <c r="F2187" i="42"/>
  <c r="H2187" i="42" s="1"/>
  <c r="G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H2193" i="42" s="1"/>
  <c r="G2193" i="42"/>
  <c r="F2194" i="42"/>
  <c r="H2194" i="42" s="1"/>
  <c r="G2194" i="42"/>
  <c r="F2195" i="42"/>
  <c r="G2195" i="42"/>
  <c r="H2195" i="42"/>
  <c r="F2196" i="42"/>
  <c r="H2196" i="42" s="1"/>
  <c r="G2196" i="42"/>
  <c r="F2197" i="42"/>
  <c r="H2197" i="42" s="1"/>
  <c r="G2197" i="42"/>
  <c r="F2198" i="42"/>
  <c r="G2198" i="42"/>
  <c r="H2198" i="42"/>
  <c r="F2199" i="42"/>
  <c r="G2199" i="42"/>
  <c r="H2199" i="42"/>
  <c r="F2200" i="42"/>
  <c r="G2200" i="42"/>
  <c r="H2200" i="42"/>
  <c r="F2201" i="42"/>
  <c r="H2201" i="42" s="1"/>
  <c r="G2201" i="42"/>
  <c r="F2202" i="42"/>
  <c r="H2202" i="42" s="1"/>
  <c r="G2202" i="42"/>
  <c r="F2203" i="42"/>
  <c r="H2203" i="42" s="1"/>
  <c r="G2203" i="42"/>
  <c r="F2204" i="42"/>
  <c r="G2204" i="42"/>
  <c r="H2204" i="42"/>
  <c r="F2205" i="42"/>
  <c r="H2205" i="42" s="1"/>
  <c r="G2205" i="42"/>
  <c r="F2206" i="42"/>
  <c r="G2206" i="42"/>
  <c r="H2206" i="42"/>
  <c r="F2207" i="42"/>
  <c r="G2207" i="42"/>
  <c r="H2207" i="42"/>
  <c r="F2208" i="42"/>
  <c r="G2208" i="42"/>
  <c r="H2208" i="42"/>
  <c r="F2209" i="42"/>
  <c r="H2209" i="42" s="1"/>
  <c r="G2209" i="42"/>
  <c r="F2210" i="42"/>
  <c r="H2210" i="42" s="1"/>
  <c r="G2210" i="42"/>
  <c r="F2211" i="42"/>
  <c r="H2211" i="42" s="1"/>
  <c r="G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H2217" i="42" s="1"/>
  <c r="G2217" i="42"/>
  <c r="F2218" i="42"/>
  <c r="H2218" i="42" s="1"/>
  <c r="G2218" i="42"/>
  <c r="F2219" i="42"/>
  <c r="G2219" i="42"/>
  <c r="H2219" i="42"/>
  <c r="F2220" i="42"/>
  <c r="G2220" i="42"/>
  <c r="H2220" i="42"/>
  <c r="F2221" i="42"/>
  <c r="G2221" i="42"/>
  <c r="H2221" i="42"/>
  <c r="F2222" i="42"/>
  <c r="H2222" i="42" s="1"/>
  <c r="G2222" i="42"/>
  <c r="F2223" i="42"/>
  <c r="G2223" i="42"/>
  <c r="H2223" i="42"/>
  <c r="F2224" i="42"/>
  <c r="G2224" i="42"/>
  <c r="H2224" i="42"/>
  <c r="F2225" i="42"/>
  <c r="H2225" i="42" s="1"/>
  <c r="G2225" i="42"/>
  <c r="F2226" i="42"/>
  <c r="H2226" i="42" s="1"/>
  <c r="G2226" i="42"/>
  <c r="F2227" i="42"/>
  <c r="G2227" i="42"/>
  <c r="H2227" i="42"/>
  <c r="F2228" i="42"/>
  <c r="H2228" i="42" s="1"/>
  <c r="G2228" i="42"/>
  <c r="F2229" i="42"/>
  <c r="H2229" i="42" s="1"/>
  <c r="G2229" i="42"/>
  <c r="F2230" i="42"/>
  <c r="G2230" i="42"/>
  <c r="H2230" i="42"/>
  <c r="F2231" i="42"/>
  <c r="G2231" i="42"/>
  <c r="H2231" i="42"/>
  <c r="F2232" i="42"/>
  <c r="G2232" i="42"/>
  <c r="H2232" i="42"/>
  <c r="F2233" i="42"/>
  <c r="H2233" i="42" s="1"/>
  <c r="G2233" i="42"/>
  <c r="F2234" i="42"/>
  <c r="H2234" i="42" s="1"/>
  <c r="G2234" i="42"/>
  <c r="F2235" i="42"/>
  <c r="H2235" i="42" s="1"/>
  <c r="G2235" i="42"/>
  <c r="F2236" i="42"/>
  <c r="H2236" i="42" s="1"/>
  <c r="G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H2241" i="42" s="1"/>
  <c r="G2241" i="42"/>
  <c r="F2242" i="42"/>
  <c r="H2242" i="42" s="1"/>
  <c r="G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H2249" i="42" s="1"/>
  <c r="G2249" i="42"/>
  <c r="F2250" i="42"/>
  <c r="H2250" i="42" s="1"/>
  <c r="G2250" i="42"/>
  <c r="F2251" i="42"/>
  <c r="G2251" i="42"/>
  <c r="H2251" i="42"/>
  <c r="F2252" i="42"/>
  <c r="G2252" i="42"/>
  <c r="H2252" i="42"/>
  <c r="F2253" i="42"/>
  <c r="G2253" i="42"/>
  <c r="H2253" i="42"/>
  <c r="F2254" i="42"/>
  <c r="H2254" i="42" s="1"/>
  <c r="G2254" i="42"/>
  <c r="F2255" i="42"/>
  <c r="G2255" i="42"/>
  <c r="H2255" i="42"/>
  <c r="F2256" i="42"/>
  <c r="G2256" i="42"/>
  <c r="H2256" i="42"/>
  <c r="F2257" i="42"/>
  <c r="H2257" i="42" s="1"/>
  <c r="G2257" i="42"/>
  <c r="F2258" i="42"/>
  <c r="H2258" i="42" s="1"/>
  <c r="G2258" i="42"/>
  <c r="F2259" i="42"/>
  <c r="G2259" i="42"/>
  <c r="H2259" i="42"/>
  <c r="F2260" i="42"/>
  <c r="H2260" i="42" s="1"/>
  <c r="G2260" i="42"/>
  <c r="F2261" i="42"/>
  <c r="H2261" i="42" s="1"/>
  <c r="G2261" i="42"/>
  <c r="F2262" i="42"/>
  <c r="H2262" i="42" s="1"/>
  <c r="G2262" i="42"/>
  <c r="F2263" i="42"/>
  <c r="H2263" i="42" s="1"/>
  <c r="G2263" i="42"/>
  <c r="F2264" i="42"/>
  <c r="G2264" i="42"/>
  <c r="H2264" i="42"/>
  <c r="F2265" i="42"/>
  <c r="H2265" i="42" s="1"/>
  <c r="G2265" i="42"/>
  <c r="F2266" i="42"/>
  <c r="H2266" i="42" s="1"/>
  <c r="G2266" i="42"/>
  <c r="F2267" i="42"/>
  <c r="G2267" i="42"/>
  <c r="H2267" i="42"/>
  <c r="F2268" i="42"/>
  <c r="H2268" i="42" s="1"/>
  <c r="G2268" i="42"/>
  <c r="F2269" i="42"/>
  <c r="G2269" i="42"/>
  <c r="H2269" i="42"/>
  <c r="F2270" i="42"/>
  <c r="G2270" i="42"/>
  <c r="H2270" i="42"/>
  <c r="F2271" i="42"/>
  <c r="H2271" i="42" s="1"/>
  <c r="G2271" i="42"/>
  <c r="F2272" i="42"/>
  <c r="G2272" i="42"/>
  <c r="H2272" i="42"/>
  <c r="F2273" i="42"/>
  <c r="G2273" i="42"/>
  <c r="H2273" i="42"/>
  <c r="F2274" i="42"/>
  <c r="H2274" i="42" s="1"/>
  <c r="G2274" i="42"/>
  <c r="F2275" i="42"/>
  <c r="H2275" i="42" s="1"/>
  <c r="G2275" i="42"/>
  <c r="F2276" i="42"/>
  <c r="G2276" i="42"/>
  <c r="H2276" i="42"/>
  <c r="F2277" i="42"/>
  <c r="H2277" i="42" s="1"/>
  <c r="G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H2282" i="42" s="1"/>
  <c r="G2282" i="42"/>
  <c r="F2283" i="42"/>
  <c r="G2283" i="42"/>
  <c r="H2283" i="42"/>
  <c r="F2284" i="42"/>
  <c r="G2284" i="42"/>
  <c r="H2284" i="42"/>
  <c r="F2285" i="42"/>
  <c r="H2285" i="42" s="1"/>
  <c r="G2285" i="42"/>
  <c r="F2286" i="42"/>
  <c r="H2286" i="42" s="1"/>
  <c r="G2286" i="42"/>
  <c r="F2287" i="42"/>
  <c r="G2287" i="42"/>
  <c r="H2287" i="42"/>
  <c r="F2288" i="42"/>
  <c r="G2288" i="42"/>
  <c r="H2288" i="42"/>
  <c r="F2289" i="42"/>
  <c r="G2289" i="42"/>
  <c r="H2289" i="42"/>
  <c r="F2290" i="42"/>
  <c r="H2290" i="42" s="1"/>
  <c r="G2290" i="42"/>
  <c r="F2291" i="42"/>
  <c r="G2291" i="42"/>
  <c r="H2291" i="42"/>
  <c r="F2292" i="42"/>
  <c r="G2292" i="42"/>
  <c r="H2292" i="42"/>
  <c r="F2293" i="42"/>
  <c r="H2293" i="42" s="1"/>
  <c r="G2293" i="42"/>
  <c r="F2294" i="42"/>
  <c r="G2294" i="42"/>
  <c r="H2294" i="42"/>
  <c r="F2295" i="42"/>
  <c r="G2295" i="42"/>
  <c r="H2295" i="42"/>
  <c r="F2296" i="42"/>
  <c r="G2296" i="42"/>
  <c r="H2296" i="42"/>
  <c r="F2297" i="42"/>
  <c r="H2297" i="42" s="1"/>
  <c r="G2297" i="42"/>
  <c r="F2298" i="42"/>
  <c r="H2298" i="42" s="1"/>
  <c r="G2298" i="42"/>
  <c r="F2299" i="42"/>
  <c r="H2299" i="42" s="1"/>
  <c r="G2299" i="42"/>
  <c r="F2300" i="42"/>
  <c r="H2300" i="42" s="1"/>
  <c r="G2300" i="42"/>
  <c r="F2301" i="42"/>
  <c r="H2301" i="42" s="1"/>
  <c r="G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H2306" i="42" s="1"/>
  <c r="G2306" i="42"/>
  <c r="F2307" i="42"/>
  <c r="H2307" i="42" s="1"/>
  <c r="G2307" i="42"/>
  <c r="F2308" i="42"/>
  <c r="G2308" i="42"/>
  <c r="H2308" i="42"/>
  <c r="F2309" i="42"/>
  <c r="G2309" i="42"/>
  <c r="H2309" i="42"/>
  <c r="F2310" i="42"/>
  <c r="H2310" i="42" s="1"/>
  <c r="G2310" i="42"/>
  <c r="F2311" i="42"/>
  <c r="H2311" i="42" s="1"/>
  <c r="G2311" i="42"/>
  <c r="F2312" i="42"/>
  <c r="G2312" i="42"/>
  <c r="H2312" i="42"/>
  <c r="F2313" i="42"/>
  <c r="H2313" i="42" s="1"/>
  <c r="G2313" i="42"/>
  <c r="F2314" i="42"/>
  <c r="H2314" i="42" s="1"/>
  <c r="G2314" i="42"/>
  <c r="F2315" i="42"/>
  <c r="G2315" i="42"/>
  <c r="H2315" i="42"/>
  <c r="F2316" i="42"/>
  <c r="H2316" i="42" s="1"/>
  <c r="G2316" i="42"/>
  <c r="F2317" i="42"/>
  <c r="G2317" i="42"/>
  <c r="H2317" i="42"/>
  <c r="F2318" i="42"/>
  <c r="H2318" i="42" s="1"/>
  <c r="G2318" i="42"/>
  <c r="F2319" i="42"/>
  <c r="G2319" i="42"/>
  <c r="H2319" i="42"/>
  <c r="F2320" i="42"/>
  <c r="G2320" i="42"/>
  <c r="H2320" i="42"/>
  <c r="F2321" i="42"/>
  <c r="H2321" i="42" s="1"/>
  <c r="G2321" i="42"/>
  <c r="F2322" i="42"/>
  <c r="H2322" i="42" s="1"/>
  <c r="G2322" i="42"/>
  <c r="F2323" i="42"/>
  <c r="G2323" i="42"/>
  <c r="H2323" i="42"/>
  <c r="F2324" i="42"/>
  <c r="H2324" i="42" s="1"/>
  <c r="G2324" i="42"/>
  <c r="F2325" i="42"/>
  <c r="H2325" i="42" s="1"/>
  <c r="G2325" i="42"/>
  <c r="F2326" i="42"/>
  <c r="G2326" i="42"/>
  <c r="H2326" i="42"/>
  <c r="F2327" i="42"/>
  <c r="G2327" i="42"/>
  <c r="H2327" i="42"/>
  <c r="F2328" i="42"/>
  <c r="G2328" i="42"/>
  <c r="H2328" i="42"/>
  <c r="F2329" i="42"/>
  <c r="H2329" i="42" s="1"/>
  <c r="G2329" i="42"/>
  <c r="F2330" i="42"/>
  <c r="H2330" i="42" s="1"/>
  <c r="G2330" i="42"/>
  <c r="F2331" i="42"/>
  <c r="G2331" i="42"/>
  <c r="H2331" i="42"/>
  <c r="F2332" i="42"/>
  <c r="H2332" i="42" s="1"/>
  <c r="G2332" i="42"/>
  <c r="F2333" i="42"/>
  <c r="G2333" i="42"/>
  <c r="H2333" i="42"/>
  <c r="F2334" i="42"/>
  <c r="G2334" i="42"/>
  <c r="H2334" i="42"/>
  <c r="F2335" i="42"/>
  <c r="H2335" i="42" s="1"/>
  <c r="G2335" i="42"/>
  <c r="F2336" i="42"/>
  <c r="G2336" i="42"/>
  <c r="H2336" i="42"/>
  <c r="F2337" i="42"/>
  <c r="H2337" i="42" s="1"/>
  <c r="G2337" i="42"/>
  <c r="F2338" i="42"/>
  <c r="H2338" i="42" s="1"/>
  <c r="G2338" i="42"/>
  <c r="F2339" i="42"/>
  <c r="H2339" i="42" s="1"/>
  <c r="G2339" i="42"/>
  <c r="F2340" i="42"/>
  <c r="H2340" i="42" s="1"/>
  <c r="G2340" i="42"/>
  <c r="F2341" i="42"/>
  <c r="H2341" i="42" s="1"/>
  <c r="G2341" i="42"/>
  <c r="F2342" i="42"/>
  <c r="G2342" i="42"/>
  <c r="H2342" i="42"/>
  <c r="F2343" i="42"/>
  <c r="H2343" i="42" s="1"/>
  <c r="G2343" i="42"/>
  <c r="F2344" i="42"/>
  <c r="G2344" i="42"/>
  <c r="H2344" i="42"/>
  <c r="F2345" i="42"/>
  <c r="G2345" i="42"/>
  <c r="H2345" i="42"/>
  <c r="F2346" i="42"/>
  <c r="H2346" i="42" s="1"/>
  <c r="G2346" i="42"/>
  <c r="F2347" i="42"/>
  <c r="G2347" i="42"/>
  <c r="H2347" i="42"/>
  <c r="F2348" i="42"/>
  <c r="G2348" i="42"/>
  <c r="H2348" i="42"/>
  <c r="F2349" i="42"/>
  <c r="H2349" i="42" s="1"/>
  <c r="G2349" i="42"/>
  <c r="F2350" i="42"/>
  <c r="H2350" i="42" s="1"/>
  <c r="G2350" i="42"/>
  <c r="F2351" i="42"/>
  <c r="G2351" i="42"/>
  <c r="H2351" i="42"/>
  <c r="F2352" i="42"/>
  <c r="G2352" i="42"/>
  <c r="H2352" i="42"/>
  <c r="F2353" i="42"/>
  <c r="G2353" i="42"/>
  <c r="H2353" i="42"/>
  <c r="F2354" i="42"/>
  <c r="H2354" i="42" s="1"/>
  <c r="G2354" i="42"/>
  <c r="F2355" i="42"/>
  <c r="H2355" i="42" s="1"/>
  <c r="G2355" i="42"/>
  <c r="F2356" i="42"/>
  <c r="G2356" i="42"/>
  <c r="H2356" i="42"/>
  <c r="F2357" i="42"/>
  <c r="H2357" i="42" s="1"/>
  <c r="G2357" i="42"/>
  <c r="F2358" i="42"/>
  <c r="G2358" i="42"/>
  <c r="H2358" i="42"/>
  <c r="F2359" i="42"/>
  <c r="G2359" i="42"/>
  <c r="H2359" i="42"/>
  <c r="F2360" i="42"/>
  <c r="G2360" i="42"/>
  <c r="H2360" i="42"/>
  <c r="F2361" i="42"/>
  <c r="H2361" i="42" s="1"/>
  <c r="G2361" i="42"/>
  <c r="F2362" i="42"/>
  <c r="H2362" i="42" s="1"/>
  <c r="G2362" i="42"/>
  <c r="F2363" i="42"/>
  <c r="H2363" i="42" s="1"/>
  <c r="G2363" i="42"/>
  <c r="F2364" i="42"/>
  <c r="H2364" i="42" s="1"/>
  <c r="G2364" i="42"/>
  <c r="F2365" i="42"/>
  <c r="H2365" i="42" s="1"/>
  <c r="G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H2370" i="42" s="1"/>
  <c r="G2370" i="42"/>
  <c r="F2371" i="42"/>
  <c r="G2371" i="42"/>
  <c r="H2371" i="42"/>
  <c r="F2372" i="42"/>
  <c r="G2372" i="42"/>
  <c r="H2372" i="42"/>
  <c r="F2373" i="42"/>
  <c r="G2373" i="42"/>
  <c r="H2373" i="42"/>
  <c r="F2374" i="42"/>
  <c r="H2374" i="42" s="1"/>
  <c r="G2374" i="42"/>
  <c r="F2375" i="42"/>
  <c r="H2375" i="42" s="1"/>
  <c r="G2375" i="42"/>
  <c r="F2376" i="42"/>
  <c r="G2376" i="42"/>
  <c r="H2376" i="42"/>
  <c r="F2377" i="42"/>
  <c r="G2377" i="42"/>
  <c r="H2377" i="42"/>
  <c r="F2378" i="42"/>
  <c r="H2378" i="42" s="1"/>
  <c r="G2378" i="42"/>
  <c r="F2379" i="42"/>
  <c r="H2379" i="42" s="1"/>
  <c r="G2379" i="42"/>
  <c r="F2380" i="42"/>
  <c r="G2380" i="42"/>
  <c r="H2380" i="42"/>
  <c r="F2381" i="42"/>
  <c r="H2381" i="42" s="1"/>
  <c r="G2381" i="42"/>
  <c r="F2382" i="42"/>
  <c r="G2382" i="42"/>
  <c r="H2382" i="42"/>
  <c r="F2383" i="42"/>
  <c r="G2383" i="42"/>
  <c r="H2383" i="42"/>
  <c r="F2384" i="42"/>
  <c r="G2384" i="42"/>
  <c r="H2384" i="42"/>
  <c r="F2385" i="42"/>
  <c r="H2385" i="42" s="1"/>
  <c r="G2385" i="42"/>
  <c r="F2386" i="42"/>
  <c r="H2386" i="42" s="1"/>
  <c r="G2386" i="42"/>
  <c r="F2387" i="42"/>
  <c r="G2387" i="42"/>
  <c r="H2387" i="42"/>
  <c r="F2388" i="42"/>
  <c r="H2388" i="42" s="1"/>
  <c r="G2388" i="42"/>
  <c r="F2389" i="42"/>
  <c r="G2389" i="42"/>
  <c r="H2389" i="42"/>
  <c r="F2390" i="42"/>
  <c r="H2390" i="42" s="1"/>
  <c r="G2390" i="42"/>
  <c r="F2391" i="42"/>
  <c r="G2391" i="42"/>
  <c r="H2391" i="42"/>
  <c r="F2392" i="42"/>
  <c r="G2392" i="42"/>
  <c r="H2392" i="42"/>
  <c r="F2393" i="42"/>
  <c r="H2393" i="42" s="1"/>
  <c r="G2393" i="42"/>
  <c r="F2394" i="42"/>
  <c r="G2394" i="42"/>
  <c r="H2394" i="42"/>
  <c r="F2395" i="42"/>
  <c r="G2395" i="42"/>
  <c r="H2395" i="42"/>
  <c r="F2396" i="42"/>
  <c r="H2396" i="42" s="1"/>
  <c r="G2396" i="42"/>
  <c r="F2397" i="42"/>
  <c r="H2397" i="42" s="1"/>
  <c r="G2397" i="42"/>
  <c r="F2398" i="42"/>
  <c r="G2398" i="42"/>
  <c r="H2398" i="42"/>
  <c r="F2399" i="42"/>
  <c r="H2399" i="42" s="1"/>
  <c r="G2399" i="42"/>
  <c r="F2400" i="42"/>
  <c r="G2400" i="42"/>
  <c r="H2400" i="42"/>
  <c r="F2401" i="42"/>
  <c r="H2401" i="42" s="1"/>
  <c r="G2401" i="42"/>
  <c r="F2402" i="42"/>
  <c r="G2402" i="42"/>
  <c r="H2402" i="42"/>
  <c r="F2403" i="42"/>
  <c r="G2403" i="42"/>
  <c r="H2403" i="42"/>
  <c r="F2404" i="42"/>
  <c r="H2404" i="42" s="1"/>
  <c r="G2404" i="42"/>
  <c r="F2405" i="42"/>
  <c r="G2405" i="42"/>
  <c r="H2405" i="42"/>
  <c r="F2406" i="42"/>
  <c r="G2406" i="42"/>
  <c r="H2406" i="42"/>
  <c r="F2407" i="42"/>
  <c r="H2407" i="42" s="1"/>
  <c r="G2407" i="42"/>
  <c r="F2408" i="42"/>
  <c r="H2408" i="42" s="1"/>
  <c r="G2408" i="42"/>
  <c r="F2409" i="42"/>
  <c r="G2409" i="42"/>
  <c r="H2409" i="42"/>
  <c r="F2410" i="42"/>
  <c r="G2410" i="42"/>
  <c r="H2410" i="42"/>
  <c r="F2411" i="42"/>
  <c r="G2411" i="42"/>
  <c r="H2411" i="42"/>
  <c r="F2412" i="42"/>
  <c r="H2412" i="42" s="1"/>
  <c r="G2412" i="42"/>
  <c r="F2413" i="42"/>
  <c r="H2413" i="42" s="1"/>
  <c r="G2413" i="42"/>
  <c r="F2414" i="42"/>
  <c r="G2414" i="42"/>
  <c r="H2414" i="42"/>
  <c r="F2415" i="42"/>
  <c r="H2415" i="42" s="1"/>
  <c r="G2415" i="42"/>
  <c r="F2416" i="42"/>
  <c r="G2416" i="42"/>
  <c r="H2416" i="42"/>
  <c r="F2417" i="42"/>
  <c r="G2417" i="42"/>
  <c r="H2417" i="42"/>
  <c r="F2418" i="42"/>
  <c r="G2418" i="42"/>
  <c r="H2418" i="42"/>
  <c r="F2419" i="42"/>
  <c r="H2419" i="42" s="1"/>
  <c r="G2419" i="42"/>
  <c r="F2420" i="42"/>
  <c r="H2420" i="42" s="1"/>
  <c r="G2420" i="42"/>
  <c r="F2421" i="42"/>
  <c r="H2421" i="42" s="1"/>
  <c r="G2421" i="42"/>
  <c r="F2422" i="42"/>
  <c r="H2422" i="42" s="1"/>
  <c r="G2422" i="42"/>
  <c r="F2423" i="42"/>
  <c r="H2423" i="42" s="1"/>
  <c r="G2423" i="42"/>
  <c r="F2424" i="42"/>
  <c r="H2424" i="42" s="1"/>
  <c r="G2424" i="42"/>
  <c r="F2425" i="42"/>
  <c r="G2425" i="42"/>
  <c r="H2425" i="42"/>
  <c r="F2426" i="42"/>
  <c r="G2426" i="42"/>
  <c r="H2426" i="42"/>
  <c r="F2427" i="42"/>
  <c r="G2427" i="42"/>
  <c r="H2427" i="42"/>
  <c r="F2428" i="42"/>
  <c r="H2428" i="42" s="1"/>
  <c r="G2428" i="42"/>
  <c r="F2429" i="42"/>
  <c r="H2429" i="42" s="1"/>
  <c r="G2429" i="42"/>
  <c r="F2430" i="42"/>
  <c r="G2430" i="42"/>
  <c r="H2430" i="42"/>
  <c r="F2431" i="42"/>
  <c r="G2431" i="42"/>
  <c r="H2431" i="42"/>
  <c r="F2432" i="42"/>
  <c r="H2432" i="42" s="1"/>
  <c r="G2432" i="42"/>
  <c r="F2433" i="42"/>
  <c r="H2433" i="42" s="1"/>
  <c r="G2433" i="42"/>
  <c r="F2434" i="42"/>
  <c r="G2434" i="42"/>
  <c r="H2434" i="42"/>
  <c r="F2435" i="42"/>
  <c r="H2435" i="42" s="1"/>
  <c r="G2435" i="42"/>
  <c r="F2436" i="42"/>
  <c r="H2436" i="42" s="1"/>
  <c r="G2436" i="42"/>
  <c r="F2437" i="42"/>
  <c r="G2437" i="42"/>
  <c r="H2437" i="42"/>
  <c r="F2438" i="42"/>
  <c r="H2438" i="42" s="1"/>
  <c r="G2438" i="42"/>
  <c r="F2439" i="42"/>
  <c r="G2439" i="42"/>
  <c r="H2439" i="42"/>
  <c r="F2440" i="42"/>
  <c r="H2440" i="42" s="1"/>
  <c r="G2440" i="42"/>
  <c r="F2441" i="42"/>
  <c r="G2441" i="42"/>
  <c r="H2441" i="42"/>
  <c r="F2442" i="42"/>
  <c r="G2442" i="42"/>
  <c r="H2442" i="42"/>
  <c r="F2443" i="42"/>
  <c r="H2443" i="42" s="1"/>
  <c r="G2443" i="42"/>
  <c r="F2444" i="42"/>
  <c r="H2444" i="42" s="1"/>
  <c r="G2444" i="42"/>
  <c r="F2445" i="42"/>
  <c r="G2445" i="42"/>
  <c r="H2445" i="42"/>
  <c r="F2446" i="42"/>
  <c r="H2446" i="42" s="1"/>
  <c r="G2446" i="42"/>
  <c r="F2447" i="42"/>
  <c r="H2447" i="42" s="1"/>
  <c r="G2447" i="42"/>
  <c r="F2448" i="42"/>
  <c r="G2448" i="42"/>
  <c r="H2448" i="42"/>
  <c r="F2449" i="42"/>
  <c r="H2449" i="42" s="1"/>
  <c r="G2449" i="42"/>
  <c r="F2450" i="42"/>
  <c r="G2450" i="42"/>
  <c r="H2450" i="42"/>
  <c r="F2451" i="42"/>
  <c r="H2451" i="42" s="1"/>
  <c r="G2451" i="42"/>
  <c r="F2452" i="42"/>
  <c r="H2452" i="42" s="1"/>
  <c r="G2452" i="42"/>
  <c r="F2453" i="42"/>
  <c r="G2453" i="42"/>
  <c r="H2453" i="42"/>
  <c r="F2454" i="42"/>
  <c r="H2454" i="42" s="1"/>
  <c r="G2454" i="42"/>
  <c r="F2455" i="42"/>
  <c r="G2455" i="42"/>
  <c r="H2455" i="42"/>
  <c r="F2456" i="42"/>
  <c r="G2456" i="42"/>
  <c r="H2456" i="42"/>
  <c r="F2457" i="42"/>
  <c r="H2457" i="42" s="1"/>
  <c r="G2457" i="42"/>
  <c r="F2458" i="42"/>
  <c r="G2458" i="42"/>
  <c r="H2458" i="42"/>
  <c r="F2459" i="42"/>
  <c r="G2459" i="42"/>
  <c r="H2459" i="42"/>
  <c r="F2460" i="42"/>
  <c r="H2460" i="42" s="1"/>
  <c r="G2460" i="42"/>
  <c r="F2461" i="42"/>
  <c r="H2461" i="42" s="1"/>
  <c r="G2461" i="42"/>
  <c r="F2462" i="42"/>
  <c r="G2462" i="42"/>
  <c r="H2462" i="42"/>
  <c r="F2463" i="42"/>
  <c r="H2463" i="42" s="1"/>
  <c r="G2463" i="42"/>
  <c r="F2464" i="42"/>
  <c r="G2464" i="42"/>
  <c r="H2464" i="42"/>
  <c r="F2465" i="42"/>
  <c r="H2465" i="42" s="1"/>
  <c r="G2465" i="42"/>
  <c r="F2466" i="42"/>
  <c r="G2466" i="42"/>
  <c r="H2466" i="42"/>
  <c r="F2467" i="42"/>
  <c r="G2467" i="42"/>
  <c r="H2467" i="42"/>
  <c r="F2468" i="42"/>
  <c r="H2468" i="42" s="1"/>
  <c r="G2468" i="42"/>
  <c r="F2469" i="42"/>
  <c r="G2469" i="42"/>
  <c r="H2469" i="42"/>
  <c r="F2470" i="42"/>
  <c r="G2470" i="42"/>
  <c r="H2470" i="42"/>
  <c r="F2471" i="42"/>
  <c r="H2471" i="42" s="1"/>
  <c r="G2471" i="42"/>
  <c r="F2472" i="42"/>
  <c r="H2472" i="42" s="1"/>
  <c r="G2472" i="42"/>
  <c r="F2473" i="42"/>
  <c r="G2473" i="42"/>
  <c r="H2473" i="42"/>
  <c r="F2474" i="42"/>
  <c r="G2474" i="42"/>
  <c r="H2474" i="42"/>
  <c r="F2475" i="42"/>
  <c r="G2475" i="42"/>
  <c r="H2475" i="42"/>
  <c r="F2476" i="42"/>
  <c r="H2476" i="42" s="1"/>
  <c r="G2476" i="42"/>
  <c r="F2477" i="42"/>
  <c r="H2477" i="42" s="1"/>
  <c r="G2477" i="42"/>
  <c r="F2478" i="42"/>
  <c r="G2478" i="42"/>
  <c r="H2478" i="42"/>
  <c r="F2479" i="42"/>
  <c r="H2479" i="42" s="1"/>
  <c r="G2479" i="42"/>
  <c r="F2480" i="42"/>
  <c r="G2480" i="42"/>
  <c r="H2480" i="42"/>
  <c r="F2481" i="42"/>
  <c r="G2481" i="42"/>
  <c r="H2481" i="42"/>
  <c r="F2482" i="42"/>
  <c r="G2482" i="42"/>
  <c r="H2482" i="42"/>
  <c r="F2483" i="42"/>
  <c r="H2483" i="42" s="1"/>
  <c r="G2483" i="42"/>
  <c r="F2484" i="42"/>
  <c r="H2484" i="42" s="1"/>
  <c r="G2484" i="42"/>
  <c r="F2485" i="42"/>
  <c r="H2485" i="42" s="1"/>
  <c r="G2485" i="42"/>
  <c r="F2486" i="42"/>
  <c r="H2486" i="42" s="1"/>
  <c r="G2486" i="42"/>
  <c r="F2487" i="42"/>
  <c r="H2487" i="42" s="1"/>
  <c r="G2487" i="42"/>
  <c r="F2488" i="42"/>
  <c r="H2488" i="42" s="1"/>
  <c r="G2488" i="42"/>
  <c r="F2489" i="42"/>
  <c r="G2489" i="42"/>
  <c r="H2489" i="42"/>
  <c r="F2490" i="42"/>
  <c r="G2490" i="42"/>
  <c r="H2490" i="42"/>
  <c r="F2491" i="42"/>
  <c r="G2491" i="42"/>
  <c r="H2491" i="42"/>
  <c r="F2492" i="42"/>
  <c r="H2492" i="42" s="1"/>
  <c r="G2492" i="42"/>
  <c r="F2493" i="42"/>
  <c r="H2493" i="42" s="1"/>
  <c r="G2493" i="42"/>
  <c r="F2494" i="42"/>
  <c r="G2494" i="42"/>
  <c r="H2494" i="42"/>
  <c r="F2495" i="42"/>
  <c r="G2495" i="42"/>
  <c r="H2495" i="42"/>
  <c r="F2496" i="42"/>
  <c r="H2496" i="42" s="1"/>
  <c r="G2496" i="42"/>
  <c r="F2497" i="42"/>
  <c r="H2497" i="42" s="1"/>
  <c r="G2497" i="42"/>
  <c r="F2498" i="42"/>
  <c r="G2498" i="42"/>
  <c r="H2498" i="42"/>
  <c r="F2499" i="42"/>
  <c r="H2499" i="42" s="1"/>
  <c r="G2499" i="42"/>
  <c r="F2500" i="42"/>
  <c r="H2500" i="42" s="1"/>
  <c r="G2500" i="42"/>
  <c r="F2501" i="42"/>
  <c r="G2501" i="42"/>
  <c r="H2501" i="42"/>
  <c r="F2502" i="42"/>
  <c r="H2502" i="42" s="1"/>
  <c r="G2502" i="42"/>
  <c r="F2503" i="42"/>
  <c r="G2503" i="42"/>
  <c r="H2503" i="42"/>
  <c r="F2504" i="42"/>
  <c r="H2504" i="42" s="1"/>
  <c r="G2504" i="42"/>
  <c r="F2505" i="42"/>
  <c r="G2505" i="42"/>
  <c r="H2505" i="42"/>
  <c r="F2506" i="42"/>
  <c r="G2506" i="42"/>
  <c r="H2506" i="42"/>
  <c r="F2507" i="42"/>
  <c r="H2507" i="42" s="1"/>
  <c r="G2507" i="42"/>
  <c r="F2508" i="42"/>
  <c r="H2508" i="42" s="1"/>
  <c r="G2508" i="42"/>
  <c r="F2509" i="42"/>
  <c r="G2509" i="42"/>
  <c r="H2509" i="42"/>
  <c r="F2510" i="42"/>
  <c r="H2510" i="42" s="1"/>
  <c r="G2510" i="42"/>
  <c r="F2511" i="42"/>
  <c r="H2511" i="42" s="1"/>
  <c r="G2511" i="42"/>
  <c r="F2512" i="42"/>
  <c r="G2512" i="42"/>
  <c r="H2512" i="42"/>
  <c r="F2513" i="42"/>
  <c r="H2513" i="42" s="1"/>
  <c r="G2513" i="42"/>
  <c r="F2514" i="42"/>
  <c r="G2514" i="42"/>
  <c r="H2514" i="42"/>
  <c r="F2515" i="42"/>
  <c r="H2515" i="42" s="1"/>
  <c r="G2515" i="42"/>
  <c r="F2516" i="42"/>
  <c r="H2516" i="42" s="1"/>
  <c r="G2516" i="42"/>
  <c r="F2517" i="42"/>
  <c r="G2517" i="42"/>
  <c r="H2517" i="42"/>
  <c r="F2518" i="42"/>
  <c r="H2518" i="42" s="1"/>
  <c r="G2518" i="42"/>
  <c r="F2519" i="42"/>
  <c r="G2519" i="42"/>
  <c r="H2519" i="42"/>
  <c r="F2520" i="42"/>
  <c r="G2520" i="42"/>
  <c r="H2520" i="42"/>
  <c r="F2521" i="42"/>
  <c r="H2521" i="42" s="1"/>
  <c r="G2521" i="42"/>
  <c r="F2522" i="42"/>
  <c r="G2522" i="42"/>
  <c r="H2522" i="42"/>
  <c r="F2523" i="42"/>
  <c r="G2523" i="42"/>
  <c r="H2523" i="42"/>
  <c r="F2524" i="42"/>
  <c r="H2524" i="42" s="1"/>
  <c r="G2524" i="42"/>
  <c r="F2525" i="42"/>
  <c r="H2525" i="42" s="1"/>
  <c r="G2525" i="42"/>
  <c r="F2526" i="42"/>
  <c r="G2526" i="42"/>
  <c r="H2526" i="42"/>
  <c r="F2527" i="42"/>
  <c r="H2527" i="42" s="1"/>
  <c r="G2527" i="42"/>
  <c r="F2528" i="42"/>
  <c r="G2528" i="42"/>
  <c r="H2528" i="42"/>
  <c r="F2529" i="42"/>
  <c r="H2529" i="42" s="1"/>
  <c r="G2529" i="42"/>
  <c r="F2530" i="42"/>
  <c r="G2530" i="42"/>
  <c r="H2530" i="42"/>
  <c r="F2531" i="42"/>
  <c r="G2531" i="42"/>
  <c r="H2531" i="42"/>
  <c r="F2532" i="42"/>
  <c r="H2532" i="42" s="1"/>
  <c r="G2532" i="42"/>
  <c r="F2533" i="42"/>
  <c r="G2533" i="42"/>
  <c r="H2533" i="42"/>
  <c r="F2534" i="42"/>
  <c r="G2534" i="42"/>
  <c r="H2534" i="42"/>
  <c r="F2535" i="42"/>
  <c r="H2535" i="42" s="1"/>
  <c r="G2535" i="42"/>
  <c r="F2536" i="42"/>
  <c r="H2536" i="42" s="1"/>
  <c r="G2536" i="42"/>
  <c r="F2537" i="42"/>
  <c r="G2537" i="42"/>
  <c r="H2537" i="42"/>
  <c r="F2538" i="42"/>
  <c r="G2538" i="42"/>
  <c r="H2538" i="42"/>
  <c r="F2539" i="42"/>
  <c r="G2539" i="42"/>
  <c r="H2539" i="42"/>
  <c r="F2540" i="42"/>
  <c r="H2540" i="42" s="1"/>
  <c r="G2540" i="42"/>
  <c r="F2541" i="42"/>
  <c r="H2541" i="42" s="1"/>
  <c r="G2541" i="42"/>
  <c r="F2542" i="42"/>
  <c r="G2542" i="42"/>
  <c r="H2542" i="42"/>
  <c r="F2543" i="42"/>
  <c r="H2543" i="42" s="1"/>
  <c r="G2543" i="42"/>
  <c r="F2544" i="42"/>
  <c r="G2544" i="42"/>
  <c r="H2544" i="42"/>
  <c r="F2545" i="42"/>
  <c r="G2545" i="42"/>
  <c r="H2545" i="42"/>
  <c r="F2546" i="42"/>
  <c r="G2546" i="42"/>
  <c r="H2546" i="42"/>
  <c r="F2547" i="42"/>
  <c r="H2547" i="42" s="1"/>
  <c r="G2547" i="42"/>
  <c r="F2548" i="42"/>
  <c r="H2548" i="42" s="1"/>
  <c r="G2548" i="42"/>
  <c r="F2549" i="42"/>
  <c r="H2549" i="42" s="1"/>
  <c r="G2549" i="42"/>
  <c r="F2550" i="42"/>
  <c r="H2550" i="42" s="1"/>
  <c r="G2550" i="42"/>
  <c r="F2551" i="42"/>
  <c r="H2551" i="42" s="1"/>
  <c r="G2551" i="42"/>
  <c r="F2552" i="42"/>
  <c r="H2552" i="42" s="1"/>
  <c r="G2552" i="42"/>
  <c r="F2553" i="42"/>
  <c r="G2553" i="42"/>
  <c r="H2553" i="42"/>
  <c r="F2554" i="42"/>
  <c r="G2554" i="42"/>
  <c r="H2554" i="42"/>
  <c r="F2555" i="42"/>
  <c r="G2555" i="42"/>
  <c r="H2555" i="42"/>
  <c r="F2556" i="42"/>
  <c r="H2556" i="42" s="1"/>
  <c r="G2556" i="42"/>
  <c r="F2557" i="42"/>
  <c r="H2557" i="42" s="1"/>
  <c r="G2557" i="42"/>
  <c r="F2558" i="42"/>
  <c r="G2558" i="42"/>
  <c r="H2558" i="42"/>
  <c r="F2559" i="42"/>
  <c r="G2559" i="42"/>
  <c r="H2559" i="42"/>
  <c r="F2560" i="42"/>
  <c r="H2560" i="42" s="1"/>
  <c r="G2560" i="42"/>
  <c r="F2561" i="42"/>
  <c r="H2561" i="42" s="1"/>
  <c r="G2561" i="42"/>
  <c r="F2562" i="42"/>
  <c r="G2562" i="42"/>
  <c r="H2562" i="42"/>
  <c r="F2563" i="42"/>
  <c r="H2563" i="42" s="1"/>
  <c r="G2563" i="42"/>
  <c r="F2564" i="42"/>
  <c r="H2564" i="42" s="1"/>
  <c r="G2564" i="42"/>
  <c r="F2565" i="42"/>
  <c r="G2565" i="42"/>
  <c r="H2565" i="42"/>
  <c r="F2566" i="42"/>
  <c r="H2566" i="42" s="1"/>
  <c r="G2566" i="42"/>
  <c r="F2567" i="42"/>
  <c r="G2567" i="42"/>
  <c r="H2567" i="42"/>
  <c r="F2568" i="42"/>
  <c r="H2568" i="42" s="1"/>
  <c r="G2568" i="42"/>
  <c r="F2569" i="42"/>
  <c r="G2569" i="42"/>
  <c r="H2569" i="42"/>
  <c r="F2570" i="42"/>
  <c r="G2570" i="42"/>
  <c r="H2570" i="42"/>
  <c r="F2571" i="42"/>
  <c r="H2571" i="42" s="1"/>
  <c r="G2571" i="42"/>
  <c r="F2572" i="42"/>
  <c r="H2572" i="42" s="1"/>
  <c r="G2572" i="42"/>
  <c r="F2573" i="42"/>
  <c r="G2573" i="42"/>
  <c r="H2573" i="42"/>
  <c r="F2574" i="42"/>
  <c r="H2574" i="42" s="1"/>
  <c r="G2574" i="42"/>
  <c r="F2575" i="42"/>
  <c r="H2575" i="42" s="1"/>
  <c r="G2575" i="42"/>
  <c r="F2576" i="42"/>
  <c r="G2576" i="42"/>
  <c r="H2576" i="42"/>
  <c r="F2577" i="42"/>
  <c r="H2577" i="42" s="1"/>
  <c r="G2577" i="42"/>
  <c r="F2578" i="42"/>
  <c r="G2578" i="42"/>
  <c r="H2578" i="42"/>
  <c r="F2579" i="42"/>
  <c r="H2579" i="42" s="1"/>
  <c r="G2579" i="42"/>
  <c r="F2580" i="42"/>
  <c r="G2580" i="42"/>
  <c r="H2580" i="42"/>
  <c r="F2581" i="42"/>
  <c r="G2581" i="42"/>
  <c r="H2581" i="42"/>
  <c r="F2582" i="42"/>
  <c r="H2582" i="42" s="1"/>
  <c r="G2582" i="42"/>
  <c r="F2583" i="42"/>
  <c r="H2583" i="42" s="1"/>
  <c r="G2583" i="42"/>
  <c r="F2584" i="42"/>
  <c r="G2584" i="42"/>
  <c r="H2584" i="42"/>
  <c r="F2585" i="42"/>
  <c r="H2585" i="42" s="1"/>
  <c r="G2585" i="42"/>
  <c r="F2586" i="42"/>
  <c r="G2586" i="42"/>
  <c r="H2586" i="42"/>
  <c r="F2587" i="42"/>
  <c r="H2587" i="42" s="1"/>
  <c r="G2587" i="42"/>
  <c r="F2588" i="42"/>
  <c r="G2588" i="42"/>
  <c r="H2588" i="42"/>
  <c r="F2589" i="42"/>
  <c r="G2589" i="42"/>
  <c r="H2589" i="42"/>
  <c r="F2590" i="42"/>
  <c r="H2590" i="42" s="1"/>
  <c r="G2590" i="42"/>
  <c r="F2591" i="42"/>
  <c r="H2591" i="42" s="1"/>
  <c r="G2591" i="42"/>
  <c r="F2592" i="42"/>
  <c r="G2592" i="42"/>
  <c r="H2592" i="42"/>
  <c r="F2593" i="42"/>
  <c r="H2593" i="42" s="1"/>
  <c r="G2593" i="42"/>
  <c r="F2594" i="42"/>
  <c r="G2594" i="42"/>
  <c r="H2594" i="42"/>
  <c r="F2595" i="42"/>
  <c r="H2595" i="42" s="1"/>
  <c r="G2595" i="42"/>
  <c r="F2596" i="42"/>
  <c r="G2596" i="42"/>
  <c r="H2596" i="42"/>
  <c r="F2597" i="42"/>
  <c r="G2597" i="42"/>
  <c r="H2597" i="42"/>
  <c r="F2598" i="42"/>
  <c r="H2598" i="42" s="1"/>
  <c r="G2598" i="42"/>
  <c r="F2599" i="42"/>
  <c r="H2599" i="42" s="1"/>
  <c r="G2599" i="42"/>
  <c r="F2600" i="42"/>
  <c r="G2600" i="42"/>
  <c r="H2600" i="42"/>
  <c r="F2601" i="42"/>
  <c r="H2601" i="42" s="1"/>
  <c r="G2601" i="42"/>
  <c r="F2602" i="42"/>
  <c r="G2602" i="42"/>
  <c r="H2602" i="42"/>
  <c r="F2603" i="42"/>
  <c r="H2603" i="42" s="1"/>
  <c r="G2603" i="42"/>
  <c r="F2604" i="42"/>
  <c r="G2604" i="42"/>
  <c r="H2604" i="42"/>
  <c r="F2605" i="42"/>
  <c r="G2605" i="42"/>
  <c r="H2605" i="42"/>
  <c r="F2606" i="42"/>
  <c r="H2606" i="42" s="1"/>
  <c r="G2606" i="42"/>
  <c r="F2607" i="42"/>
  <c r="H2607" i="42" s="1"/>
  <c r="G2607" i="42"/>
  <c r="F2608" i="42"/>
  <c r="G2608" i="42"/>
  <c r="H2608" i="42"/>
  <c r="F2609" i="42"/>
  <c r="H2609" i="42" s="1"/>
  <c r="G2609" i="42"/>
  <c r="F2610" i="42"/>
  <c r="G2610" i="42"/>
  <c r="H2610" i="42"/>
  <c r="F2611" i="42"/>
  <c r="H2611" i="42" s="1"/>
  <c r="G2611" i="42"/>
  <c r="F2612" i="42"/>
  <c r="G2612" i="42"/>
  <c r="H2612" i="42"/>
  <c r="F2613" i="42"/>
  <c r="G2613" i="42"/>
  <c r="H2613" i="42"/>
  <c r="F2614" i="42"/>
  <c r="H2614" i="42" s="1"/>
  <c r="G2614" i="42"/>
  <c r="F2615" i="42"/>
  <c r="H2615" i="42" s="1"/>
  <c r="G2615" i="42"/>
  <c r="F2616" i="42"/>
  <c r="G2616" i="42"/>
  <c r="H2616" i="42"/>
  <c r="F2617" i="42"/>
  <c r="H2617" i="42" s="1"/>
  <c r="G2617" i="42"/>
  <c r="F2618" i="42"/>
  <c r="G2618" i="42"/>
  <c r="H2618" i="42"/>
  <c r="F2619" i="42"/>
  <c r="H2619" i="42" s="1"/>
  <c r="G2619" i="42"/>
  <c r="F2620" i="42"/>
  <c r="G2620" i="42"/>
  <c r="H2620" i="42"/>
  <c r="F2621" i="42"/>
  <c r="G2621" i="42"/>
  <c r="H2621" i="42"/>
  <c r="F2622" i="42"/>
  <c r="H2622" i="42" s="1"/>
  <c r="G2622" i="42"/>
  <c r="F2623" i="42"/>
  <c r="H2623" i="42" s="1"/>
  <c r="G2623" i="42"/>
  <c r="F2624" i="42"/>
  <c r="G2624" i="42"/>
  <c r="H2624" i="42"/>
  <c r="F2625" i="42"/>
  <c r="H2625" i="42" s="1"/>
  <c r="G2625" i="42"/>
  <c r="F2626" i="42"/>
  <c r="G2626" i="42"/>
  <c r="H2626" i="42"/>
  <c r="F2627" i="42"/>
  <c r="H2627" i="42" s="1"/>
  <c r="G2627" i="42"/>
  <c r="F2628" i="42"/>
  <c r="G2628" i="42"/>
  <c r="H2628" i="42"/>
  <c r="F2629" i="42"/>
  <c r="G2629" i="42"/>
  <c r="H2629" i="42"/>
  <c r="F2630" i="42"/>
  <c r="H2630" i="42" s="1"/>
  <c r="G2630" i="42"/>
  <c r="F2631" i="42"/>
  <c r="H2631" i="42" s="1"/>
  <c r="G2631" i="42"/>
  <c r="F2632" i="42"/>
  <c r="G2632" i="42"/>
  <c r="H2632" i="42"/>
  <c r="F2633" i="42"/>
  <c r="H2633" i="42" s="1"/>
  <c r="G2633" i="42"/>
  <c r="F2634" i="42"/>
  <c r="H2634" i="42" s="1"/>
  <c r="G2634" i="42"/>
  <c r="F2635" i="42"/>
  <c r="H2635" i="42" s="1"/>
  <c r="G2635" i="42"/>
  <c r="F2636" i="42"/>
  <c r="G2636" i="42"/>
  <c r="H2636" i="42"/>
  <c r="F2637" i="42"/>
  <c r="G2637" i="42"/>
  <c r="H2637" i="42"/>
  <c r="F2638" i="42"/>
  <c r="H2638" i="42" s="1"/>
  <c r="G2638" i="42"/>
  <c r="F2639" i="42"/>
  <c r="H2639" i="42" s="1"/>
  <c r="G2639" i="42"/>
  <c r="F2640" i="42"/>
  <c r="G2640" i="42"/>
  <c r="H2640" i="42"/>
  <c r="F2641" i="42"/>
  <c r="H2641" i="42" s="1"/>
  <c r="G2641" i="42"/>
  <c r="F2642" i="42"/>
  <c r="G2642" i="42"/>
  <c r="H2642" i="42"/>
  <c r="F2643" i="42"/>
  <c r="H2643" i="42" s="1"/>
  <c r="G2643" i="42"/>
  <c r="F2644" i="42"/>
  <c r="G2644" i="42"/>
  <c r="H2644" i="42"/>
  <c r="F2645" i="42"/>
  <c r="G2645" i="42"/>
  <c r="H2645" i="42"/>
  <c r="F2646" i="42"/>
  <c r="H2646" i="42" s="1"/>
  <c r="G2646" i="42"/>
  <c r="F2647" i="42"/>
  <c r="H2647" i="42" s="1"/>
  <c r="G2647" i="42"/>
  <c r="F2648" i="42"/>
  <c r="G2648" i="42"/>
  <c r="H2648" i="42"/>
  <c r="F2649" i="42"/>
  <c r="H2649" i="42" s="1"/>
  <c r="G2649" i="42"/>
  <c r="F2650" i="42"/>
  <c r="H2650" i="42" s="1"/>
  <c r="G2650" i="42"/>
  <c r="F2651" i="42"/>
  <c r="H2651" i="42" s="1"/>
  <c r="G2651" i="42"/>
  <c r="F2652" i="42"/>
  <c r="G2652" i="42"/>
  <c r="H2652" i="42"/>
  <c r="F2653" i="42"/>
  <c r="G2653" i="42"/>
  <c r="H2653" i="42"/>
  <c r="F2654" i="42"/>
  <c r="H2654" i="42" s="1"/>
  <c r="G2654" i="42"/>
  <c r="F2655" i="42"/>
  <c r="H2655" i="42" s="1"/>
  <c r="G2655" i="42"/>
  <c r="F2656" i="42"/>
  <c r="G2656" i="42"/>
  <c r="H2656" i="42"/>
  <c r="F2657" i="42"/>
  <c r="H2657" i="42" s="1"/>
  <c r="G2657" i="42"/>
  <c r="F2658" i="42"/>
  <c r="G2658" i="42"/>
  <c r="H2658" i="42"/>
  <c r="F2659" i="42"/>
  <c r="H2659" i="42" s="1"/>
  <c r="G2659" i="42"/>
  <c r="F2660" i="42"/>
  <c r="G2660" i="42"/>
  <c r="H2660" i="42"/>
  <c r="F2661" i="42"/>
  <c r="G2661" i="42"/>
  <c r="H2661" i="42"/>
  <c r="F2662" i="42"/>
  <c r="H2662" i="42" s="1"/>
  <c r="G2662" i="42"/>
  <c r="F2663" i="42"/>
  <c r="H2663" i="42" s="1"/>
  <c r="G2663" i="42"/>
  <c r="F2664" i="42"/>
  <c r="G2664" i="42"/>
  <c r="H2664" i="42"/>
  <c r="F2665" i="42"/>
  <c r="H2665" i="42" s="1"/>
  <c r="G2665" i="42"/>
  <c r="F2666" i="42"/>
  <c r="H2666" i="42" s="1"/>
  <c r="G2666" i="42"/>
  <c r="F2667" i="42"/>
  <c r="H2667" i="42" s="1"/>
  <c r="G2667" i="42"/>
  <c r="F2668" i="42"/>
  <c r="G2668" i="42"/>
  <c r="H2668" i="42"/>
  <c r="F2669" i="42"/>
  <c r="G2669" i="42"/>
  <c r="H2669" i="42"/>
  <c r="F2670" i="42"/>
  <c r="H2670" i="42" s="1"/>
  <c r="G2670" i="42"/>
  <c r="F2671" i="42"/>
  <c r="H2671" i="42" s="1"/>
  <c r="G2671" i="42"/>
  <c r="F2672" i="42"/>
  <c r="G2672" i="42"/>
  <c r="H2672" i="42"/>
  <c r="F2673" i="42"/>
  <c r="H2673" i="42" s="1"/>
  <c r="G2673" i="42"/>
  <c r="F2674" i="42"/>
  <c r="G2674" i="42"/>
  <c r="H2674" i="42"/>
  <c r="F2675" i="42"/>
  <c r="H2675" i="42" s="1"/>
  <c r="G2675" i="42"/>
  <c r="F2676" i="42"/>
  <c r="G2676" i="42"/>
  <c r="H2676" i="42"/>
  <c r="F2677" i="42"/>
  <c r="G2677" i="42"/>
  <c r="H2677" i="42"/>
  <c r="F2678" i="42"/>
  <c r="H2678" i="42" s="1"/>
  <c r="G2678" i="42"/>
  <c r="F2679" i="42"/>
  <c r="H2679" i="42" s="1"/>
  <c r="G2679" i="42"/>
  <c r="F2680" i="42"/>
  <c r="G2680" i="42"/>
  <c r="H2680" i="42"/>
  <c r="F2681" i="42"/>
  <c r="H2681" i="42" s="1"/>
  <c r="G2681" i="42"/>
  <c r="F2682" i="42"/>
  <c r="H2682" i="42" s="1"/>
  <c r="G2682" i="42"/>
  <c r="F2683" i="42"/>
  <c r="H2683" i="42" s="1"/>
  <c r="G2683" i="42"/>
  <c r="F2684" i="42"/>
  <c r="G2684" i="42"/>
  <c r="H2684" i="42"/>
  <c r="F2685" i="42"/>
  <c r="G2685" i="42"/>
  <c r="H2685" i="42"/>
  <c r="F2686" i="42"/>
  <c r="H2686" i="42" s="1"/>
  <c r="G2686" i="42"/>
  <c r="F2687" i="42"/>
  <c r="H2687" i="42" s="1"/>
  <c r="G2687" i="42"/>
  <c r="F2688" i="42"/>
  <c r="G2688" i="42"/>
  <c r="H2688" i="42"/>
  <c r="F2689" i="42"/>
  <c r="H2689" i="42" s="1"/>
  <c r="G2689" i="42"/>
  <c r="F2690" i="42"/>
  <c r="G2690" i="42"/>
  <c r="H2690" i="42"/>
  <c r="F2691" i="42"/>
  <c r="H2691" i="42" s="1"/>
  <c r="G2691" i="42"/>
  <c r="F2692" i="42"/>
  <c r="G2692" i="42"/>
  <c r="H2692" i="42"/>
  <c r="F2693" i="42"/>
  <c r="G2693" i="42"/>
  <c r="H2693" i="42"/>
  <c r="F2694" i="42"/>
  <c r="H2694" i="42" s="1"/>
  <c r="G2694" i="42"/>
  <c r="F2695" i="42"/>
  <c r="H2695" i="42" s="1"/>
  <c r="G2695" i="42"/>
  <c r="F2696" i="42"/>
  <c r="G2696" i="42"/>
  <c r="H2696" i="42"/>
  <c r="F2697" i="42"/>
  <c r="H2697" i="42" s="1"/>
  <c r="G2697" i="42"/>
  <c r="F2698" i="42"/>
  <c r="H2698" i="42" s="1"/>
  <c r="G2698" i="42"/>
  <c r="F2699" i="42"/>
  <c r="H2699" i="42" s="1"/>
  <c r="G2699" i="42"/>
  <c r="F2700" i="42"/>
  <c r="G2700" i="42"/>
  <c r="H2700" i="42"/>
  <c r="F2701" i="42"/>
  <c r="G2701" i="42"/>
  <c r="H2701" i="42"/>
  <c r="F2702" i="42"/>
  <c r="H2702" i="42" s="1"/>
  <c r="G2702" i="42"/>
  <c r="F2703" i="42"/>
  <c r="H2703" i="42" s="1"/>
  <c r="G2703" i="42"/>
  <c r="F2704" i="42"/>
  <c r="G2704" i="42"/>
  <c r="H2704" i="42"/>
  <c r="F2705" i="42"/>
  <c r="H2705" i="42" s="1"/>
  <c r="G2705" i="42"/>
  <c r="F2706" i="42"/>
  <c r="G2706" i="42"/>
  <c r="H2706" i="42"/>
  <c r="F2707" i="42"/>
  <c r="H2707" i="42" s="1"/>
  <c r="G2707" i="42"/>
  <c r="F2708" i="42"/>
  <c r="G2708" i="42"/>
  <c r="H2708" i="42"/>
  <c r="F2709" i="42"/>
  <c r="G2709" i="42"/>
  <c r="H2709" i="42"/>
  <c r="F2710" i="42"/>
  <c r="H2710" i="42" s="1"/>
  <c r="G2710" i="42"/>
  <c r="F2711" i="42"/>
  <c r="H2711" i="42" s="1"/>
  <c r="G2711" i="42"/>
  <c r="F2712" i="42"/>
  <c r="G2712" i="42"/>
  <c r="H2712" i="42"/>
  <c r="F2713" i="42"/>
  <c r="H2713" i="42" s="1"/>
  <c r="G2713" i="42"/>
  <c r="F2714" i="42"/>
  <c r="H2714" i="42" s="1"/>
  <c r="G2714" i="42"/>
  <c r="F2715" i="42"/>
  <c r="H2715" i="42" s="1"/>
  <c r="G2715" i="42"/>
  <c r="F2716" i="42"/>
  <c r="G2716" i="42"/>
  <c r="H2716" i="42"/>
  <c r="F2717" i="42"/>
  <c r="G2717" i="42"/>
  <c r="H2717" i="42"/>
  <c r="F2718" i="42"/>
  <c r="H2718" i="42" s="1"/>
  <c r="G2718" i="42"/>
  <c r="F2719" i="42"/>
  <c r="H2719" i="42" s="1"/>
  <c r="G2719" i="42"/>
  <c r="F2720" i="42"/>
  <c r="G2720" i="42"/>
  <c r="H2720" i="42"/>
  <c r="F2721" i="42"/>
  <c r="H2721" i="42" s="1"/>
  <c r="G2721" i="42"/>
  <c r="F2722" i="42"/>
  <c r="G2722" i="42"/>
  <c r="H2722" i="42"/>
  <c r="F2723" i="42"/>
  <c r="H2723" i="42" s="1"/>
  <c r="G2723" i="42"/>
  <c r="F2724" i="42"/>
  <c r="G2724" i="42"/>
  <c r="H2724" i="42"/>
  <c r="F2725" i="42"/>
  <c r="G2725" i="42"/>
  <c r="H2725" i="42"/>
  <c r="F2726" i="42"/>
  <c r="H2726" i="42" s="1"/>
  <c r="G2726" i="42"/>
  <c r="F2727" i="42"/>
  <c r="H2727" i="42" s="1"/>
  <c r="G2727" i="42"/>
  <c r="F2728" i="42"/>
  <c r="H2728" i="42" s="1"/>
  <c r="G2728" i="42"/>
  <c r="F2729" i="42"/>
  <c r="H2729" i="42" s="1"/>
  <c r="G2729" i="42"/>
  <c r="F2730" i="42"/>
  <c r="H2730" i="42" s="1"/>
  <c r="G2730" i="42"/>
  <c r="F2731" i="42"/>
  <c r="H2731" i="42" s="1"/>
  <c r="G2731" i="42"/>
  <c r="F2732" i="42"/>
  <c r="G2732" i="42"/>
  <c r="H2732" i="42"/>
  <c r="F2733" i="42"/>
  <c r="G2733" i="42"/>
  <c r="H2733" i="42"/>
  <c r="F2734" i="42"/>
  <c r="H2734" i="42" s="1"/>
  <c r="G2734" i="42"/>
  <c r="F2735" i="42"/>
  <c r="H2735" i="42" s="1"/>
  <c r="G2735" i="42"/>
  <c r="F2736" i="42"/>
  <c r="H2736" i="42" s="1"/>
  <c r="G2736" i="42"/>
  <c r="F2737" i="42"/>
  <c r="H2737" i="42" s="1"/>
  <c r="G2737" i="42"/>
  <c r="F2738" i="42"/>
  <c r="H2738" i="42" s="1"/>
  <c r="G2738" i="42"/>
  <c r="F2739" i="42"/>
  <c r="H2739" i="42" s="1"/>
  <c r="G2739" i="42"/>
  <c r="F2740" i="42"/>
  <c r="G2740" i="42"/>
  <c r="H2740" i="42"/>
  <c r="F2741" i="42"/>
  <c r="G2741" i="42"/>
  <c r="H2741" i="42"/>
  <c r="F2742" i="42"/>
  <c r="H2742" i="42" s="1"/>
  <c r="G2742" i="42"/>
  <c r="F2743" i="42"/>
  <c r="H2743" i="42" s="1"/>
  <c r="G2743" i="42"/>
  <c r="F2744" i="42"/>
  <c r="H2744" i="42" s="1"/>
  <c r="G2744" i="42"/>
  <c r="F2745" i="42"/>
  <c r="H2745" i="42" s="1"/>
  <c r="G2745" i="42"/>
  <c r="F2746" i="42"/>
  <c r="G2746" i="42"/>
  <c r="H2746" i="42"/>
  <c r="F2747" i="42"/>
  <c r="H2747" i="42" s="1"/>
  <c r="G2747" i="42"/>
  <c r="F2748" i="42"/>
  <c r="G2748" i="42"/>
  <c r="H2748" i="42"/>
  <c r="F2749" i="42"/>
  <c r="G2749" i="42"/>
  <c r="H2749" i="42"/>
  <c r="F2750" i="42"/>
  <c r="H2750" i="42" s="1"/>
  <c r="G2750" i="42"/>
  <c r="F2751" i="42"/>
  <c r="H2751" i="42" s="1"/>
  <c r="G2751" i="42"/>
  <c r="F2752" i="42"/>
  <c r="G2752" i="42"/>
  <c r="H2752" i="42"/>
  <c r="F2753" i="42"/>
  <c r="H2753" i="42" s="1"/>
  <c r="G2753" i="42"/>
  <c r="F2754" i="42"/>
  <c r="G2754" i="42"/>
  <c r="H2754" i="42"/>
  <c r="F2755" i="42"/>
  <c r="H2755" i="42" s="1"/>
  <c r="G2755" i="42"/>
  <c r="F2756" i="42"/>
  <c r="G2756" i="42"/>
  <c r="H2756" i="42"/>
  <c r="F2757" i="42"/>
  <c r="G2757" i="42"/>
  <c r="H2757" i="42"/>
  <c r="F2758" i="42"/>
  <c r="G2758" i="42"/>
  <c r="H2758" i="42"/>
  <c r="F2759" i="42"/>
  <c r="H2759" i="42" s="1"/>
  <c r="G2759" i="42"/>
  <c r="F2760" i="42"/>
  <c r="G2760" i="42"/>
  <c r="H2760" i="42"/>
  <c r="F2761" i="42"/>
  <c r="H2761" i="42" s="1"/>
  <c r="G2761" i="42"/>
  <c r="F2762" i="42"/>
  <c r="G2762" i="42"/>
  <c r="H2762" i="42"/>
  <c r="F2763" i="42"/>
  <c r="H2763" i="42" s="1"/>
  <c r="G2763" i="42"/>
  <c r="F2764" i="42"/>
  <c r="H2764" i="42" s="1"/>
  <c r="G2764" i="42"/>
  <c r="F2765" i="42"/>
  <c r="G2765" i="42"/>
  <c r="H2765" i="42"/>
  <c r="F2766" i="42"/>
  <c r="G2766" i="42"/>
  <c r="H2766" i="42"/>
  <c r="F2767" i="42"/>
  <c r="H2767" i="42" s="1"/>
  <c r="G2767" i="42"/>
  <c r="F2768" i="42"/>
  <c r="G2768" i="42"/>
  <c r="H2768" i="42"/>
  <c r="F2769" i="42"/>
  <c r="H2769" i="42" s="1"/>
  <c r="G2769" i="42"/>
  <c r="F2770" i="42"/>
  <c r="H2770" i="42" s="1"/>
  <c r="G2770" i="42"/>
  <c r="F2771" i="42"/>
  <c r="H2771" i="42" s="1"/>
  <c r="G2771" i="42"/>
  <c r="F2772" i="42"/>
  <c r="H2772" i="42" s="1"/>
  <c r="G2772" i="42"/>
  <c r="F2773" i="42"/>
  <c r="G2773" i="42"/>
  <c r="H2773" i="42"/>
  <c r="F2774" i="42"/>
  <c r="G2774" i="42"/>
  <c r="H2774" i="42"/>
  <c r="F2775" i="42"/>
  <c r="H2775" i="42" s="1"/>
  <c r="G2775" i="42"/>
  <c r="F2776" i="42"/>
  <c r="H2776" i="42" s="1"/>
  <c r="G2776" i="42"/>
  <c r="F2777" i="42"/>
  <c r="H2777" i="42" s="1"/>
  <c r="G2777" i="42"/>
  <c r="F2778" i="42"/>
  <c r="H2778" i="42" s="1"/>
  <c r="G2778" i="42"/>
  <c r="F2779" i="42"/>
  <c r="H2779" i="42" s="1"/>
  <c r="G2779" i="42"/>
  <c r="F2780" i="42"/>
  <c r="H2780" i="42" s="1"/>
  <c r="G2780" i="42"/>
  <c r="F2781" i="42"/>
  <c r="G2781" i="42"/>
  <c r="H2781" i="42"/>
  <c r="F2782" i="42"/>
  <c r="H2782" i="42" s="1"/>
  <c r="G2782" i="42"/>
  <c r="F2783" i="42"/>
  <c r="H2783" i="42" s="1"/>
  <c r="G2783" i="42"/>
  <c r="F2784" i="42"/>
  <c r="G2784" i="42"/>
  <c r="H2784" i="42"/>
  <c r="F2785" i="42"/>
  <c r="H2785" i="42" s="1"/>
  <c r="G2785" i="42"/>
  <c r="F2786" i="42"/>
  <c r="H2786" i="42" s="1"/>
  <c r="G2786" i="42"/>
  <c r="F2787" i="42"/>
  <c r="H2787" i="42" s="1"/>
  <c r="G2787" i="42"/>
  <c r="F2788" i="42"/>
  <c r="H2788" i="42" s="1"/>
  <c r="G2788" i="42"/>
  <c r="F2789" i="42"/>
  <c r="G2789" i="42"/>
  <c r="H2789" i="42"/>
  <c r="F2790" i="42"/>
  <c r="G2790" i="42"/>
  <c r="H2790" i="42"/>
  <c r="F2791" i="42"/>
  <c r="H2791" i="42" s="1"/>
  <c r="G2791" i="42"/>
  <c r="F2792" i="42"/>
  <c r="H2792" i="42" s="1"/>
  <c r="G2792" i="42"/>
  <c r="F2793" i="42"/>
  <c r="H2793" i="42" s="1"/>
  <c r="G2793" i="42"/>
  <c r="F2794" i="42"/>
  <c r="H2794" i="42" s="1"/>
  <c r="G2794" i="42"/>
  <c r="F2795" i="42"/>
  <c r="H2795" i="42" s="1"/>
  <c r="G2795" i="42"/>
  <c r="F2796" i="42"/>
  <c r="H2796" i="42" s="1"/>
  <c r="G2796" i="42"/>
  <c r="F2797" i="42"/>
  <c r="G2797" i="42"/>
  <c r="H2797" i="42"/>
  <c r="F2798" i="42"/>
  <c r="H2798" i="42" s="1"/>
  <c r="G2798" i="42"/>
  <c r="F2799" i="42"/>
  <c r="H2799" i="42" s="1"/>
  <c r="G2799" i="42"/>
  <c r="F2800" i="42"/>
  <c r="H2800" i="42" s="1"/>
  <c r="G2800" i="42"/>
  <c r="F2801" i="42"/>
  <c r="H2801" i="42" s="1"/>
  <c r="G2801" i="42"/>
  <c r="F2802" i="42"/>
  <c r="H2802" i="42" s="1"/>
  <c r="G2802" i="42"/>
  <c r="F2803" i="42"/>
  <c r="H2803" i="42" s="1"/>
  <c r="G2803" i="42"/>
  <c r="F2804" i="42"/>
  <c r="G2804" i="42"/>
  <c r="H2804" i="42"/>
  <c r="F2805" i="42"/>
  <c r="G2805" i="42"/>
  <c r="H2805" i="42"/>
  <c r="F2806" i="42"/>
  <c r="H2806" i="42" s="1"/>
  <c r="G2806" i="42"/>
  <c r="F2807" i="42"/>
  <c r="H2807" i="42" s="1"/>
  <c r="G2807" i="42"/>
  <c r="F2808" i="42"/>
  <c r="H2808" i="42" s="1"/>
  <c r="G2808" i="42"/>
  <c r="F2809" i="42"/>
  <c r="H2809" i="42" s="1"/>
  <c r="G2809" i="42"/>
  <c r="F2810" i="42"/>
  <c r="G2810" i="42"/>
  <c r="H2810" i="42"/>
  <c r="F2811" i="42"/>
  <c r="H2811" i="42" s="1"/>
  <c r="G2811" i="42"/>
  <c r="F2812" i="42"/>
  <c r="G2812" i="42"/>
  <c r="H2812" i="42"/>
  <c r="F2813" i="42"/>
  <c r="G2813" i="42"/>
  <c r="H2813" i="42"/>
  <c r="F2814" i="42"/>
  <c r="H2814" i="42" s="1"/>
  <c r="G2814" i="42"/>
  <c r="F2815" i="42"/>
  <c r="H2815" i="42" s="1"/>
  <c r="G2815" i="42"/>
  <c r="F2816" i="42"/>
  <c r="G2816" i="42"/>
  <c r="H2816" i="42"/>
  <c r="F2817" i="42"/>
  <c r="H2817" i="42" s="1"/>
  <c r="G2817" i="42"/>
  <c r="F2818" i="42"/>
  <c r="G2818" i="42"/>
  <c r="H2818" i="42"/>
  <c r="F2819" i="42"/>
  <c r="H2819" i="42" s="1"/>
  <c r="G2819" i="42"/>
  <c r="F2820" i="42"/>
  <c r="G2820" i="42"/>
  <c r="H2820" i="42"/>
  <c r="F2821" i="42"/>
  <c r="G2821" i="42"/>
  <c r="H2821" i="42"/>
  <c r="F2822" i="42"/>
  <c r="G2822" i="42"/>
  <c r="H2822" i="42"/>
  <c r="F2823" i="42"/>
  <c r="H2823" i="42" s="1"/>
  <c r="G2823" i="42"/>
  <c r="F2824" i="42"/>
  <c r="G2824" i="42"/>
  <c r="H2824" i="42"/>
  <c r="F2825" i="42"/>
  <c r="H2825" i="42" s="1"/>
  <c r="G2825" i="42"/>
  <c r="F2826" i="42"/>
  <c r="G2826" i="42"/>
  <c r="H2826" i="42"/>
  <c r="F2827" i="42"/>
  <c r="H2827" i="42" s="1"/>
  <c r="G2827" i="42"/>
  <c r="F2828" i="42"/>
  <c r="H2828" i="42" s="1"/>
  <c r="G2828" i="42"/>
  <c r="F2829" i="42"/>
  <c r="G2829" i="42"/>
  <c r="H2829" i="42"/>
  <c r="F2830" i="42"/>
  <c r="G2830" i="42"/>
  <c r="H2830" i="42"/>
  <c r="F2831" i="42"/>
  <c r="H2831" i="42" s="1"/>
  <c r="G2831" i="42"/>
  <c r="F2832" i="42"/>
  <c r="G2832" i="42"/>
  <c r="H2832" i="42"/>
  <c r="F2833" i="42"/>
  <c r="H2833" i="42" s="1"/>
  <c r="G2833" i="42"/>
  <c r="F2834" i="42"/>
  <c r="H2834" i="42" s="1"/>
  <c r="G2834" i="42"/>
  <c r="F2835" i="42"/>
  <c r="H2835" i="42" s="1"/>
  <c r="G2835" i="42"/>
  <c r="F2836" i="42"/>
  <c r="H2836" i="42" s="1"/>
  <c r="G2836" i="42"/>
  <c r="F2837" i="42"/>
  <c r="G2837" i="42"/>
  <c r="H2837" i="42"/>
  <c r="F2838" i="42"/>
  <c r="G2838" i="42"/>
  <c r="H2838" i="42"/>
  <c r="F2839" i="42"/>
  <c r="H2839" i="42" s="1"/>
  <c r="G2839" i="42"/>
  <c r="F2840" i="42"/>
  <c r="H2840" i="42" s="1"/>
  <c r="G2840" i="42"/>
  <c r="F2841" i="42"/>
  <c r="H2841" i="42" s="1"/>
  <c r="G2841" i="42"/>
  <c r="F2842" i="42"/>
  <c r="H2842" i="42" s="1"/>
  <c r="G2842" i="42"/>
  <c r="F2843" i="42"/>
  <c r="H2843" i="42" s="1"/>
  <c r="G2843" i="42"/>
  <c r="F2844" i="42"/>
  <c r="H2844" i="42" s="1"/>
  <c r="G2844" i="42"/>
  <c r="F2845" i="42"/>
  <c r="G2845" i="42"/>
  <c r="H2845" i="42"/>
  <c r="F2846" i="42"/>
  <c r="H2846" i="42" s="1"/>
  <c r="G2846" i="42"/>
  <c r="F2847" i="42"/>
  <c r="H2847" i="42" s="1"/>
  <c r="G2847" i="42"/>
  <c r="F2848" i="42"/>
  <c r="G2848" i="42"/>
  <c r="H2848" i="42"/>
  <c r="F2849" i="42"/>
  <c r="H2849" i="42" s="1"/>
  <c r="G2849" i="42"/>
  <c r="F2850" i="42"/>
  <c r="H2850" i="42" s="1"/>
  <c r="G2850" i="42"/>
  <c r="F2851" i="42"/>
  <c r="H2851" i="42" s="1"/>
  <c r="G2851" i="42"/>
  <c r="F2852" i="42"/>
  <c r="H2852" i="42" s="1"/>
  <c r="G2852" i="42"/>
  <c r="F2853" i="42"/>
  <c r="G2853" i="42"/>
  <c r="H2853" i="42"/>
  <c r="F2854" i="42"/>
  <c r="G2854" i="42"/>
  <c r="H2854" i="42"/>
  <c r="F2855" i="42"/>
  <c r="H2855" i="42" s="1"/>
  <c r="G2855" i="42"/>
  <c r="F2856" i="42"/>
  <c r="H2856" i="42" s="1"/>
  <c r="G2856" i="42"/>
  <c r="F2857" i="42"/>
  <c r="H2857" i="42" s="1"/>
  <c r="G2857" i="42"/>
  <c r="F2858" i="42"/>
  <c r="H2858" i="42" s="1"/>
  <c r="G2858" i="42"/>
  <c r="F2859" i="42"/>
  <c r="H2859" i="42" s="1"/>
  <c r="G2859" i="42"/>
  <c r="F2860" i="42"/>
  <c r="H2860" i="42" s="1"/>
  <c r="G2860" i="42"/>
  <c r="F2861" i="42"/>
  <c r="G2861" i="42"/>
  <c r="H2861" i="42"/>
  <c r="F2862" i="42"/>
  <c r="H2862" i="42" s="1"/>
  <c r="G2862" i="42"/>
  <c r="F2863" i="42"/>
  <c r="H2863" i="42" s="1"/>
  <c r="G2863" i="42"/>
  <c r="F2864" i="42"/>
  <c r="H2864" i="42" s="1"/>
  <c r="G2864" i="42"/>
  <c r="F2865" i="42"/>
  <c r="H2865" i="42" s="1"/>
  <c r="G2865" i="42"/>
  <c r="F2866" i="42"/>
  <c r="H2866" i="42" s="1"/>
  <c r="G2866" i="42"/>
  <c r="F2867" i="42"/>
  <c r="H2867" i="42" s="1"/>
  <c r="G2867" i="42"/>
  <c r="F2868" i="42"/>
  <c r="G2868" i="42"/>
  <c r="H2868" i="42"/>
  <c r="F2869" i="42"/>
  <c r="G2869" i="42"/>
  <c r="H2869" i="42"/>
  <c r="F2870" i="42"/>
  <c r="H2870" i="42" s="1"/>
  <c r="G2870" i="42"/>
  <c r="F2871" i="42"/>
  <c r="H2871" i="42" s="1"/>
  <c r="G2871" i="42"/>
  <c r="F2872" i="42"/>
  <c r="H2872" i="42" s="1"/>
  <c r="G2872" i="42"/>
  <c r="F2873" i="42"/>
  <c r="H2873" i="42" s="1"/>
  <c r="G2873" i="42"/>
  <c r="F2874" i="42"/>
  <c r="G2874" i="42"/>
  <c r="H2874" i="42"/>
  <c r="F2875" i="42"/>
  <c r="H2875" i="42" s="1"/>
  <c r="G2875" i="42"/>
  <c r="F2876" i="42"/>
  <c r="G2876" i="42"/>
  <c r="H2876" i="42"/>
  <c r="F2877" i="42"/>
  <c r="G2877" i="42"/>
  <c r="H2877" i="42"/>
  <c r="F2878" i="42"/>
  <c r="H2878" i="42" s="1"/>
  <c r="G2878" i="42"/>
  <c r="F2879" i="42"/>
  <c r="H2879" i="42" s="1"/>
  <c r="G2879" i="42"/>
  <c r="F2880" i="42"/>
  <c r="G2880" i="42"/>
  <c r="H2880" i="42"/>
  <c r="F2881" i="42"/>
  <c r="H2881" i="42" s="1"/>
  <c r="G2881" i="42"/>
  <c r="F2882" i="42"/>
  <c r="G2882" i="42"/>
  <c r="H2882" i="42"/>
  <c r="F2883" i="42"/>
  <c r="H2883" i="42" s="1"/>
  <c r="G2883" i="42"/>
  <c r="F2884" i="42"/>
  <c r="G2884" i="42"/>
  <c r="H2884" i="42"/>
  <c r="F2885" i="42"/>
  <c r="G2885" i="42"/>
  <c r="H2885" i="42"/>
  <c r="F2886" i="42"/>
  <c r="G2886" i="42"/>
  <c r="H2886" i="42"/>
  <c r="F2887" i="42"/>
  <c r="H2887" i="42" s="1"/>
  <c r="G2887" i="42"/>
  <c r="F2888" i="42"/>
  <c r="G2888" i="42"/>
  <c r="H2888" i="42"/>
  <c r="F2889" i="42"/>
  <c r="H2889" i="42" s="1"/>
  <c r="G2889" i="42"/>
  <c r="F2890" i="42"/>
  <c r="G2890" i="42"/>
  <c r="H2890" i="42"/>
  <c r="F2891" i="42"/>
  <c r="H2891" i="42" s="1"/>
  <c r="G2891" i="42"/>
  <c r="F2892" i="42"/>
  <c r="H2892" i="42" s="1"/>
  <c r="G2892" i="42"/>
  <c r="F2893" i="42"/>
  <c r="G2893" i="42"/>
  <c r="H2893" i="42"/>
  <c r="F2894" i="42"/>
  <c r="G2894" i="42"/>
  <c r="H2894" i="42"/>
  <c r="F2895" i="42"/>
  <c r="H2895" i="42" s="1"/>
  <c r="G2895" i="42"/>
  <c r="F2896" i="42"/>
  <c r="G2896" i="42"/>
  <c r="H2896" i="42"/>
  <c r="F2897" i="42"/>
  <c r="H2897" i="42" s="1"/>
  <c r="G2897" i="42"/>
  <c r="F2898" i="42"/>
  <c r="H2898" i="42" s="1"/>
  <c r="G2898" i="42"/>
  <c r="F2899" i="42"/>
  <c r="H2899" i="42" s="1"/>
  <c r="G2899" i="42"/>
  <c r="F2900" i="42"/>
  <c r="H2900" i="42" s="1"/>
  <c r="G2900" i="42"/>
  <c r="F2901" i="42"/>
  <c r="G2901" i="42"/>
  <c r="H2901" i="42"/>
  <c r="F2902" i="42"/>
  <c r="G2902" i="42"/>
  <c r="H2902" i="42"/>
  <c r="F2903" i="42"/>
  <c r="H2903" i="42" s="1"/>
  <c r="G2903" i="42"/>
  <c r="F2904" i="42"/>
  <c r="H2904" i="42" s="1"/>
  <c r="G2904" i="42"/>
  <c r="F2905" i="42"/>
  <c r="H2905" i="42" s="1"/>
  <c r="G2905" i="42"/>
  <c r="F2906" i="42"/>
  <c r="H2906" i="42" s="1"/>
  <c r="G2906" i="42"/>
  <c r="F2907" i="42"/>
  <c r="H2907" i="42" s="1"/>
  <c r="G2907" i="42"/>
  <c r="F2908" i="42"/>
  <c r="H2908" i="42" s="1"/>
  <c r="G2908" i="42"/>
  <c r="F2909" i="42"/>
  <c r="G2909" i="42"/>
  <c r="H2909" i="42"/>
  <c r="F2910" i="42"/>
  <c r="H2910" i="42" s="1"/>
  <c r="G2910" i="42"/>
  <c r="F2911" i="42"/>
  <c r="H2911" i="42" s="1"/>
  <c r="G2911" i="42"/>
  <c r="F2912" i="42"/>
  <c r="G2912" i="42"/>
  <c r="H2912" i="42"/>
  <c r="F2913" i="42"/>
  <c r="H2913" i="42" s="1"/>
  <c r="G2913" i="42"/>
  <c r="F2914" i="42"/>
  <c r="H2914" i="42" s="1"/>
  <c r="G2914" i="42"/>
  <c r="F2915" i="42"/>
  <c r="H2915" i="42" s="1"/>
  <c r="G2915" i="42"/>
  <c r="F2916" i="42"/>
  <c r="H2916" i="42" s="1"/>
  <c r="G2916" i="42"/>
  <c r="F2917" i="42"/>
  <c r="G2917" i="42"/>
  <c r="H2917" i="42"/>
  <c r="F2918" i="42"/>
  <c r="G2918" i="42"/>
  <c r="H2918" i="42"/>
  <c r="F2919" i="42"/>
  <c r="H2919" i="42" s="1"/>
  <c r="G2919" i="42"/>
  <c r="F2920" i="42"/>
  <c r="H2920" i="42" s="1"/>
  <c r="G2920" i="42"/>
  <c r="F2921" i="42"/>
  <c r="H2921" i="42" s="1"/>
  <c r="G2921" i="42"/>
  <c r="F2922" i="42"/>
  <c r="H2922" i="42" s="1"/>
  <c r="G2922" i="42"/>
  <c r="F2923" i="42"/>
  <c r="H2923" i="42" s="1"/>
  <c r="G2923" i="42"/>
  <c r="F2924" i="42"/>
  <c r="H2924" i="42" s="1"/>
  <c r="G2924" i="42"/>
  <c r="F2925" i="42"/>
  <c r="G2925" i="42"/>
  <c r="H2925" i="42"/>
  <c r="F2926" i="42"/>
  <c r="H2926" i="42" s="1"/>
  <c r="G2926" i="42"/>
  <c r="F2927" i="42"/>
  <c r="H2927" i="42" s="1"/>
  <c r="G2927" i="42"/>
  <c r="F2928" i="42"/>
  <c r="H2928" i="42" s="1"/>
  <c r="G2928" i="42"/>
  <c r="F2929" i="42"/>
  <c r="H2929" i="42" s="1"/>
  <c r="G2929" i="42"/>
  <c r="F2930" i="42"/>
  <c r="H2930" i="42" s="1"/>
  <c r="G2930" i="42"/>
  <c r="F2931" i="42"/>
  <c r="H2931" i="42" s="1"/>
  <c r="G2931" i="42"/>
  <c r="F2932" i="42"/>
  <c r="G2932" i="42"/>
  <c r="H2932" i="42"/>
  <c r="F2933" i="42"/>
  <c r="G2933" i="42"/>
  <c r="H2933" i="42"/>
  <c r="F2934" i="42"/>
  <c r="H2934" i="42" s="1"/>
  <c r="G2934" i="42"/>
  <c r="F2935" i="42"/>
  <c r="H2935" i="42" s="1"/>
  <c r="G2935" i="42"/>
  <c r="F2936" i="42"/>
  <c r="H2936" i="42" s="1"/>
  <c r="G2936" i="42"/>
  <c r="F2937" i="42"/>
  <c r="H2937" i="42" s="1"/>
  <c r="G2937" i="42"/>
  <c r="F2938" i="42"/>
  <c r="G2938" i="42"/>
  <c r="H2938" i="42"/>
  <c r="F2939" i="42"/>
  <c r="H2939" i="42" s="1"/>
  <c r="G2939" i="42"/>
  <c r="F2940" i="42"/>
  <c r="G2940" i="42"/>
  <c r="H2940" i="42"/>
  <c r="F2941" i="42"/>
  <c r="G2941" i="42"/>
  <c r="H2941" i="42"/>
  <c r="F2942" i="42"/>
  <c r="H2942" i="42" s="1"/>
  <c r="G2942" i="42"/>
  <c r="F2943" i="42"/>
  <c r="H2943" i="42" s="1"/>
  <c r="G2943" i="42"/>
  <c r="F2944" i="42"/>
  <c r="G2944" i="42"/>
  <c r="H2944" i="42"/>
  <c r="F2945" i="42"/>
  <c r="H2945" i="42" s="1"/>
  <c r="G2945" i="42"/>
  <c r="F2946" i="42"/>
  <c r="G2946" i="42"/>
  <c r="H2946" i="42"/>
  <c r="F2947" i="42"/>
  <c r="H2947" i="42" s="1"/>
  <c r="G2947" i="42"/>
  <c r="F2948" i="42"/>
  <c r="G2948" i="42"/>
  <c r="H2948" i="42"/>
  <c r="F2949" i="42"/>
  <c r="G2949" i="42"/>
  <c r="H2949" i="42"/>
  <c r="F2950" i="42"/>
  <c r="G2950" i="42"/>
  <c r="H2950" i="42"/>
  <c r="F2951" i="42"/>
  <c r="H2951" i="42" s="1"/>
  <c r="G2951" i="42"/>
  <c r="F2952" i="42"/>
  <c r="G2952" i="42"/>
  <c r="H2952" i="42"/>
  <c r="F2953" i="42"/>
  <c r="H2953" i="42" s="1"/>
  <c r="G2953" i="42"/>
  <c r="F2954" i="42"/>
  <c r="G2954" i="42"/>
  <c r="H2954" i="42"/>
  <c r="F2955" i="42"/>
  <c r="H2955" i="42" s="1"/>
  <c r="G2955" i="42"/>
  <c r="F2956" i="42"/>
  <c r="H2956" i="42" s="1"/>
  <c r="G2956" i="42"/>
  <c r="F2957" i="42"/>
  <c r="G2957" i="42"/>
  <c r="H2957" i="42"/>
  <c r="F2958" i="42"/>
  <c r="G2958" i="42"/>
  <c r="H2958" i="42"/>
  <c r="F2959" i="42"/>
  <c r="H2959" i="42" s="1"/>
  <c r="G2959" i="42"/>
  <c r="F2960" i="42"/>
  <c r="G2960" i="42"/>
  <c r="H2960" i="42"/>
  <c r="F2961" i="42"/>
  <c r="H2961" i="42" s="1"/>
  <c r="G2961" i="42"/>
  <c r="F2962" i="42"/>
  <c r="H2962" i="42" s="1"/>
  <c r="G2962" i="42"/>
  <c r="F2963" i="42"/>
  <c r="H2963" i="42" s="1"/>
  <c r="G2963" i="42"/>
  <c r="F2964" i="42"/>
  <c r="H2964" i="42" s="1"/>
  <c r="G2964" i="42"/>
  <c r="F2965" i="42"/>
  <c r="G2965" i="42"/>
  <c r="H2965" i="42"/>
  <c r="F2966" i="42"/>
  <c r="G2966" i="42"/>
  <c r="H2966" i="42"/>
  <c r="F2967" i="42"/>
  <c r="H2967" i="42" s="1"/>
  <c r="G2967" i="42"/>
  <c r="F2968" i="42"/>
  <c r="H2968" i="42" s="1"/>
  <c r="G2968" i="42"/>
  <c r="F2969" i="42"/>
  <c r="H2969" i="42" s="1"/>
  <c r="G2969" i="42"/>
  <c r="F2970" i="42"/>
  <c r="H2970" i="42" s="1"/>
  <c r="G2970" i="42"/>
  <c r="F2971" i="42"/>
  <c r="H2971" i="42" s="1"/>
  <c r="G2971" i="42"/>
  <c r="F2972" i="42"/>
  <c r="H2972" i="42" s="1"/>
  <c r="G2972" i="42"/>
  <c r="F2973" i="42"/>
  <c r="G2973" i="42"/>
  <c r="H2973" i="42"/>
  <c r="F2974" i="42"/>
  <c r="H2974" i="42" s="1"/>
  <c r="G2974" i="42"/>
  <c r="F2975" i="42"/>
  <c r="H2975" i="42" s="1"/>
  <c r="G2975" i="42"/>
  <c r="F2976" i="42"/>
  <c r="G2976" i="42"/>
  <c r="H2976" i="42"/>
  <c r="F2977" i="42"/>
  <c r="H2977" i="42" s="1"/>
  <c r="G2977" i="42"/>
  <c r="F2978" i="42"/>
  <c r="H2978" i="42" s="1"/>
  <c r="G2978" i="42"/>
  <c r="F2979" i="42"/>
  <c r="H2979" i="42" s="1"/>
  <c r="G2979" i="42"/>
  <c r="F2980" i="42"/>
  <c r="H2980" i="42" s="1"/>
  <c r="G2980" i="42"/>
  <c r="F2981" i="42"/>
  <c r="G2981" i="42"/>
  <c r="H2981" i="42"/>
  <c r="F2982" i="42"/>
  <c r="G2982" i="42"/>
  <c r="H2982" i="42"/>
  <c r="F2983" i="42"/>
  <c r="H2983" i="42" s="1"/>
  <c r="G2983" i="42"/>
  <c r="G2984" i="42"/>
  <c r="G2985" i="42"/>
  <c r="G2986" i="42"/>
  <c r="G2987" i="42"/>
  <c r="G2988" i="42"/>
  <c r="G2989" i="42"/>
  <c r="G2990" i="42"/>
  <c r="G2991" i="42"/>
  <c r="G2992" i="42"/>
  <c r="G2993" i="42"/>
  <c r="G2994" i="42"/>
  <c r="G2995" i="42"/>
  <c r="G2996" i="42"/>
  <c r="G2997" i="42"/>
  <c r="G2998" i="42"/>
  <c r="G2999" i="42"/>
  <c r="G3000" i="42"/>
  <c r="G3001" i="42"/>
  <c r="G3002" i="42"/>
  <c r="G3003" i="42"/>
  <c r="G3004" i="42"/>
  <c r="G3005" i="42"/>
  <c r="G3006" i="42"/>
  <c r="G3007" i="42"/>
  <c r="G3008" i="42"/>
  <c r="G3009" i="42"/>
  <c r="G3010" i="42"/>
  <c r="G3011" i="42"/>
  <c r="G3012" i="42"/>
  <c r="G3013" i="42"/>
  <c r="G3014" i="42"/>
  <c r="G3015" i="42"/>
  <c r="G3016" i="42"/>
  <c r="G3017" i="42"/>
  <c r="G3018" i="42"/>
  <c r="G3019" i="42"/>
  <c r="G3020" i="42"/>
  <c r="G3021" i="42"/>
  <c r="G3022" i="42"/>
  <c r="G3023" i="42"/>
  <c r="G3024" i="42"/>
  <c r="G3025" i="42"/>
  <c r="G3026" i="42"/>
  <c r="G3027" i="42"/>
  <c r="G3028" i="42"/>
  <c r="G3029" i="42"/>
  <c r="G3030" i="42"/>
  <c r="G3031" i="42"/>
  <c r="G3032" i="42"/>
  <c r="G3033" i="42"/>
  <c r="G3034" i="42"/>
  <c r="G3035" i="42"/>
  <c r="G3036" i="42"/>
  <c r="G3037" i="42"/>
  <c r="G3038" i="42"/>
  <c r="G3039" i="42"/>
  <c r="G3040" i="42"/>
  <c r="G3041" i="42"/>
  <c r="G3042" i="42"/>
  <c r="G3043" i="42"/>
  <c r="G3044" i="42"/>
  <c r="G3045" i="42"/>
  <c r="G3046" i="42"/>
  <c r="G3047" i="42"/>
  <c r="G3048" i="42"/>
  <c r="G3049" i="42"/>
  <c r="G3050" i="42"/>
  <c r="G3051" i="42"/>
  <c r="G3052" i="42"/>
  <c r="G3053" i="42"/>
  <c r="G3054" i="42"/>
  <c r="G3055" i="42"/>
  <c r="G3056" i="42"/>
  <c r="G3057" i="42"/>
  <c r="G3058" i="42"/>
  <c r="G3059" i="42"/>
  <c r="G3060" i="42"/>
  <c r="G3061" i="42"/>
  <c r="G3062" i="42"/>
  <c r="G3063" i="42"/>
  <c r="G3064" i="42"/>
  <c r="G3065" i="42"/>
  <c r="G3066" i="42"/>
  <c r="G3067" i="42"/>
  <c r="G3068" i="42"/>
  <c r="G3069" i="42"/>
  <c r="G3070" i="42"/>
  <c r="G3071" i="42"/>
  <c r="G3072" i="42"/>
  <c r="G3073" i="42"/>
  <c r="G3074" i="42"/>
  <c r="G3075" i="42"/>
  <c r="G3076" i="42"/>
  <c r="G3077" i="42"/>
  <c r="G3078" i="42"/>
  <c r="G3079" i="42"/>
  <c r="G3080" i="42"/>
  <c r="G3081" i="42"/>
  <c r="G3082" i="42"/>
  <c r="G3083" i="42"/>
  <c r="G3084" i="42"/>
  <c r="G3085" i="42"/>
  <c r="G3086" i="42"/>
  <c r="G3087" i="42"/>
  <c r="G3088" i="42"/>
  <c r="G3089" i="42"/>
  <c r="G3090" i="42"/>
  <c r="G3091" i="42"/>
  <c r="G3092" i="42"/>
  <c r="G3093" i="42"/>
  <c r="G3094" i="42"/>
  <c r="G3095" i="42"/>
  <c r="G3096" i="42"/>
  <c r="G3097" i="42"/>
  <c r="G3098" i="42"/>
  <c r="G3099" i="42"/>
  <c r="G3100" i="42"/>
  <c r="G3101" i="42"/>
  <c r="G3102" i="42"/>
  <c r="G3103" i="42"/>
  <c r="G3104" i="42"/>
  <c r="G3105" i="42"/>
  <c r="G3106" i="42"/>
  <c r="G3107" i="42"/>
  <c r="G3108" i="42"/>
  <c r="G3109" i="42"/>
  <c r="G3110" i="42"/>
  <c r="G3111" i="42"/>
  <c r="G3112" i="42"/>
  <c r="G3113" i="42"/>
  <c r="G3114" i="42"/>
  <c r="G3115" i="42"/>
  <c r="G3116" i="42"/>
  <c r="G3117" i="42"/>
  <c r="G3118" i="42"/>
  <c r="G3119" i="42"/>
  <c r="G3120" i="42"/>
  <c r="G3121" i="42"/>
  <c r="G3122" i="42"/>
  <c r="G3123" i="42"/>
  <c r="G3124" i="42"/>
  <c r="G3125" i="42"/>
  <c r="G3126" i="42"/>
  <c r="G3127" i="42"/>
  <c r="G3128" i="42"/>
  <c r="G3129" i="42"/>
  <c r="G3130" i="42"/>
  <c r="G3131" i="42"/>
  <c r="G3132" i="42"/>
  <c r="G3133" i="42"/>
  <c r="G3134" i="42"/>
  <c r="G3135" i="42"/>
  <c r="G3136" i="42"/>
  <c r="G3137" i="42"/>
  <c r="G3138" i="42"/>
  <c r="G3139" i="42"/>
  <c r="G3140" i="42"/>
  <c r="G3141" i="42"/>
  <c r="G3142" i="42"/>
  <c r="G3143" i="42"/>
  <c r="G3144" i="42"/>
  <c r="G3145" i="42"/>
  <c r="G3146" i="42"/>
  <c r="G3147" i="42"/>
  <c r="G3148" i="42"/>
  <c r="G3149" i="42"/>
  <c r="G3150" i="42"/>
  <c r="G3151" i="42"/>
  <c r="G3152" i="42"/>
  <c r="G3153" i="42"/>
  <c r="G3154" i="42"/>
  <c r="G3155" i="42"/>
  <c r="G3156" i="42"/>
  <c r="G3157" i="42"/>
  <c r="G3158" i="42"/>
  <c r="G3159" i="42"/>
  <c r="G3160" i="42"/>
  <c r="G3161" i="42"/>
  <c r="G3162" i="42"/>
  <c r="G3163" i="42"/>
  <c r="G3164" i="42"/>
  <c r="G3165" i="42"/>
  <c r="G3166" i="42"/>
  <c r="G3167" i="42"/>
  <c r="G3168" i="42"/>
  <c r="G3169" i="42"/>
  <c r="G3170" i="42"/>
  <c r="G3171" i="42"/>
  <c r="G3172" i="42"/>
  <c r="G3173" i="42"/>
  <c r="G3174" i="42"/>
  <c r="G3175" i="42"/>
  <c r="G3176" i="42"/>
  <c r="G3177" i="42"/>
  <c r="G3178" i="42"/>
  <c r="G3179" i="42"/>
  <c r="G3180" i="42"/>
  <c r="G3181" i="42"/>
  <c r="G3182" i="42"/>
  <c r="G3183" i="42"/>
  <c r="G3184" i="42"/>
  <c r="G3185" i="42"/>
  <c r="G3186" i="42"/>
  <c r="G3187" i="42"/>
  <c r="G3188" i="42"/>
  <c r="G3189" i="42"/>
  <c r="G3190" i="42"/>
  <c r="G3191" i="42"/>
  <c r="G3192" i="42"/>
  <c r="G3193" i="42"/>
  <c r="G3194" i="42"/>
  <c r="G3195" i="42"/>
  <c r="G3196" i="42"/>
  <c r="G3197" i="42"/>
  <c r="G3198" i="42"/>
  <c r="G3199" i="42"/>
  <c r="G3200" i="42"/>
  <c r="G3201" i="42"/>
  <c r="G3202" i="42"/>
  <c r="G3203" i="42"/>
  <c r="G3204" i="42"/>
  <c r="G3205" i="42"/>
  <c r="G3206" i="42"/>
  <c r="G3207" i="42"/>
  <c r="G3208" i="42"/>
  <c r="G3209" i="42"/>
  <c r="G3210" i="42"/>
  <c r="G3211" i="42"/>
  <c r="G3212" i="42"/>
  <c r="G3213" i="42"/>
  <c r="G3214" i="42"/>
  <c r="G3215" i="42"/>
  <c r="G3216" i="42"/>
  <c r="G3217" i="42"/>
  <c r="G3218" i="42"/>
  <c r="G3219" i="42"/>
  <c r="G3220" i="42"/>
  <c r="G3221" i="42"/>
  <c r="G3222" i="42"/>
  <c r="G3223" i="42"/>
  <c r="G3224" i="42"/>
  <c r="G3225" i="42"/>
  <c r="G3226" i="42"/>
  <c r="G3227" i="42"/>
  <c r="G3228" i="42"/>
  <c r="G3229" i="42"/>
  <c r="G3230" i="42"/>
  <c r="G3231" i="42"/>
  <c r="G3232" i="42"/>
  <c r="G3233" i="42"/>
  <c r="G3234" i="42"/>
  <c r="G3235" i="42"/>
  <c r="G3236" i="42"/>
  <c r="G3237" i="42"/>
  <c r="G3238" i="42"/>
  <c r="G3239" i="42"/>
  <c r="G3240" i="42"/>
  <c r="G3241" i="42"/>
  <c r="G3242" i="42"/>
  <c r="G3243" i="42"/>
  <c r="G3244" i="42"/>
  <c r="G3245" i="42"/>
  <c r="G3246" i="42"/>
  <c r="G3247" i="42"/>
  <c r="G3248" i="42"/>
  <c r="G3249" i="42"/>
  <c r="F3250" i="42"/>
  <c r="H3250" i="42" s="1"/>
  <c r="G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H3255" i="42" s="1"/>
  <c r="G3255" i="42"/>
  <c r="F3256" i="42"/>
  <c r="H3256" i="42" s="1"/>
  <c r="G3256" i="42"/>
  <c r="F3257" i="42"/>
  <c r="G3257" i="42"/>
  <c r="H3257" i="42"/>
  <c r="F3258" i="42"/>
  <c r="G3258" i="42"/>
  <c r="H3258" i="42"/>
  <c r="F3259" i="42"/>
  <c r="G3259" i="42"/>
  <c r="H3259" i="42"/>
  <c r="F3260" i="42"/>
  <c r="H3260" i="42" s="1"/>
  <c r="G3260" i="42"/>
  <c r="F3261" i="42"/>
  <c r="G3261" i="42"/>
  <c r="H3261" i="42"/>
  <c r="F3262" i="42"/>
  <c r="G3262" i="42"/>
  <c r="H3262" i="42"/>
  <c r="F3263" i="42"/>
  <c r="H3263" i="42" s="1"/>
  <c r="G3263" i="42"/>
  <c r="F3264" i="42"/>
  <c r="H3264" i="42" s="1"/>
  <c r="G3264" i="42"/>
  <c r="F3265" i="42"/>
  <c r="G3265" i="42"/>
  <c r="H3265" i="42"/>
  <c r="F3266" i="42"/>
  <c r="G3266" i="42"/>
  <c r="H3266" i="42"/>
  <c r="F3267" i="42"/>
  <c r="H3267" i="42" s="1"/>
  <c r="G3267" i="42"/>
  <c r="F3268" i="42"/>
  <c r="G3268" i="42"/>
  <c r="H3268" i="42"/>
  <c r="F3269" i="42"/>
  <c r="G3269" i="42"/>
  <c r="H3269" i="42"/>
  <c r="F3270" i="42"/>
  <c r="G3270" i="42"/>
  <c r="H3270" i="42"/>
  <c r="F3271" i="42"/>
  <c r="H3271" i="42" s="1"/>
  <c r="G3271" i="42"/>
  <c r="F3272" i="42"/>
  <c r="G3272" i="42"/>
  <c r="H3272" i="42"/>
  <c r="F3273" i="42"/>
  <c r="G3273" i="42"/>
  <c r="H3273" i="42"/>
  <c r="F3274" i="42"/>
  <c r="H3274" i="42" s="1"/>
  <c r="G3274" i="42"/>
  <c r="F3275" i="42"/>
  <c r="H3275" i="42" s="1"/>
  <c r="G3275" i="42"/>
  <c r="F3276" i="42"/>
  <c r="G3276" i="42"/>
  <c r="H3276" i="42"/>
  <c r="F3277" i="42"/>
  <c r="H3277" i="42" s="1"/>
  <c r="G3277" i="42"/>
  <c r="F3278" i="42"/>
  <c r="H3278" i="42" s="1"/>
  <c r="G3278" i="42"/>
  <c r="F3279" i="42"/>
  <c r="G3279" i="42"/>
  <c r="H3279" i="42"/>
  <c r="F3280" i="42"/>
  <c r="G3280" i="42"/>
  <c r="H3280" i="42"/>
  <c r="F3281" i="42"/>
  <c r="G3281" i="42"/>
  <c r="H3281" i="42"/>
  <c r="F3282" i="42"/>
  <c r="H3282" i="42" s="1"/>
  <c r="G3282" i="42"/>
  <c r="F3283" i="42"/>
  <c r="H3283" i="42" s="1"/>
  <c r="G3283" i="42"/>
  <c r="F3284" i="42"/>
  <c r="G3284" i="42"/>
  <c r="H3284" i="42"/>
  <c r="F3285" i="42"/>
  <c r="G3285" i="42"/>
  <c r="H3285" i="42"/>
  <c r="F3286" i="42"/>
  <c r="H3286" i="42" s="1"/>
  <c r="G3286" i="42"/>
  <c r="F3287" i="42"/>
  <c r="G3287" i="42"/>
  <c r="H3287" i="42"/>
  <c r="F3288" i="42"/>
  <c r="G3288" i="42"/>
  <c r="H3288" i="42"/>
  <c r="F3289" i="42"/>
  <c r="G3289" i="42"/>
  <c r="H3289" i="42"/>
  <c r="F3290" i="42"/>
  <c r="H3290" i="42" s="1"/>
  <c r="G3290" i="42"/>
  <c r="F3291" i="42"/>
  <c r="H3291" i="42" s="1"/>
  <c r="G3291" i="42"/>
  <c r="F3292" i="42"/>
  <c r="G3292" i="42"/>
  <c r="H3292" i="42"/>
  <c r="F3293" i="42"/>
  <c r="G3293" i="42"/>
  <c r="H3293" i="42"/>
  <c r="F3294" i="42"/>
  <c r="H3294" i="42" s="1"/>
  <c r="G3294" i="42"/>
  <c r="F3295" i="42"/>
  <c r="G3295" i="42"/>
  <c r="H3295" i="42"/>
  <c r="F3296" i="42"/>
  <c r="G3296" i="42"/>
  <c r="H3296" i="42"/>
  <c r="F3297" i="42"/>
  <c r="G3297" i="42"/>
  <c r="H3297" i="42"/>
  <c r="F3298" i="42"/>
  <c r="H3298" i="42" s="1"/>
  <c r="G3298" i="42"/>
  <c r="F3299" i="42"/>
  <c r="H3299" i="42" s="1"/>
  <c r="G3299" i="42"/>
  <c r="F3300" i="42"/>
  <c r="G3300" i="42"/>
  <c r="H3300" i="42"/>
  <c r="F3301" i="42"/>
  <c r="H3301" i="42" s="1"/>
  <c r="G3301" i="42"/>
  <c r="F3302" i="42"/>
  <c r="H3302" i="42" s="1"/>
  <c r="G3302" i="42"/>
  <c r="F3303" i="42"/>
  <c r="G3303" i="42"/>
  <c r="H3303" i="42"/>
  <c r="F3304" i="42"/>
  <c r="G3304" i="42"/>
  <c r="H3304" i="42"/>
  <c r="F3305" i="42"/>
  <c r="G3305" i="42"/>
  <c r="H3305" i="42"/>
  <c r="F3306" i="42"/>
  <c r="H3306" i="42" s="1"/>
  <c r="G3306" i="42"/>
  <c r="F3307" i="42"/>
  <c r="H3307" i="42" s="1"/>
  <c r="G3307" i="42"/>
  <c r="F3308" i="42"/>
  <c r="G3308" i="42"/>
  <c r="H3308" i="42"/>
  <c r="F3309" i="42"/>
  <c r="G3309" i="42"/>
  <c r="H3309" i="42"/>
  <c r="F3310" i="42"/>
  <c r="H3310" i="42" s="1"/>
  <c r="G3310" i="42"/>
  <c r="F3311" i="42"/>
  <c r="G3311" i="42"/>
  <c r="H3311" i="42"/>
  <c r="F3312" i="42"/>
  <c r="G3312" i="42"/>
  <c r="H3312" i="42"/>
  <c r="F3313" i="42"/>
  <c r="G3313" i="42"/>
  <c r="H3313" i="42"/>
  <c r="F3314" i="42"/>
  <c r="H3314" i="42" s="1"/>
  <c r="G3314" i="42"/>
  <c r="F3315" i="42"/>
  <c r="H3315" i="42" s="1"/>
  <c r="G3315" i="42"/>
  <c r="F3316" i="42"/>
  <c r="G3316" i="42"/>
  <c r="H3316" i="42"/>
  <c r="F3317" i="42"/>
  <c r="G3317" i="42"/>
  <c r="H3317" i="42"/>
  <c r="F3318" i="42"/>
  <c r="H3318" i="42" s="1"/>
  <c r="G3318" i="42"/>
  <c r="F3319" i="42"/>
  <c r="G3319" i="42"/>
  <c r="H3319" i="42"/>
  <c r="F3320" i="42"/>
  <c r="G3320" i="42"/>
  <c r="H3320" i="42"/>
  <c r="F3321" i="42"/>
  <c r="G3321" i="42"/>
  <c r="H3321" i="42"/>
  <c r="F3322" i="42"/>
  <c r="H3322" i="42" s="1"/>
  <c r="G3322" i="42"/>
  <c r="F3323" i="42"/>
  <c r="H3323" i="42" s="1"/>
  <c r="G3323" i="42"/>
  <c r="F3324" i="42"/>
  <c r="G3324" i="42"/>
  <c r="H3324" i="42"/>
  <c r="F3325" i="42"/>
  <c r="H3325" i="42" s="1"/>
  <c r="G3325" i="42"/>
  <c r="F3326" i="42"/>
  <c r="H3326" i="42" s="1"/>
  <c r="G3326" i="42"/>
  <c r="F3327" i="42"/>
  <c r="G3327" i="42"/>
  <c r="H3327" i="42"/>
  <c r="F3328" i="42"/>
  <c r="G3328" i="42"/>
  <c r="H3328" i="42"/>
  <c r="F3329" i="42"/>
  <c r="G3329" i="42"/>
  <c r="H3329" i="42"/>
  <c r="F3330" i="42"/>
  <c r="H3330" i="42" s="1"/>
  <c r="G3330" i="42"/>
  <c r="F3331" i="42"/>
  <c r="H3331" i="42" s="1"/>
  <c r="G3331" i="42"/>
  <c r="F3332" i="42"/>
  <c r="G3332" i="42"/>
  <c r="H3332" i="42"/>
  <c r="F3333" i="42"/>
  <c r="G3333" i="42"/>
  <c r="H3333" i="42"/>
  <c r="F3334" i="42"/>
  <c r="H3334" i="42" s="1"/>
  <c r="G3334" i="42"/>
  <c r="F3335" i="42"/>
  <c r="G3335" i="42"/>
  <c r="H3335" i="42"/>
  <c r="F3336" i="42"/>
  <c r="G3336" i="42"/>
  <c r="H3336" i="42"/>
  <c r="F3337" i="42"/>
  <c r="G3337" i="42"/>
  <c r="H3337" i="42"/>
  <c r="F3338" i="42"/>
  <c r="H3338" i="42" s="1"/>
  <c r="G3338" i="42"/>
  <c r="F3339" i="42"/>
  <c r="H3339" i="42" s="1"/>
  <c r="G3339" i="42"/>
  <c r="F3340" i="42"/>
  <c r="G3340" i="42"/>
  <c r="H3340" i="42"/>
  <c r="F3341" i="42"/>
  <c r="H3341" i="42" s="1"/>
  <c r="G3341" i="42"/>
  <c r="F3342" i="42"/>
  <c r="H3342" i="42" s="1"/>
  <c r="G3342" i="42"/>
  <c r="F3343" i="42"/>
  <c r="G3343" i="42"/>
  <c r="H3343" i="42"/>
  <c r="F3344" i="42"/>
  <c r="G3344" i="42"/>
  <c r="H3344" i="42"/>
  <c r="F3345" i="42"/>
  <c r="G3345" i="42"/>
  <c r="H3345" i="42"/>
  <c r="F3346" i="42"/>
  <c r="H3346" i="42" s="1"/>
  <c r="G3346" i="42"/>
  <c r="F3347" i="42"/>
  <c r="H3347" i="42" s="1"/>
  <c r="G3347" i="42"/>
  <c r="F3348" i="42"/>
  <c r="G3348" i="42"/>
  <c r="H3348" i="42"/>
  <c r="F3349" i="42"/>
  <c r="H3349" i="42" s="1"/>
  <c r="G3349" i="42"/>
  <c r="F3350" i="42"/>
  <c r="H3350" i="42" s="1"/>
  <c r="G3350" i="42"/>
  <c r="F3351" i="42"/>
  <c r="G3351" i="42"/>
  <c r="H3351" i="42"/>
  <c r="F3352" i="42"/>
  <c r="G3352" i="42"/>
  <c r="H3352" i="42"/>
  <c r="F3353" i="42"/>
  <c r="G3353" i="42"/>
  <c r="H3353" i="42"/>
  <c r="F3354" i="42"/>
  <c r="H3354" i="42" s="1"/>
  <c r="G3354" i="42"/>
  <c r="F3355" i="42"/>
  <c r="H3355" i="42" s="1"/>
  <c r="G3355" i="42"/>
  <c r="F3356" i="42"/>
  <c r="H3356" i="42" s="1"/>
  <c r="G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H3362" i="42" s="1"/>
  <c r="G3362" i="42"/>
  <c r="F3363" i="42"/>
  <c r="H3363" i="42" s="1"/>
  <c r="G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H3370" i="42" s="1"/>
  <c r="G3370" i="42"/>
  <c r="F3371" i="42"/>
  <c r="H3371" i="42" s="1"/>
  <c r="G3371" i="42"/>
  <c r="F3372" i="42"/>
  <c r="G3372" i="42"/>
  <c r="H3372" i="42"/>
  <c r="F3373" i="42"/>
  <c r="H3373" i="42" s="1"/>
  <c r="G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H3378" i="42" s="1"/>
  <c r="G3378" i="42"/>
  <c r="F3379" i="42"/>
  <c r="H3379" i="42" s="1"/>
  <c r="G3379" i="42"/>
  <c r="F3380" i="42"/>
  <c r="G3380" i="42"/>
  <c r="H3380" i="42"/>
  <c r="F3381" i="42"/>
  <c r="G3381" i="42"/>
  <c r="H3381" i="42"/>
  <c r="F3382" i="42"/>
  <c r="H3382" i="42" s="1"/>
  <c r="G3382" i="42"/>
  <c r="F3383" i="42"/>
  <c r="G3383" i="42"/>
  <c r="H3383" i="42"/>
  <c r="F3384" i="42"/>
  <c r="G3384" i="42"/>
  <c r="H3384" i="42"/>
  <c r="F3385" i="42"/>
  <c r="G3385" i="42"/>
  <c r="H3385" i="42"/>
  <c r="F3386" i="42"/>
  <c r="H3386" i="42" s="1"/>
  <c r="G3386" i="42"/>
  <c r="F3387" i="42"/>
  <c r="H3387" i="42" s="1"/>
  <c r="G3387" i="42"/>
  <c r="F3388" i="42"/>
  <c r="H3388" i="42" s="1"/>
  <c r="G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H3394" i="42" s="1"/>
  <c r="G3394" i="42"/>
  <c r="F3395" i="42"/>
  <c r="H3395" i="42" s="1"/>
  <c r="G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H3402" i="42" s="1"/>
  <c r="G3402" i="42"/>
  <c r="F3403" i="42"/>
  <c r="H3403" i="42" s="1"/>
  <c r="G3403" i="42"/>
  <c r="F3404" i="42"/>
  <c r="G3404" i="42"/>
  <c r="H3404" i="42"/>
  <c r="F3405" i="42"/>
  <c r="H3405" i="42" s="1"/>
  <c r="G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H3410" i="42" s="1"/>
  <c r="G3410" i="42"/>
  <c r="F3411" i="42"/>
  <c r="H3411" i="42" s="1"/>
  <c r="G3411" i="42"/>
  <c r="F3412" i="42"/>
  <c r="G3412" i="42"/>
  <c r="H3412" i="42"/>
  <c r="F3413" i="42"/>
  <c r="H3413" i="42" s="1"/>
  <c r="G3413" i="42"/>
  <c r="F3414" i="42"/>
  <c r="H3414" i="42" s="1"/>
  <c r="G3414" i="42"/>
  <c r="F3415" i="42"/>
  <c r="G3415" i="42"/>
  <c r="H3415" i="42"/>
  <c r="F3416" i="42"/>
  <c r="G3416" i="42"/>
  <c r="H3416" i="42"/>
  <c r="F3417" i="42"/>
  <c r="G3417" i="42"/>
  <c r="H3417" i="42"/>
  <c r="F3418" i="42"/>
  <c r="H3418" i="42" s="1"/>
  <c r="G3418" i="42"/>
  <c r="F3419" i="42"/>
  <c r="H3419" i="42" s="1"/>
  <c r="G3419" i="42"/>
  <c r="F3420" i="42"/>
  <c r="H3420" i="42" s="1"/>
  <c r="G3420" i="42"/>
  <c r="F3421" i="42"/>
  <c r="G3421" i="42"/>
  <c r="H3421" i="42"/>
  <c r="F3422" i="42"/>
  <c r="H3422" i="42" s="1"/>
  <c r="G3422" i="42"/>
  <c r="F3423" i="42"/>
  <c r="G3423" i="42"/>
  <c r="H3423" i="42"/>
  <c r="F3424" i="42"/>
  <c r="G3424" i="42"/>
  <c r="H3424" i="42"/>
  <c r="F3425" i="42"/>
  <c r="G3425" i="42"/>
  <c r="H3425" i="42"/>
  <c r="F3426" i="42"/>
  <c r="H3426" i="42" s="1"/>
  <c r="G3426" i="42"/>
  <c r="F3427" i="42"/>
  <c r="H3427" i="42" s="1"/>
  <c r="G3427" i="42"/>
  <c r="F3428" i="42"/>
  <c r="H3428" i="42" s="1"/>
  <c r="G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H3434" i="42" s="1"/>
  <c r="G3434" i="42"/>
  <c r="F3435" i="42"/>
  <c r="H3435" i="42" s="1"/>
  <c r="G3435" i="42"/>
  <c r="F3436" i="42"/>
  <c r="G3436" i="42"/>
  <c r="H3436" i="42"/>
  <c r="F3437" i="42"/>
  <c r="H3437" i="42" s="1"/>
  <c r="G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H3442" i="42" s="1"/>
  <c r="G3442" i="42"/>
  <c r="F3443" i="42"/>
  <c r="H3443" i="42" s="1"/>
  <c r="G3443" i="42"/>
  <c r="F3444" i="42"/>
  <c r="G3444" i="42"/>
  <c r="H3444" i="42"/>
  <c r="F3445" i="42"/>
  <c r="G3445" i="42"/>
  <c r="H3445" i="42"/>
  <c r="F3446" i="42"/>
  <c r="H3446" i="42" s="1"/>
  <c r="G3446" i="42"/>
  <c r="F3447" i="42"/>
  <c r="G3447" i="42"/>
  <c r="H3447" i="42"/>
  <c r="F3448" i="42"/>
  <c r="G3448" i="42"/>
  <c r="H3448" i="42"/>
  <c r="F3449" i="42"/>
  <c r="G3449" i="42"/>
  <c r="H3449" i="42"/>
  <c r="F3450" i="42"/>
  <c r="H3450" i="42" s="1"/>
  <c r="G3450" i="42"/>
  <c r="F3451" i="42"/>
  <c r="H3451" i="42" s="1"/>
  <c r="G3451" i="42"/>
  <c r="F3452" i="42"/>
  <c r="H3452" i="42" s="1"/>
  <c r="G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H3458" i="42" s="1"/>
  <c r="G3458" i="42"/>
  <c r="F3459" i="42"/>
  <c r="H3459" i="42" s="1"/>
  <c r="G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H3466" i="42" s="1"/>
  <c r="G3466" i="42"/>
  <c r="F3467" i="42"/>
  <c r="H3467" i="42" s="1"/>
  <c r="G3467" i="42"/>
  <c r="F3468" i="42"/>
  <c r="G3468" i="42"/>
  <c r="H3468" i="42"/>
  <c r="F3469" i="42"/>
  <c r="H3469" i="42" s="1"/>
  <c r="G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H3474" i="42" s="1"/>
  <c r="G3474" i="42"/>
  <c r="F3475" i="42"/>
  <c r="H3475" i="42" s="1"/>
  <c r="G3475" i="42"/>
  <c r="F3476" i="42"/>
  <c r="G3476" i="42"/>
  <c r="H3476" i="42"/>
  <c r="F3477" i="42"/>
  <c r="G3477" i="42"/>
  <c r="H3477" i="42"/>
  <c r="F3478" i="42"/>
  <c r="H3478" i="42" s="1"/>
  <c r="G3478" i="42"/>
  <c r="F3479" i="42"/>
  <c r="G3479" i="42"/>
  <c r="H3479" i="42"/>
  <c r="F3480" i="42"/>
  <c r="G3480" i="42"/>
  <c r="H3480" i="42"/>
  <c r="F3481" i="42"/>
  <c r="G3481" i="42"/>
  <c r="H3481" i="42"/>
  <c r="F3482" i="42"/>
  <c r="H3482" i="42" s="1"/>
  <c r="G3482" i="42"/>
  <c r="F3483" i="42"/>
  <c r="H3483" i="42" s="1"/>
  <c r="G3483" i="42"/>
  <c r="F3484" i="42"/>
  <c r="H3484" i="42" s="1"/>
  <c r="G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H3490" i="42" s="1"/>
  <c r="G3490" i="42"/>
  <c r="F3491" i="42"/>
  <c r="H3491" i="42" s="1"/>
  <c r="G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H3498" i="42" s="1"/>
  <c r="G3498" i="42"/>
  <c r="F3499" i="42"/>
  <c r="H3499" i="42" s="1"/>
  <c r="G3499" i="42"/>
  <c r="F3500" i="42"/>
  <c r="G3500" i="42"/>
  <c r="H3500" i="42"/>
  <c r="F3501" i="42"/>
  <c r="H3501" i="42" s="1"/>
  <c r="G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H3506" i="42" s="1"/>
  <c r="G3506" i="42"/>
  <c r="F3507" i="42"/>
  <c r="H3507" i="42" s="1"/>
  <c r="G3507" i="42"/>
  <c r="F3508" i="42"/>
  <c r="G3508" i="42"/>
  <c r="H3508" i="42"/>
  <c r="F3509" i="42"/>
  <c r="H3509" i="42" s="1"/>
  <c r="G3509" i="42"/>
  <c r="F3510" i="42"/>
  <c r="H3510" i="42" s="1"/>
  <c r="G3510" i="42"/>
  <c r="F3511" i="42"/>
  <c r="G3511" i="42"/>
  <c r="H3511" i="42"/>
  <c r="F3512" i="42"/>
  <c r="G3512" i="42"/>
  <c r="H3512" i="42"/>
  <c r="F3513" i="42"/>
  <c r="G3513" i="42"/>
  <c r="H3513" i="42"/>
  <c r="F3514" i="42"/>
  <c r="H3514" i="42" s="1"/>
  <c r="G3514" i="42"/>
  <c r="F3515" i="42"/>
  <c r="H3515" i="42" s="1"/>
  <c r="G3515" i="42"/>
  <c r="F3516" i="42"/>
  <c r="H3516" i="42" s="1"/>
  <c r="G3516" i="42"/>
  <c r="F3517" i="42"/>
  <c r="G3517" i="42"/>
  <c r="H3517" i="42"/>
  <c r="F3518" i="42"/>
  <c r="H3518" i="42" s="1"/>
  <c r="G3518" i="42"/>
  <c r="F3519" i="42"/>
  <c r="G3519" i="42"/>
  <c r="H3519" i="42"/>
  <c r="F3520" i="42"/>
  <c r="G3520" i="42"/>
  <c r="H3520" i="42"/>
  <c r="F3521" i="42"/>
  <c r="G3521" i="42"/>
  <c r="H3521" i="42"/>
  <c r="F3522" i="42"/>
  <c r="H3522" i="42" s="1"/>
  <c r="G3522" i="42"/>
  <c r="F3523" i="42"/>
  <c r="H3523" i="42" s="1"/>
  <c r="G3523" i="42"/>
  <c r="F3524" i="42"/>
  <c r="H3524" i="42" s="1"/>
  <c r="G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H3530" i="42" s="1"/>
  <c r="G3530" i="42"/>
  <c r="F3531" i="42"/>
  <c r="H3531" i="42" s="1"/>
  <c r="G3531" i="42"/>
  <c r="F3532" i="42"/>
  <c r="G3532" i="42"/>
  <c r="H3532" i="42"/>
  <c r="F3533" i="42"/>
  <c r="H3533" i="42" s="1"/>
  <c r="G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H3538" i="42" s="1"/>
  <c r="G3538" i="42"/>
  <c r="F3539" i="42"/>
  <c r="H3539" i="42" s="1"/>
  <c r="G3539" i="42"/>
  <c r="F3540" i="42"/>
  <c r="G3540" i="42"/>
  <c r="H3540" i="42"/>
  <c r="F3541" i="42"/>
  <c r="H3541" i="42" s="1"/>
  <c r="G3541" i="42"/>
  <c r="F3542" i="42"/>
  <c r="H3542" i="42" s="1"/>
  <c r="G3542" i="42"/>
  <c r="F3543" i="42"/>
  <c r="G3543" i="42"/>
  <c r="H3543" i="42"/>
  <c r="F3544" i="42"/>
  <c r="G3544" i="42"/>
  <c r="H3544" i="42"/>
  <c r="F3545" i="42"/>
  <c r="G3545" i="42"/>
  <c r="H3545" i="42"/>
  <c r="F3546" i="42"/>
  <c r="H3546" i="42" s="1"/>
  <c r="G3546" i="42"/>
  <c r="F3547" i="42"/>
  <c r="H3547" i="42" s="1"/>
  <c r="G3547" i="42"/>
  <c r="F3548" i="42"/>
  <c r="H3548" i="42" s="1"/>
  <c r="G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H3554" i="42" s="1"/>
  <c r="G3554" i="42"/>
  <c r="F3555" i="42"/>
  <c r="H3555" i="42" s="1"/>
  <c r="G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H3562" i="42" s="1"/>
  <c r="G3562" i="42"/>
  <c r="F3563" i="42"/>
  <c r="H3563" i="42" s="1"/>
  <c r="G3563" i="42"/>
  <c r="F3564" i="42"/>
  <c r="G3564" i="42"/>
  <c r="H3564" i="42"/>
  <c r="F3565" i="42"/>
  <c r="H3565" i="42" s="1"/>
  <c r="G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H3570" i="42" s="1"/>
  <c r="G3570" i="42"/>
  <c r="F3571" i="42"/>
  <c r="H3571" i="42" s="1"/>
  <c r="G3571" i="42"/>
  <c r="F3572" i="42"/>
  <c r="G3572" i="42"/>
  <c r="H3572" i="42"/>
  <c r="F3573" i="42"/>
  <c r="G3573" i="42"/>
  <c r="H3573" i="42"/>
  <c r="F3574" i="42"/>
  <c r="H3574" i="42" s="1"/>
  <c r="G3574" i="42"/>
  <c r="F3575" i="42"/>
  <c r="G3575" i="42"/>
  <c r="H3575" i="42"/>
  <c r="F3576" i="42"/>
  <c r="G3576" i="42"/>
  <c r="H3576" i="42"/>
  <c r="F3577" i="42"/>
  <c r="G3577" i="42"/>
  <c r="H3577" i="42"/>
  <c r="F3578" i="42"/>
  <c r="H3578" i="42" s="1"/>
  <c r="G3578" i="42"/>
  <c r="F3579" i="42"/>
  <c r="H3579" i="42" s="1"/>
  <c r="G3579" i="42"/>
  <c r="F3580" i="42"/>
  <c r="H3580" i="42" s="1"/>
  <c r="G3580" i="42"/>
  <c r="F3581" i="42"/>
  <c r="G3581" i="42"/>
  <c r="H3581" i="42"/>
  <c r="F3582" i="42"/>
  <c r="H3582" i="42" s="1"/>
  <c r="G3582" i="42"/>
  <c r="F3583" i="42"/>
  <c r="G3583" i="42"/>
  <c r="H3583" i="42"/>
  <c r="F3584" i="42"/>
  <c r="G3584" i="42"/>
  <c r="H3584" i="42"/>
  <c r="F3585" i="42"/>
  <c r="G3585" i="42"/>
  <c r="H3585" i="42"/>
  <c r="F3586" i="42"/>
  <c r="H3586" i="42" s="1"/>
  <c r="G3586" i="42"/>
  <c r="F3587" i="42"/>
  <c r="H3587" i="42" s="1"/>
  <c r="G3587" i="42"/>
  <c r="F3588" i="42"/>
  <c r="H3588" i="42" s="1"/>
  <c r="G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H3594" i="42" s="1"/>
  <c r="G3594" i="42"/>
  <c r="F3595" i="42"/>
  <c r="H3595" i="42" s="1"/>
  <c r="G3595" i="42"/>
  <c r="F3596" i="42"/>
  <c r="G3596" i="42"/>
  <c r="H3596" i="42"/>
  <c r="F3597" i="42"/>
  <c r="H3597" i="42" s="1"/>
  <c r="G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H3602" i="42" s="1"/>
  <c r="G3602" i="42"/>
  <c r="F3603" i="42"/>
  <c r="H3603" i="42" s="1"/>
  <c r="G3603" i="42"/>
  <c r="F3604" i="42"/>
  <c r="G3604" i="42"/>
  <c r="H3604" i="42"/>
  <c r="F3605" i="42"/>
  <c r="H3605" i="42" s="1"/>
  <c r="G3605" i="42"/>
  <c r="F3606" i="42"/>
  <c r="H3606" i="42" s="1"/>
  <c r="G3606" i="42"/>
  <c r="F3607" i="42"/>
  <c r="G3607" i="42"/>
  <c r="H3607" i="42"/>
  <c r="F3608" i="42"/>
  <c r="G3608" i="42"/>
  <c r="H3608" i="42"/>
  <c r="F3609" i="42"/>
  <c r="G3609" i="42"/>
  <c r="H3609" i="42"/>
  <c r="F3610" i="42"/>
  <c r="H3610" i="42" s="1"/>
  <c r="G3610" i="42"/>
  <c r="F3611" i="42"/>
  <c r="H3611" i="42" s="1"/>
  <c r="G3611" i="42"/>
  <c r="F3612" i="42"/>
  <c r="H3612" i="42" s="1"/>
  <c r="G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H3618" i="42" s="1"/>
  <c r="G3618" i="42"/>
  <c r="F3619" i="42"/>
  <c r="H3619" i="42" s="1"/>
  <c r="G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H3626" i="42" s="1"/>
  <c r="G3626" i="42"/>
  <c r="F3627" i="42"/>
  <c r="H3627" i="42" s="1"/>
  <c r="G3627" i="42"/>
  <c r="F3628" i="42"/>
  <c r="G3628" i="42"/>
  <c r="H3628" i="42"/>
  <c r="F3629" i="42"/>
  <c r="H3629" i="42" s="1"/>
  <c r="G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H3634" i="42" s="1"/>
  <c r="G3634" i="42"/>
  <c r="F3635" i="42"/>
  <c r="H3635" i="42" s="1"/>
  <c r="G3635" i="42"/>
  <c r="F3636" i="42"/>
  <c r="G3636" i="42"/>
  <c r="H3636" i="42"/>
  <c r="F3637" i="42"/>
  <c r="G3637" i="42"/>
  <c r="H3637" i="42"/>
  <c r="F3638" i="42"/>
  <c r="H3638" i="42" s="1"/>
  <c r="G3638" i="42"/>
  <c r="F3639" i="42"/>
  <c r="G3639" i="42"/>
  <c r="H3639" i="42"/>
  <c r="F3640" i="42"/>
  <c r="G3640" i="42"/>
  <c r="H3640" i="42"/>
  <c r="F3641" i="42"/>
  <c r="G3641" i="42"/>
  <c r="H3641" i="42"/>
  <c r="F3642" i="42"/>
  <c r="H3642" i="42" s="1"/>
  <c r="G3642" i="42"/>
  <c r="F3643" i="42"/>
  <c r="H3643" i="42" s="1"/>
  <c r="G3643" i="42"/>
  <c r="F3644" i="42"/>
  <c r="H3644" i="42" s="1"/>
  <c r="G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H3650" i="42" s="1"/>
  <c r="G3650" i="42"/>
  <c r="F3651" i="42"/>
  <c r="H3651" i="42" s="1"/>
  <c r="G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H3658" i="42" s="1"/>
  <c r="G3658" i="42"/>
  <c r="F3659" i="42"/>
  <c r="H3659" i="42" s="1"/>
  <c r="G3659" i="42"/>
  <c r="F3660" i="42"/>
  <c r="G3660" i="42"/>
  <c r="H3660" i="42"/>
  <c r="F3661" i="42"/>
  <c r="H3661" i="42" s="1"/>
  <c r="G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H3666" i="42" s="1"/>
  <c r="G3666" i="42"/>
  <c r="F3667" i="42"/>
  <c r="H3667" i="42" s="1"/>
  <c r="G3667" i="42"/>
  <c r="F3668" i="42"/>
  <c r="G3668" i="42"/>
  <c r="H3668" i="42"/>
  <c r="F3669" i="42"/>
  <c r="H3669" i="42" s="1"/>
  <c r="G3669" i="42"/>
  <c r="F3670" i="42"/>
  <c r="H3670" i="42" s="1"/>
  <c r="G3670" i="42"/>
  <c r="F3671" i="42"/>
  <c r="G3671" i="42"/>
  <c r="H3671" i="42"/>
  <c r="F3672" i="42"/>
  <c r="G3672" i="42"/>
  <c r="H3672" i="42"/>
  <c r="F3673" i="42"/>
  <c r="G3673" i="42"/>
  <c r="H3673" i="42"/>
  <c r="F3674" i="42"/>
  <c r="H3674" i="42" s="1"/>
  <c r="G3674" i="42"/>
  <c r="F3675" i="42"/>
  <c r="H3675" i="42" s="1"/>
  <c r="G3675" i="42"/>
  <c r="F3676" i="42"/>
  <c r="H3676" i="42" s="1"/>
  <c r="G3676" i="42"/>
  <c r="F3677" i="42"/>
  <c r="G3677" i="42"/>
  <c r="H3677" i="42"/>
  <c r="F3678" i="42"/>
  <c r="H3678" i="42" s="1"/>
  <c r="G3678" i="42"/>
  <c r="F3679" i="42"/>
  <c r="G3679" i="42"/>
  <c r="H3679" i="42"/>
  <c r="F3680" i="42"/>
  <c r="G3680" i="42"/>
  <c r="H3680" i="42"/>
  <c r="F3681" i="42"/>
  <c r="G3681" i="42"/>
  <c r="H3681" i="42"/>
  <c r="F3682" i="42"/>
  <c r="H3682" i="42" s="1"/>
  <c r="G3682" i="42"/>
  <c r="F3683" i="42"/>
  <c r="H3683" i="42" s="1"/>
  <c r="G3683" i="42"/>
  <c r="F3684" i="42"/>
  <c r="H3684" i="42" s="1"/>
  <c r="G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H3690" i="42" s="1"/>
  <c r="G3690" i="42"/>
  <c r="F3691" i="42"/>
  <c r="H3691" i="42" s="1"/>
  <c r="G3691" i="42"/>
  <c r="F3692" i="42"/>
  <c r="G3692" i="42"/>
  <c r="H3692" i="42"/>
  <c r="F3693" i="42"/>
  <c r="H3693" i="42" s="1"/>
  <c r="G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H3698" i="42" s="1"/>
  <c r="G3698" i="42"/>
  <c r="F3699" i="42"/>
  <c r="H3699" i="42" s="1"/>
  <c r="G3699" i="42"/>
  <c r="F3700" i="42"/>
  <c r="G3700" i="42"/>
  <c r="H3700" i="42"/>
  <c r="F3701" i="42"/>
  <c r="G3701" i="42"/>
  <c r="H3701" i="42"/>
  <c r="F3702" i="42"/>
  <c r="H3702" i="42" s="1"/>
  <c r="G3702" i="42"/>
  <c r="G3703" i="42"/>
  <c r="G3704" i="42"/>
  <c r="G3705" i="42"/>
  <c r="G3706" i="42"/>
  <c r="G3707" i="42"/>
  <c r="G3708" i="42"/>
  <c r="G3709" i="42"/>
  <c r="G3710" i="42"/>
  <c r="G3711" i="42"/>
  <c r="G3712" i="42"/>
  <c r="G3713" i="42"/>
  <c r="G3714" i="42"/>
  <c r="G3715" i="42"/>
  <c r="G3716" i="42"/>
  <c r="G3717" i="42"/>
  <c r="G3718" i="42"/>
  <c r="G3719" i="42"/>
  <c r="G3720" i="42"/>
  <c r="G3721" i="42"/>
  <c r="G3722" i="42"/>
  <c r="G3723" i="42"/>
  <c r="G3724" i="42"/>
  <c r="G3725" i="42"/>
  <c r="G3726" i="42"/>
  <c r="G3727" i="42"/>
  <c r="G3728" i="42"/>
  <c r="G3729" i="42"/>
  <c r="G3730" i="42"/>
  <c r="G3731" i="42"/>
  <c r="G3732" i="42"/>
  <c r="G3733" i="42"/>
  <c r="G3734" i="42"/>
  <c r="G3735" i="42"/>
  <c r="G3736" i="42"/>
  <c r="G3737" i="42"/>
  <c r="G3738" i="42"/>
  <c r="G3739" i="42"/>
  <c r="G3740" i="42"/>
  <c r="G3741" i="42"/>
  <c r="G3742" i="42"/>
  <c r="G3743" i="42"/>
  <c r="G3744" i="42"/>
  <c r="G3745" i="42"/>
  <c r="G3746" i="42"/>
  <c r="G3747" i="42"/>
  <c r="G3748" i="42"/>
  <c r="G3749" i="42"/>
  <c r="G3750" i="42"/>
  <c r="G3751" i="42"/>
  <c r="G3752" i="42"/>
  <c r="G3753" i="42"/>
  <c r="G3754" i="42"/>
  <c r="G3755" i="42"/>
  <c r="G3756" i="42"/>
  <c r="G3757" i="42"/>
  <c r="G3758" i="42"/>
  <c r="G3759" i="42"/>
  <c r="F3760" i="42"/>
  <c r="G3760" i="42"/>
  <c r="H3760" i="42"/>
  <c r="F3761" i="42"/>
  <c r="G3761" i="42"/>
  <c r="H3761" i="42"/>
  <c r="F3762" i="42"/>
  <c r="H3762" i="42" s="1"/>
  <c r="G3762" i="42"/>
  <c r="F3763" i="42"/>
  <c r="H3763" i="42" s="1"/>
  <c r="G3763" i="42"/>
  <c r="F3764" i="42"/>
  <c r="G3764" i="42"/>
  <c r="H3764" i="42"/>
  <c r="F3765" i="42"/>
  <c r="H3765" i="42" s="1"/>
  <c r="G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H3770" i="42" s="1"/>
  <c r="G3770" i="42"/>
  <c r="G3771" i="42"/>
  <c r="G3772" i="42"/>
  <c r="G3773" i="42"/>
  <c r="G3774" i="42"/>
  <c r="G3775" i="42"/>
  <c r="G3776" i="42"/>
  <c r="G3777" i="42"/>
  <c r="G3778" i="42"/>
  <c r="G3779" i="42"/>
  <c r="G3780" i="42"/>
  <c r="G3781" i="42"/>
  <c r="G3782" i="42"/>
  <c r="G3783" i="42"/>
  <c r="G3784" i="42"/>
  <c r="G3785" i="42"/>
  <c r="G3786" i="42"/>
  <c r="G3787" i="42"/>
  <c r="F3788" i="42"/>
  <c r="H3788" i="42" s="1"/>
  <c r="G3788" i="42"/>
  <c r="F3789" i="42"/>
  <c r="G3789" i="42"/>
  <c r="H3789" i="42"/>
  <c r="F3790" i="42"/>
  <c r="H3790" i="42" s="1"/>
  <c r="G3790" i="42"/>
  <c r="F3791" i="42"/>
  <c r="G3791" i="42"/>
  <c r="H3791" i="42"/>
  <c r="F3792" i="42"/>
  <c r="G3792" i="42"/>
  <c r="H3792" i="42"/>
  <c r="F3793" i="42"/>
  <c r="G3793" i="42"/>
  <c r="H3793" i="42"/>
  <c r="F3794" i="42"/>
  <c r="H3794" i="42" s="1"/>
  <c r="G3794" i="42"/>
  <c r="F3795" i="42"/>
  <c r="H3795" i="42" s="1"/>
  <c r="G3795" i="42"/>
  <c r="F3796" i="42"/>
  <c r="H3796" i="42" s="1"/>
  <c r="G3796" i="42"/>
  <c r="F3797" i="42"/>
  <c r="H3797" i="42" s="1"/>
  <c r="G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H3802" i="42" s="1"/>
  <c r="G3802" i="42"/>
  <c r="F3803" i="42"/>
  <c r="H3803" i="42" s="1"/>
  <c r="G3803" i="42"/>
  <c r="F3804" i="42"/>
  <c r="G3804" i="42"/>
  <c r="H3804" i="42"/>
  <c r="F3805" i="42"/>
  <c r="H3805" i="42" s="1"/>
  <c r="G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H3810" i="42" s="1"/>
  <c r="G3810" i="42"/>
  <c r="F3811" i="42"/>
  <c r="H3811" i="42" s="1"/>
  <c r="G3811" i="42"/>
  <c r="F3812" i="42"/>
  <c r="G3812" i="42"/>
  <c r="H3812" i="42"/>
  <c r="F3813" i="42"/>
  <c r="G3813" i="42"/>
  <c r="H3813" i="42"/>
  <c r="F3814" i="42"/>
  <c r="H3814" i="42" s="1"/>
  <c r="G3814" i="42"/>
  <c r="F3815" i="42"/>
  <c r="G3815" i="42"/>
  <c r="H3815" i="42"/>
  <c r="F3816" i="42"/>
  <c r="G3816" i="42"/>
  <c r="H3816" i="42"/>
  <c r="F3817" i="42"/>
  <c r="G3817" i="42"/>
  <c r="H3817" i="42"/>
  <c r="F3818" i="42"/>
  <c r="H3818" i="42" s="1"/>
  <c r="G3818" i="42"/>
  <c r="F3819" i="42"/>
  <c r="H3819" i="42" s="1"/>
  <c r="G3819" i="42"/>
  <c r="F3820" i="42"/>
  <c r="H3820" i="42" s="1"/>
  <c r="G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H3826" i="42" s="1"/>
  <c r="G3826" i="42"/>
  <c r="F3827" i="42"/>
  <c r="H3827" i="42" s="1"/>
  <c r="G3827" i="42"/>
  <c r="F3828" i="42"/>
  <c r="G3828" i="42"/>
  <c r="H3828" i="42"/>
  <c r="F3829" i="42"/>
  <c r="H3829" i="42" s="1"/>
  <c r="G3829" i="42"/>
  <c r="F3830" i="42"/>
  <c r="H3830" i="42" s="1"/>
  <c r="G3830" i="42"/>
  <c r="F3831" i="42"/>
  <c r="G3831" i="42"/>
  <c r="H3831" i="42"/>
  <c r="F3832" i="42"/>
  <c r="G3832" i="42"/>
  <c r="H3832" i="42"/>
  <c r="F3833" i="42"/>
  <c r="G3833" i="42"/>
  <c r="H3833" i="42"/>
  <c r="F3834" i="42"/>
  <c r="H3834" i="42" s="1"/>
  <c r="G3834" i="42"/>
  <c r="F3835" i="42"/>
  <c r="H3835" i="42" s="1"/>
  <c r="G3835" i="42"/>
  <c r="F3836" i="42"/>
  <c r="H3836" i="42" s="1"/>
  <c r="G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H3842" i="42" s="1"/>
  <c r="G3842" i="42"/>
  <c r="F3843" i="42"/>
  <c r="H3843" i="42" s="1"/>
  <c r="G3843" i="42"/>
  <c r="F3844" i="42"/>
  <c r="G3844" i="42"/>
  <c r="H3844" i="42"/>
  <c r="F3845" i="42"/>
  <c r="G3845" i="42"/>
  <c r="H3845" i="42"/>
  <c r="F3846" i="42"/>
  <c r="H3846" i="42" s="1"/>
  <c r="G3846" i="42"/>
  <c r="F3847" i="42"/>
  <c r="G3847" i="42"/>
  <c r="H3847" i="42"/>
  <c r="F3848" i="42"/>
  <c r="G3848" i="42"/>
  <c r="H3848" i="42"/>
  <c r="F3849" i="42"/>
  <c r="G3849" i="42"/>
  <c r="H3849" i="42"/>
  <c r="F3850" i="42"/>
  <c r="H3850" i="42" s="1"/>
  <c r="G3850" i="42"/>
  <c r="F3851" i="42"/>
  <c r="H3851" i="42" s="1"/>
  <c r="G3851" i="42"/>
  <c r="F3852" i="42"/>
  <c r="H3852" i="42" s="1"/>
  <c r="G3852" i="42"/>
  <c r="F3853" i="42"/>
  <c r="G3853" i="42"/>
  <c r="H3853" i="42"/>
  <c r="F3854" i="42"/>
  <c r="H3854" i="42" s="1"/>
  <c r="G3854" i="42"/>
  <c r="F3855" i="42"/>
  <c r="G3855" i="42"/>
  <c r="H3855" i="42"/>
  <c r="F3856" i="42"/>
  <c r="G3856" i="42"/>
  <c r="H3856" i="42"/>
  <c r="F3857" i="42"/>
  <c r="G3857" i="42"/>
  <c r="H3857" i="42"/>
  <c r="F3858" i="42"/>
  <c r="H3858" i="42" s="1"/>
  <c r="G3858" i="42"/>
  <c r="F3859" i="42"/>
  <c r="H3859" i="42" s="1"/>
  <c r="G3859" i="42"/>
  <c r="F3860" i="42"/>
  <c r="H3860" i="42" s="1"/>
  <c r="G3860" i="42"/>
  <c r="F3861" i="42"/>
  <c r="H3861" i="42" s="1"/>
  <c r="G3861" i="42"/>
  <c r="F3862" i="42"/>
  <c r="H3862" i="42" s="1"/>
  <c r="G3862" i="42"/>
  <c r="F3863" i="42"/>
  <c r="G3863" i="42"/>
  <c r="H3863" i="42"/>
  <c r="F3864" i="42"/>
  <c r="G3864" i="42"/>
  <c r="H3864" i="42"/>
  <c r="F3865" i="42"/>
  <c r="G3865" i="42"/>
  <c r="H3865" i="42"/>
  <c r="F3866" i="42"/>
  <c r="H3866" i="42" s="1"/>
  <c r="G3866" i="42"/>
  <c r="F3867" i="42"/>
  <c r="H3867" i="42" s="1"/>
  <c r="G3867" i="42"/>
  <c r="F3868" i="42"/>
  <c r="H3868" i="42" s="1"/>
  <c r="G3868" i="42"/>
  <c r="F3869" i="42"/>
  <c r="H3869" i="42" s="1"/>
  <c r="G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H3874" i="42" s="1"/>
  <c r="G3874" i="42"/>
  <c r="F3875" i="42"/>
  <c r="H3875" i="42" s="1"/>
  <c r="G3875" i="42"/>
  <c r="F3876" i="42"/>
  <c r="G3876" i="42"/>
  <c r="H3876" i="42"/>
  <c r="F3877" i="42"/>
  <c r="G3877" i="42"/>
  <c r="H3877" i="42"/>
  <c r="F3878" i="42"/>
  <c r="H3878" i="42" s="1"/>
  <c r="G3878" i="42"/>
  <c r="G3879" i="42"/>
  <c r="G3880" i="42"/>
  <c r="G3881" i="42"/>
  <c r="G3882" i="42"/>
  <c r="G3883" i="42"/>
  <c r="G3884" i="42"/>
  <c r="G3885" i="42"/>
  <c r="G3886" i="42"/>
  <c r="G3887" i="42"/>
  <c r="G3888" i="42"/>
  <c r="G3889" i="42"/>
  <c r="G3890" i="42"/>
  <c r="G3891" i="42"/>
  <c r="G3892" i="42"/>
  <c r="G3893" i="42"/>
  <c r="G3894" i="42"/>
  <c r="G3895" i="42"/>
  <c r="G3896" i="42"/>
  <c r="G3897" i="42"/>
  <c r="G3898" i="42"/>
  <c r="G3899" i="42"/>
  <c r="G3900" i="42"/>
  <c r="G3901" i="42"/>
  <c r="G3902" i="42"/>
  <c r="G3903" i="42"/>
  <c r="G3904" i="42"/>
  <c r="G3905" i="42"/>
  <c r="G3906" i="42"/>
  <c r="G3907" i="42"/>
  <c r="G3908" i="42"/>
  <c r="G3909" i="42"/>
  <c r="G3910" i="42"/>
  <c r="G3911" i="42"/>
  <c r="G3912" i="42"/>
  <c r="G3913" i="42"/>
  <c r="G3914" i="42"/>
  <c r="G3915" i="42"/>
  <c r="G3916" i="42"/>
  <c r="G3917" i="42"/>
  <c r="G3918" i="42"/>
  <c r="G3919" i="42"/>
  <c r="F3920" i="42"/>
  <c r="H3920" i="42" s="1"/>
  <c r="G3920" i="42"/>
  <c r="F3921" i="42"/>
  <c r="G3921" i="42"/>
  <c r="H3921" i="42"/>
  <c r="F3922" i="42"/>
  <c r="G3922" i="42"/>
  <c r="H3922" i="42"/>
  <c r="F3923" i="42"/>
  <c r="H3923" i="42" s="1"/>
  <c r="G3923" i="42"/>
  <c r="G3924" i="42"/>
  <c r="G3925" i="42"/>
  <c r="G3926" i="42"/>
  <c r="G3927" i="42"/>
  <c r="F3928" i="42"/>
  <c r="G3928" i="42"/>
  <c r="H3928" i="42"/>
  <c r="F3929" i="42"/>
  <c r="G3929" i="42"/>
  <c r="H3929" i="42"/>
  <c r="F3930" i="42"/>
  <c r="H3930" i="42" s="1"/>
  <c r="G3930" i="42"/>
  <c r="F3931" i="42"/>
  <c r="H3931" i="42" s="1"/>
  <c r="G3931" i="42"/>
  <c r="F3932" i="42"/>
  <c r="H3932" i="42" s="1"/>
  <c r="G3932" i="42"/>
  <c r="F3933" i="42"/>
  <c r="H3933" i="42" s="1"/>
  <c r="G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H3939" i="42" s="1"/>
  <c r="G3939" i="42"/>
  <c r="F3940" i="42"/>
  <c r="H3940" i="42" s="1"/>
  <c r="G3940" i="42"/>
  <c r="F3941" i="42"/>
  <c r="G3941" i="42"/>
  <c r="H3941" i="42"/>
  <c r="F3942" i="42"/>
  <c r="H3942" i="42" s="1"/>
  <c r="G3942" i="42"/>
  <c r="F3943" i="42"/>
  <c r="H3943" i="42" s="1"/>
  <c r="G3943" i="42"/>
  <c r="G3944" i="42"/>
  <c r="F3945" i="42"/>
  <c r="G3945" i="42"/>
  <c r="H3945" i="42"/>
  <c r="F3946" i="42"/>
  <c r="G3946" i="42"/>
  <c r="H3946" i="42"/>
  <c r="F3947" i="42"/>
  <c r="H3947" i="42" s="1"/>
  <c r="G3947" i="42"/>
  <c r="F3948" i="42"/>
  <c r="H3948" i="42" s="1"/>
  <c r="G3948" i="42"/>
  <c r="G3949" i="42"/>
  <c r="G3950" i="42"/>
  <c r="G3951" i="42"/>
  <c r="G3952" i="42"/>
  <c r="G3953" i="42"/>
  <c r="G3954" i="42"/>
  <c r="G3955" i="42"/>
  <c r="G3956" i="42"/>
  <c r="G3957" i="42"/>
  <c r="G3958" i="42"/>
  <c r="G3959" i="42"/>
  <c r="G3960" i="42"/>
  <c r="G3961" i="42"/>
  <c r="G3962" i="42"/>
  <c r="G3963" i="42"/>
  <c r="G3964" i="42"/>
  <c r="G3965" i="42"/>
  <c r="G3966" i="42"/>
  <c r="G3967" i="42"/>
  <c r="G3968" i="42"/>
  <c r="G3969" i="42"/>
  <c r="G3970" i="42"/>
  <c r="G3971" i="42"/>
  <c r="G3972" i="42"/>
  <c r="G3973" i="42"/>
  <c r="G3974" i="42"/>
  <c r="G3975" i="42"/>
  <c r="G3976" i="42"/>
  <c r="G3977" i="42"/>
  <c r="G3978" i="42"/>
  <c r="G3979" i="42"/>
  <c r="G3980" i="42"/>
  <c r="G3981" i="42"/>
  <c r="G3982" i="42"/>
  <c r="G3983" i="42"/>
  <c r="G3984" i="42"/>
  <c r="G3985" i="42"/>
  <c r="G3986" i="42"/>
  <c r="G3987" i="42"/>
  <c r="G3988" i="42"/>
  <c r="G3989" i="42"/>
  <c r="G3990" i="42"/>
  <c r="G3991" i="42"/>
  <c r="G3992" i="42"/>
  <c r="G3993" i="42"/>
  <c r="G3994" i="42"/>
  <c r="G3995" i="42"/>
  <c r="G3996" i="42"/>
  <c r="G3997" i="42"/>
  <c r="G3998" i="42"/>
  <c r="G3999" i="42"/>
  <c r="G4000" i="42"/>
  <c r="G4001" i="42"/>
  <c r="G4002" i="42"/>
  <c r="G4003" i="42"/>
  <c r="G4004" i="42"/>
  <c r="G4005" i="42"/>
  <c r="G4006" i="42"/>
  <c r="G4007" i="42"/>
  <c r="G4008" i="42"/>
  <c r="G4009" i="42"/>
  <c r="G4010" i="42"/>
  <c r="G4011" i="42"/>
  <c r="G4012" i="42"/>
  <c r="G4013" i="42"/>
  <c r="G4014" i="42"/>
  <c r="G4015" i="42"/>
  <c r="G4016" i="42"/>
  <c r="G4017" i="42"/>
  <c r="G4018" i="42"/>
  <c r="G4019" i="42"/>
  <c r="G4020" i="42"/>
  <c r="G4021" i="42"/>
  <c r="F4022" i="42"/>
  <c r="G4022" i="42"/>
  <c r="H4022" i="42"/>
  <c r="F4023" i="42"/>
  <c r="H4023" i="42" s="1"/>
  <c r="G4023" i="42"/>
  <c r="F4024" i="42"/>
  <c r="H4024" i="42" s="1"/>
  <c r="G4024" i="42"/>
  <c r="F4025" i="42"/>
  <c r="G4025" i="42"/>
  <c r="H4025" i="42"/>
  <c r="F4026" i="42"/>
  <c r="H4026" i="42" s="1"/>
  <c r="G4026" i="42"/>
  <c r="F4027" i="42"/>
  <c r="H4027" i="42" s="1"/>
  <c r="G4027" i="42"/>
  <c r="F4028" i="42"/>
  <c r="G4028" i="42"/>
  <c r="H4028" i="42"/>
  <c r="F4029" i="42"/>
  <c r="H4029" i="42" s="1"/>
  <c r="G4029" i="42"/>
  <c r="F4030" i="42"/>
  <c r="G4030" i="42"/>
  <c r="H4030" i="42"/>
  <c r="F4031" i="42"/>
  <c r="G4031" i="42"/>
  <c r="H4031" i="42"/>
  <c r="F4032" i="42"/>
  <c r="H4032" i="42" s="1"/>
  <c r="G4032" i="42"/>
  <c r="F4033" i="42"/>
  <c r="G4033" i="42"/>
  <c r="H4033" i="42"/>
  <c r="F4034" i="42"/>
  <c r="G4034" i="42"/>
  <c r="H4034" i="42"/>
  <c r="F4035" i="42"/>
  <c r="H4035" i="42" s="1"/>
  <c r="G4035" i="42"/>
  <c r="F4036" i="42"/>
  <c r="G4036" i="42"/>
  <c r="H4036" i="42"/>
  <c r="F4037" i="42"/>
  <c r="G4037" i="42"/>
  <c r="H4037" i="42"/>
  <c r="F4038" i="42"/>
  <c r="H4038" i="42" s="1"/>
  <c r="G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H4043" i="42" s="1"/>
  <c r="G4043" i="42"/>
  <c r="F4044" i="42"/>
  <c r="H4044" i="42" s="1"/>
  <c r="G4044" i="42"/>
  <c r="F4045" i="42"/>
  <c r="G4045" i="42"/>
  <c r="H4045" i="42"/>
  <c r="F4046" i="42"/>
  <c r="H4046" i="42" s="1"/>
  <c r="G4046" i="42"/>
  <c r="F4047" i="42"/>
  <c r="G4047" i="42"/>
  <c r="H4047" i="42"/>
  <c r="F4048" i="42"/>
  <c r="H4048" i="42" s="1"/>
  <c r="G4048" i="42"/>
  <c r="F4049" i="42"/>
  <c r="G4049" i="42"/>
  <c r="H4049" i="42"/>
  <c r="F4050" i="42"/>
  <c r="G4050" i="42"/>
  <c r="H4050" i="42"/>
  <c r="F4051" i="42"/>
  <c r="H4051" i="42" s="1"/>
  <c r="G4051" i="42"/>
  <c r="F4052" i="42"/>
  <c r="H4052" i="42" s="1"/>
  <c r="G4052" i="42"/>
  <c r="F4053" i="42"/>
  <c r="G4053" i="42"/>
  <c r="H4053" i="42"/>
  <c r="F4054" i="42"/>
  <c r="H4054" i="42" s="1"/>
  <c r="G4054" i="42"/>
  <c r="F4055" i="42"/>
  <c r="H4055" i="42" s="1"/>
  <c r="G4055" i="42"/>
  <c r="F4056" i="42"/>
  <c r="G4056" i="42"/>
  <c r="H4056" i="42"/>
  <c r="F4057" i="42"/>
  <c r="G4057" i="42"/>
  <c r="H4057" i="42"/>
  <c r="F4058" i="42"/>
  <c r="G4058" i="42"/>
  <c r="H4058" i="42"/>
  <c r="F4059" i="42"/>
  <c r="H4059" i="42" s="1"/>
  <c r="G4059" i="42"/>
  <c r="F4060" i="42"/>
  <c r="H4060" i="42" s="1"/>
  <c r="G4060" i="42"/>
  <c r="F4061" i="42"/>
  <c r="G4061" i="42"/>
  <c r="H4061" i="42"/>
  <c r="F4062" i="42"/>
  <c r="G4062" i="42"/>
  <c r="H4062" i="42"/>
  <c r="F4063" i="42"/>
  <c r="H4063" i="42" s="1"/>
  <c r="G4063" i="42"/>
  <c r="F4064" i="42"/>
  <c r="H4064" i="42" s="1"/>
  <c r="G4064" i="42"/>
  <c r="F4065" i="42"/>
  <c r="G4065" i="42"/>
  <c r="H4065" i="42"/>
  <c r="F4066" i="42"/>
  <c r="H4066" i="42" s="1"/>
  <c r="G4066" i="42"/>
  <c r="F4067" i="42"/>
  <c r="H4067" i="42" s="1"/>
  <c r="G4067" i="42"/>
  <c r="F4068" i="42"/>
  <c r="G4068" i="42"/>
  <c r="H4068" i="42"/>
  <c r="F4069" i="42"/>
  <c r="H4069" i="42" s="1"/>
  <c r="G4069" i="42"/>
  <c r="F4070" i="42"/>
  <c r="G4070" i="42"/>
  <c r="H4070" i="42"/>
  <c r="F4071" i="42"/>
  <c r="H4071" i="42" s="1"/>
  <c r="G4071" i="42"/>
  <c r="F4072" i="42"/>
  <c r="G4072" i="42"/>
  <c r="H4072" i="42"/>
  <c r="F4073" i="42"/>
  <c r="G4073" i="42"/>
  <c r="H4073" i="42"/>
  <c r="F4074" i="42"/>
  <c r="H4074" i="42" s="1"/>
  <c r="G4074" i="42"/>
  <c r="F4075" i="42"/>
  <c r="H4075" i="42" s="1"/>
  <c r="G4075" i="42"/>
  <c r="F4076" i="42"/>
  <c r="G4076" i="42"/>
  <c r="H4076" i="42"/>
  <c r="F4077" i="42"/>
  <c r="H4077" i="42" s="1"/>
  <c r="G4077" i="42"/>
  <c r="F4078" i="42"/>
  <c r="H4078" i="42" s="1"/>
  <c r="G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H4083" i="42" s="1"/>
  <c r="G4083" i="42"/>
  <c r="F4084" i="42"/>
  <c r="G4084" i="42"/>
  <c r="H4084" i="42"/>
  <c r="F4085" i="42"/>
  <c r="G4085" i="42"/>
  <c r="H4085" i="42"/>
  <c r="F4086" i="42"/>
  <c r="G4086" i="42"/>
  <c r="H4086" i="42"/>
  <c r="F4087" i="42"/>
  <c r="H4087" i="42" s="1"/>
  <c r="G4087" i="42"/>
  <c r="F4088" i="42"/>
  <c r="H4088" i="42" s="1"/>
  <c r="G4088" i="42"/>
  <c r="F4089" i="42"/>
  <c r="G4089" i="42"/>
  <c r="H4089" i="42"/>
  <c r="F4090" i="42"/>
  <c r="H4090" i="42" s="1"/>
  <c r="G4090" i="42"/>
  <c r="F4091" i="42"/>
  <c r="H4091" i="42" s="1"/>
  <c r="G4091" i="42"/>
  <c r="F4092" i="42"/>
  <c r="G4092" i="42"/>
  <c r="H4092" i="42"/>
  <c r="F4093" i="42"/>
  <c r="H4093" i="42" s="1"/>
  <c r="G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H4098" i="42" s="1"/>
  <c r="G4098" i="42"/>
  <c r="F4099" i="42"/>
  <c r="H4099" i="42" s="1"/>
  <c r="G4099" i="42"/>
  <c r="F4100" i="42"/>
  <c r="G4100" i="42"/>
  <c r="H4100" i="42"/>
  <c r="F4101" i="42"/>
  <c r="H4101" i="42" s="1"/>
  <c r="G4101" i="42"/>
  <c r="F4102" i="42"/>
  <c r="H4102" i="42" s="1"/>
  <c r="G4102" i="42"/>
  <c r="F4103" i="42"/>
  <c r="H4103" i="42" s="1"/>
  <c r="G4103" i="42"/>
  <c r="G4104" i="42"/>
  <c r="G4105" i="42"/>
  <c r="G4106" i="42"/>
  <c r="G4107" i="42"/>
  <c r="G4108" i="42"/>
  <c r="G4109" i="42"/>
  <c r="G4110" i="42"/>
  <c r="G4111" i="42"/>
  <c r="G4112" i="42"/>
  <c r="G4113" i="42"/>
  <c r="G4114" i="42"/>
  <c r="G4115" i="42"/>
  <c r="G4116" i="42"/>
  <c r="G4117" i="42"/>
  <c r="G4118" i="42"/>
  <c r="G4119" i="42"/>
  <c r="G4120" i="42"/>
  <c r="G4121" i="42"/>
  <c r="G4122" i="42"/>
  <c r="G4123" i="42"/>
  <c r="G4124" i="42"/>
  <c r="G4125" i="42"/>
  <c r="G4126" i="42"/>
  <c r="G4127" i="42"/>
  <c r="G4128" i="42"/>
  <c r="G4129" i="42"/>
  <c r="G4130" i="42"/>
  <c r="G4131" i="42"/>
  <c r="G4132" i="42"/>
  <c r="G4133" i="42"/>
  <c r="G4134" i="42"/>
  <c r="G4135" i="42"/>
  <c r="G4136" i="42"/>
  <c r="G4137" i="42"/>
  <c r="G4138" i="42"/>
  <c r="G4139" i="42"/>
  <c r="G4140" i="42"/>
  <c r="G4141" i="42"/>
  <c r="G4142" i="42"/>
  <c r="G4143" i="42"/>
  <c r="G4144" i="42"/>
  <c r="G4145" i="42"/>
  <c r="G4146" i="42"/>
  <c r="G4147" i="42"/>
  <c r="G4148" i="42"/>
  <c r="G4149" i="42"/>
  <c r="G4150" i="42"/>
  <c r="G4151" i="42"/>
  <c r="G4152" i="42"/>
  <c r="G4153" i="42"/>
  <c r="G4154" i="42"/>
  <c r="G4155" i="42"/>
  <c r="G4156" i="42"/>
  <c r="G4157" i="42"/>
  <c r="G4158" i="42"/>
  <c r="G4159" i="42"/>
  <c r="G4160" i="42"/>
  <c r="G4161" i="42"/>
  <c r="G4162" i="42"/>
  <c r="G4163" i="42"/>
  <c r="G4164" i="42"/>
  <c r="G4165" i="42"/>
  <c r="G4166" i="42"/>
  <c r="G4167" i="42"/>
  <c r="G4168" i="42"/>
  <c r="G4169" i="42"/>
  <c r="G4170" i="42"/>
  <c r="G4171" i="42"/>
  <c r="G4172" i="42"/>
  <c r="G4173" i="42"/>
  <c r="G4174" i="42"/>
  <c r="G4175" i="42"/>
  <c r="G4176" i="42"/>
  <c r="G4177" i="42"/>
  <c r="G4178" i="42"/>
  <c r="G4179" i="42"/>
  <c r="G4180" i="42"/>
  <c r="G4181" i="42"/>
  <c r="G4182" i="42"/>
  <c r="G4183" i="42"/>
  <c r="G4184" i="42"/>
  <c r="G4185" i="42"/>
  <c r="G4186" i="42"/>
  <c r="G4187" i="42"/>
  <c r="G4188" i="42"/>
  <c r="G4189" i="42"/>
  <c r="G4190" i="42"/>
  <c r="G4191" i="42"/>
  <c r="G4192" i="42"/>
  <c r="G4193" i="42"/>
  <c r="G4194" i="42"/>
  <c r="G4195" i="42"/>
  <c r="G4196" i="42"/>
  <c r="G4197" i="42"/>
  <c r="G4198" i="42"/>
  <c r="G4199" i="42"/>
  <c r="G4200" i="42"/>
  <c r="G4201" i="42"/>
  <c r="G4202" i="42"/>
  <c r="G4203" i="42"/>
  <c r="G4204" i="42"/>
  <c r="G4205" i="42"/>
  <c r="G4206" i="42"/>
  <c r="G4207" i="42"/>
  <c r="G4208" i="42"/>
  <c r="G4209" i="42"/>
  <c r="G4210" i="42"/>
  <c r="G4211" i="42"/>
  <c r="G4212" i="42"/>
  <c r="G4213" i="42"/>
  <c r="G4214" i="42"/>
  <c r="G4215" i="42"/>
  <c r="G4216" i="42"/>
  <c r="G4217" i="42"/>
  <c r="G4218" i="42"/>
  <c r="G4219" i="42"/>
  <c r="G4220" i="42"/>
  <c r="G4221" i="42"/>
  <c r="G4222" i="42"/>
  <c r="G4223" i="42"/>
  <c r="G4224" i="42"/>
  <c r="G4225" i="42"/>
  <c r="G4226" i="42"/>
  <c r="G4227" i="42"/>
  <c r="G4228" i="42"/>
  <c r="G4229" i="42"/>
  <c r="G4230" i="42"/>
  <c r="G4231" i="42"/>
  <c r="G4232" i="42"/>
  <c r="G4233" i="42"/>
  <c r="G4234" i="42"/>
  <c r="G4235" i="42"/>
  <c r="G4236" i="42"/>
  <c r="G4237" i="42"/>
  <c r="G4238" i="42"/>
  <c r="G4239" i="42"/>
  <c r="G4240" i="42"/>
  <c r="G4241" i="42"/>
  <c r="G4242" i="42"/>
  <c r="G4243" i="42"/>
  <c r="G4244" i="42"/>
  <c r="G4245" i="42"/>
  <c r="G4246" i="42"/>
  <c r="G4247" i="42"/>
  <c r="G4248" i="42"/>
  <c r="G4249" i="42"/>
  <c r="G4250" i="42"/>
  <c r="G4251" i="42"/>
  <c r="G4252" i="42"/>
  <c r="G4253" i="42"/>
  <c r="G4254" i="42"/>
  <c r="G4255" i="42"/>
  <c r="G4256" i="42"/>
  <c r="G4257" i="42"/>
  <c r="G4258" i="42"/>
  <c r="G4259" i="42"/>
  <c r="G4260" i="42"/>
  <c r="G4261" i="42"/>
  <c r="G4262" i="42"/>
  <c r="G4263" i="42"/>
  <c r="G4264" i="42"/>
  <c r="G4265" i="42"/>
  <c r="G4266" i="42"/>
  <c r="G4267" i="42"/>
  <c r="G4268" i="42"/>
  <c r="G4269" i="42"/>
  <c r="G4270" i="42"/>
  <c r="G4271" i="42"/>
  <c r="G4272" i="42"/>
  <c r="G4273" i="42"/>
  <c r="G4274" i="42"/>
  <c r="G4275" i="42"/>
  <c r="G4276" i="42"/>
  <c r="G4277" i="42"/>
  <c r="G4278" i="42"/>
  <c r="G4279" i="42"/>
  <c r="G4280" i="42"/>
  <c r="G4281" i="42"/>
  <c r="G4282" i="42"/>
  <c r="G4283" i="42"/>
  <c r="G4284" i="42"/>
  <c r="G4285" i="42"/>
  <c r="G4286" i="42"/>
  <c r="G4287" i="42"/>
  <c r="G4288" i="42"/>
  <c r="G4289" i="42"/>
  <c r="G4290" i="42"/>
  <c r="G4291" i="42"/>
  <c r="G4292" i="42"/>
  <c r="G4293" i="42"/>
  <c r="G4294" i="42"/>
  <c r="G4295" i="42"/>
  <c r="G4296" i="42"/>
  <c r="G4297" i="42"/>
  <c r="G4298" i="42"/>
  <c r="G4299" i="42"/>
  <c r="G4300" i="42"/>
  <c r="G4301" i="42"/>
  <c r="G4302" i="42"/>
  <c r="G4303" i="42"/>
  <c r="G4304" i="42"/>
  <c r="G4305" i="42"/>
  <c r="G4306" i="42"/>
  <c r="G4307" i="42"/>
  <c r="G4308" i="42"/>
  <c r="G4309" i="42"/>
  <c r="G4310" i="42"/>
  <c r="G4311" i="42"/>
  <c r="G4312" i="42"/>
  <c r="G4313" i="42"/>
  <c r="G4314" i="42"/>
  <c r="G4315" i="42"/>
  <c r="G4316" i="42"/>
  <c r="G4317" i="42"/>
  <c r="G4318" i="42"/>
  <c r="G4319" i="42"/>
  <c r="G4320" i="42"/>
  <c r="G4321" i="42"/>
  <c r="G4322" i="42"/>
  <c r="G4323" i="42"/>
  <c r="G4324" i="42"/>
  <c r="G4325" i="42"/>
  <c r="G4326" i="42"/>
  <c r="G4327" i="42"/>
  <c r="G4328" i="42"/>
  <c r="G4329" i="42"/>
  <c r="G4330" i="42"/>
  <c r="G4331" i="42"/>
  <c r="G4332" i="42"/>
  <c r="G4333" i="42"/>
  <c r="G4334" i="42"/>
  <c r="G4335" i="42"/>
  <c r="G4336" i="42"/>
  <c r="G4337" i="42"/>
  <c r="G4338" i="42"/>
  <c r="G4339" i="42"/>
  <c r="G4340" i="42"/>
  <c r="G4341" i="42"/>
  <c r="G4342" i="42"/>
  <c r="G4343" i="42"/>
  <c r="G4344" i="42"/>
  <c r="G4345" i="42"/>
  <c r="G4346" i="42"/>
  <c r="G4347" i="42"/>
  <c r="G4348" i="42"/>
  <c r="G4349" i="42"/>
  <c r="G4350" i="42"/>
  <c r="G4351" i="42"/>
  <c r="G4352" i="42"/>
  <c r="G4353" i="42"/>
  <c r="G4354" i="42"/>
  <c r="G4355" i="42"/>
  <c r="G4356" i="42"/>
  <c r="G4357" i="42"/>
  <c r="G4358" i="42"/>
  <c r="G4359" i="42"/>
  <c r="G4360" i="42"/>
  <c r="G4361" i="42"/>
  <c r="G4362" i="42"/>
  <c r="G4363" i="42"/>
  <c r="G4364" i="42"/>
  <c r="G4365" i="42"/>
  <c r="G4366" i="42"/>
  <c r="G4367" i="42"/>
  <c r="G4368" i="42"/>
  <c r="G4369" i="42"/>
  <c r="G4370" i="42"/>
  <c r="G4371" i="42"/>
  <c r="G4372" i="42"/>
  <c r="G4373" i="42"/>
  <c r="G4374" i="42"/>
  <c r="G4375" i="42"/>
  <c r="G4376" i="42"/>
  <c r="G4377" i="42"/>
  <c r="G4378" i="42"/>
  <c r="G4379" i="42"/>
  <c r="G4380" i="42"/>
  <c r="G4381" i="42"/>
  <c r="G4382" i="42"/>
  <c r="G4383" i="42"/>
  <c r="G4384" i="42"/>
  <c r="G4385" i="42"/>
  <c r="G4386" i="42"/>
  <c r="G4387" i="42"/>
  <c r="G4388" i="42"/>
  <c r="G4389" i="42"/>
  <c r="G4390" i="42"/>
  <c r="G4391" i="42"/>
  <c r="G4392" i="42"/>
  <c r="G4393" i="42"/>
  <c r="G4394" i="42"/>
  <c r="G4395" i="42"/>
  <c r="G4396" i="42"/>
  <c r="G4397" i="42"/>
  <c r="G4398" i="42"/>
  <c r="G4399" i="42"/>
  <c r="G4400" i="42"/>
  <c r="G4401" i="42"/>
  <c r="G4402" i="42"/>
  <c r="G4403" i="42"/>
  <c r="G4404" i="42"/>
  <c r="G4405" i="42"/>
  <c r="G4406" i="42"/>
  <c r="G4407" i="42"/>
  <c r="G4408" i="42"/>
  <c r="G4409" i="42"/>
  <c r="G4410" i="42"/>
  <c r="G4411" i="42"/>
  <c r="G4412" i="42"/>
  <c r="G4413" i="42"/>
  <c r="G4414" i="42"/>
  <c r="G4415" i="42"/>
  <c r="G4416" i="42"/>
  <c r="G4417" i="42"/>
  <c r="G4418" i="42"/>
  <c r="G4419" i="42"/>
  <c r="G4420" i="42"/>
  <c r="G4421" i="42"/>
  <c r="G4422" i="42"/>
  <c r="G4423" i="42"/>
  <c r="G4424" i="42"/>
  <c r="G4425" i="42"/>
  <c r="G4426" i="42"/>
  <c r="G4427" i="42"/>
  <c r="G4428" i="42"/>
  <c r="G4429" i="42"/>
  <c r="G4430" i="42"/>
  <c r="G4431" i="42"/>
  <c r="G4432" i="42"/>
  <c r="G4433" i="42"/>
  <c r="G4434" i="42"/>
  <c r="G4435" i="42"/>
  <c r="G4436" i="42"/>
  <c r="G4437" i="42"/>
  <c r="G4438" i="42"/>
  <c r="G4439" i="42"/>
  <c r="G4440" i="42"/>
  <c r="G4441" i="42"/>
  <c r="G4442" i="42"/>
  <c r="G4443" i="42"/>
  <c r="G4444" i="42"/>
  <c r="G4445" i="42"/>
  <c r="G4446" i="42"/>
  <c r="G4447" i="42"/>
  <c r="G4448" i="42"/>
  <c r="G4449" i="42"/>
  <c r="G4450" i="42"/>
  <c r="G4451" i="42"/>
  <c r="G4452" i="42"/>
  <c r="G4453" i="42"/>
  <c r="G4454" i="42"/>
  <c r="G4455" i="42"/>
  <c r="G4456" i="42"/>
  <c r="G4457" i="42"/>
  <c r="G4458" i="42"/>
  <c r="G4459" i="42"/>
  <c r="G4460" i="42"/>
  <c r="G4461" i="42"/>
  <c r="G4462" i="42"/>
  <c r="G4463" i="42"/>
  <c r="G4464" i="42"/>
  <c r="G4465" i="42"/>
  <c r="G4466" i="42"/>
  <c r="G4467" i="42"/>
  <c r="G4468" i="42"/>
  <c r="G4469" i="42"/>
  <c r="G4470" i="42"/>
  <c r="G4471" i="42"/>
  <c r="G4472" i="42"/>
  <c r="G4473" i="42"/>
  <c r="G4474" i="42"/>
  <c r="G4475" i="42"/>
  <c r="G4476" i="42"/>
  <c r="G4477" i="42"/>
  <c r="G4478" i="42"/>
  <c r="G4479" i="42"/>
  <c r="G4480" i="42"/>
  <c r="G4481" i="42"/>
  <c r="G4482" i="42"/>
  <c r="G4483" i="42"/>
  <c r="G4484" i="42"/>
  <c r="G4485" i="42"/>
  <c r="G4486" i="42"/>
  <c r="G4487" i="42"/>
  <c r="G4488" i="42"/>
  <c r="G4489" i="42"/>
  <c r="G4490" i="42"/>
  <c r="G4491" i="42"/>
  <c r="G4492" i="42"/>
  <c r="G4493" i="42"/>
  <c r="G4494" i="42"/>
  <c r="G4495" i="42"/>
  <c r="G4496" i="42"/>
  <c r="G4497" i="42"/>
  <c r="G4498" i="42"/>
  <c r="G4499" i="42"/>
  <c r="G4500" i="42"/>
  <c r="G4501" i="42"/>
  <c r="G4502" i="42"/>
  <c r="G4503" i="42"/>
  <c r="G4504" i="42"/>
  <c r="G4505" i="42"/>
  <c r="G4506" i="42"/>
  <c r="G4507" i="42"/>
  <c r="G4508" i="42"/>
  <c r="G4509" i="42"/>
  <c r="G4510" i="42"/>
  <c r="G4511" i="42"/>
  <c r="G4512" i="42"/>
  <c r="G4513" i="42"/>
  <c r="G4514" i="42"/>
  <c r="G4515" i="42"/>
  <c r="G4516" i="42"/>
  <c r="G4517" i="42"/>
  <c r="G4518" i="42"/>
  <c r="G4519" i="42"/>
  <c r="G4520" i="42"/>
  <c r="G4521" i="42"/>
  <c r="G4522" i="42"/>
  <c r="G4523" i="42"/>
  <c r="G4524" i="42"/>
  <c r="G4525" i="42"/>
  <c r="G4526" i="42"/>
  <c r="G4527" i="42"/>
  <c r="G4528" i="42"/>
  <c r="G4529" i="42"/>
  <c r="G4530" i="42"/>
  <c r="G4531" i="42"/>
  <c r="G4532" i="42"/>
  <c r="G4533" i="42"/>
  <c r="G4534" i="42"/>
  <c r="G4535" i="42"/>
  <c r="G4536" i="42"/>
  <c r="G4537" i="42"/>
  <c r="G4538" i="42"/>
  <c r="G4539" i="42"/>
  <c r="G4540" i="42"/>
  <c r="G4541" i="42"/>
  <c r="G4542" i="42"/>
  <c r="G4543" i="42"/>
  <c r="G4544" i="42"/>
  <c r="G4545" i="42"/>
  <c r="G4546" i="42"/>
  <c r="G4547" i="42"/>
  <c r="G4548" i="42"/>
  <c r="G4549" i="42"/>
  <c r="G4550" i="42"/>
  <c r="G4551" i="42"/>
  <c r="G4552" i="42"/>
  <c r="G4553" i="42"/>
  <c r="G4554" i="42"/>
  <c r="G4555" i="42"/>
  <c r="G4556" i="42"/>
  <c r="G4557" i="42"/>
  <c r="G4558" i="42"/>
  <c r="G4559" i="42"/>
  <c r="G4560" i="42"/>
  <c r="G4561" i="42"/>
  <c r="G4562" i="42"/>
  <c r="G4563" i="42"/>
  <c r="G4564" i="42"/>
  <c r="G4565" i="42"/>
  <c r="G4566" i="42"/>
  <c r="G4567" i="42"/>
  <c r="G4568" i="42"/>
  <c r="G4569" i="42"/>
  <c r="G4570" i="42"/>
  <c r="G4571" i="42"/>
  <c r="G4572" i="42"/>
  <c r="G4573" i="42"/>
  <c r="G4574" i="42"/>
  <c r="G4575" i="42"/>
  <c r="G4576" i="42"/>
  <c r="G4577" i="42"/>
  <c r="G4578" i="42"/>
  <c r="G4579" i="42"/>
  <c r="G4580" i="42"/>
  <c r="G4581" i="42"/>
  <c r="G4582" i="42"/>
  <c r="G4583" i="42"/>
  <c r="G4584" i="42"/>
  <c r="G4585" i="42"/>
  <c r="G4586" i="42"/>
  <c r="G4587" i="42"/>
  <c r="G4588" i="42"/>
  <c r="G4589" i="42"/>
  <c r="G4590" i="42"/>
  <c r="G4591" i="42"/>
  <c r="G4592" i="42"/>
  <c r="G4593" i="42"/>
  <c r="G4594" i="42"/>
  <c r="G4595" i="42"/>
  <c r="G4596" i="42"/>
  <c r="G4597" i="42"/>
  <c r="G4598" i="42"/>
  <c r="G4599" i="42"/>
  <c r="G4600" i="42"/>
  <c r="G4601" i="42"/>
  <c r="G4602" i="42"/>
  <c r="G4603" i="42"/>
  <c r="G4604" i="42"/>
  <c r="G4605" i="42"/>
  <c r="G4606" i="42"/>
  <c r="G4607" i="42"/>
  <c r="G4608" i="42"/>
  <c r="G4609" i="42"/>
  <c r="G4610" i="42"/>
  <c r="G4611" i="42"/>
  <c r="G4612" i="42"/>
  <c r="G4613" i="42"/>
  <c r="G4614" i="42"/>
  <c r="G4615" i="42"/>
  <c r="G4616" i="42"/>
  <c r="G4617" i="42"/>
  <c r="G4618" i="42"/>
  <c r="G4619" i="42"/>
  <c r="G4620" i="42"/>
  <c r="G4621" i="42"/>
  <c r="G4622" i="42"/>
  <c r="G4623" i="42"/>
  <c r="G4624" i="42"/>
  <c r="G4625" i="42"/>
  <c r="G4626" i="42"/>
  <c r="G4627" i="42"/>
  <c r="G4628" i="42"/>
  <c r="G4629" i="42"/>
  <c r="G4630" i="42"/>
  <c r="G4631" i="42"/>
  <c r="G4632" i="42"/>
  <c r="G4633" i="42"/>
  <c r="G4634" i="42"/>
  <c r="G4635" i="42"/>
  <c r="G4636" i="42"/>
  <c r="G4637" i="42"/>
  <c r="G4638" i="42"/>
  <c r="G4639" i="42"/>
  <c r="G4640" i="42"/>
  <c r="G4641" i="42"/>
  <c r="G4642" i="42"/>
  <c r="G4643" i="42"/>
  <c r="G4644" i="42"/>
  <c r="G4645" i="42"/>
  <c r="G4646" i="42"/>
  <c r="G4647" i="42"/>
  <c r="G4648" i="42"/>
  <c r="G4649" i="42"/>
  <c r="G4650" i="42"/>
  <c r="G4651" i="42"/>
  <c r="G4652" i="42"/>
  <c r="G4653" i="42"/>
  <c r="G4654" i="42"/>
  <c r="G4655" i="42"/>
  <c r="G4656" i="42"/>
  <c r="G4657" i="42"/>
  <c r="G4658" i="42"/>
  <c r="G4659" i="42"/>
  <c r="G4660" i="42"/>
  <c r="G4661" i="42"/>
  <c r="G4662" i="42"/>
  <c r="G4663" i="42"/>
  <c r="G4664" i="42"/>
  <c r="G4665" i="42"/>
  <c r="G4666" i="42"/>
  <c r="G4667" i="42"/>
  <c r="G4668" i="42"/>
  <c r="G4669" i="42"/>
  <c r="G4670" i="42"/>
  <c r="G4671" i="42"/>
  <c r="G4672" i="42"/>
  <c r="G4673" i="42"/>
  <c r="G4674" i="42"/>
  <c r="G4675" i="42"/>
  <c r="G4676" i="42"/>
  <c r="G4677" i="42"/>
  <c r="G4678" i="42"/>
  <c r="G4679" i="42"/>
  <c r="G4680" i="42"/>
  <c r="G4681" i="42"/>
  <c r="G4682" i="42"/>
  <c r="G4683" i="42"/>
  <c r="G4684" i="42"/>
  <c r="G4685" i="42"/>
  <c r="G4686" i="42"/>
  <c r="G4687" i="42"/>
  <c r="G4688" i="42"/>
  <c r="G4689" i="42"/>
  <c r="G4690" i="42"/>
  <c r="G4691" i="42"/>
  <c r="G4692" i="42"/>
  <c r="G4693" i="42"/>
  <c r="G4694" i="42"/>
  <c r="G4695" i="42"/>
  <c r="G4696" i="42"/>
  <c r="G4697" i="42"/>
  <c r="G4698" i="42"/>
  <c r="G4699" i="42"/>
  <c r="G4700" i="42"/>
  <c r="G4701" i="42"/>
  <c r="G4702" i="42"/>
  <c r="G4703" i="42"/>
  <c r="G4704" i="42"/>
  <c r="G4705" i="42"/>
  <c r="G4706" i="42"/>
  <c r="G4707" i="42"/>
  <c r="G4708" i="42"/>
  <c r="G4709" i="42"/>
  <c r="G4710" i="42"/>
  <c r="G4711" i="42"/>
  <c r="G4712" i="42"/>
  <c r="G4713" i="42"/>
  <c r="G4714" i="42"/>
  <c r="G4715" i="42"/>
  <c r="G4716" i="42"/>
  <c r="G4717" i="42"/>
  <c r="G4718" i="42"/>
  <c r="G4719" i="42"/>
  <c r="G4720" i="42"/>
  <c r="G4721" i="42"/>
  <c r="G4722" i="42"/>
  <c r="G4723" i="42"/>
  <c r="G4724" i="42"/>
  <c r="G4725" i="42"/>
  <c r="G4726" i="42"/>
  <c r="G4727" i="42"/>
  <c r="G4728" i="42"/>
  <c r="G4729" i="42"/>
  <c r="G4730" i="42"/>
  <c r="G4731" i="42"/>
  <c r="G4732" i="42"/>
  <c r="G4733" i="42"/>
  <c r="G4734" i="42"/>
  <c r="G4735" i="42"/>
  <c r="G4736" i="42"/>
  <c r="G4737" i="42"/>
  <c r="G4738" i="42"/>
  <c r="G4739" i="42"/>
  <c r="G4740" i="42"/>
  <c r="G4741" i="42"/>
  <c r="G4742" i="42"/>
  <c r="G4743" i="42"/>
  <c r="G4744" i="42"/>
  <c r="G4745" i="42"/>
  <c r="G4746" i="42"/>
  <c r="G4747" i="42"/>
  <c r="G4748" i="42"/>
  <c r="G4749" i="42"/>
  <c r="G4750" i="42"/>
  <c r="G4751" i="42"/>
  <c r="G4752" i="42"/>
  <c r="G4753" i="42"/>
  <c r="G4754" i="42"/>
  <c r="G4755" i="42"/>
  <c r="G4756" i="42"/>
  <c r="G4757" i="42"/>
  <c r="G4758" i="42"/>
  <c r="G4759" i="42"/>
  <c r="G4760" i="42"/>
  <c r="G4761" i="42"/>
  <c r="G4762" i="42"/>
  <c r="G4763" i="42"/>
  <c r="G4764" i="42"/>
  <c r="G4765" i="42"/>
  <c r="G4766" i="42"/>
  <c r="G4767" i="42"/>
  <c r="G4768" i="42"/>
  <c r="G4769" i="42"/>
  <c r="G4770" i="42"/>
  <c r="G4771" i="42"/>
  <c r="G4772" i="42"/>
  <c r="G4773" i="42"/>
  <c r="G4774" i="42"/>
  <c r="G4775" i="42"/>
  <c r="G4776" i="42"/>
  <c r="G4777" i="42"/>
  <c r="G4778" i="42"/>
  <c r="G4779" i="42"/>
  <c r="G4780" i="42"/>
  <c r="G4781" i="42"/>
  <c r="G4782" i="42"/>
  <c r="G4783" i="42"/>
  <c r="G4784" i="42"/>
  <c r="G4785" i="42"/>
  <c r="G4786" i="42"/>
  <c r="G4787" i="42"/>
  <c r="G4788" i="42"/>
  <c r="G4789" i="42"/>
  <c r="G4790" i="42"/>
  <c r="G4791" i="42"/>
  <c r="G4792" i="42"/>
  <c r="G4793" i="42"/>
  <c r="G4794" i="42"/>
  <c r="G4795" i="42"/>
  <c r="G4796" i="42"/>
  <c r="G4797" i="42"/>
  <c r="G4798" i="42"/>
  <c r="G4799" i="42"/>
  <c r="G4800" i="42"/>
  <c r="G4801" i="42"/>
  <c r="G4802" i="42"/>
  <c r="G4803" i="42"/>
  <c r="G4804" i="42"/>
  <c r="G4805" i="42"/>
  <c r="G4806" i="42"/>
  <c r="G4807" i="42"/>
  <c r="G4808" i="42"/>
  <c r="G4809" i="42"/>
  <c r="G4810" i="42"/>
  <c r="G4811" i="42"/>
  <c r="G4812" i="42"/>
  <c r="G4813" i="42"/>
  <c r="G4814" i="42"/>
  <c r="G4815" i="42"/>
  <c r="G4816" i="42"/>
  <c r="G4817" i="42"/>
  <c r="G4818" i="42"/>
  <c r="G4819" i="42"/>
  <c r="G4820" i="42"/>
  <c r="G4821" i="42"/>
  <c r="G4822" i="42"/>
  <c r="G4823" i="42"/>
  <c r="G4824" i="42"/>
  <c r="G4825" i="42"/>
  <c r="G4826" i="42"/>
  <c r="G4827" i="42"/>
  <c r="G4828" i="42"/>
  <c r="G4829" i="42"/>
  <c r="G4830" i="42"/>
  <c r="G4831" i="42"/>
  <c r="G4832" i="42"/>
  <c r="G4833" i="42"/>
  <c r="G4834" i="42"/>
  <c r="G4835" i="42"/>
  <c r="G4836" i="42"/>
  <c r="G4837" i="42"/>
  <c r="G4838" i="42"/>
  <c r="G4839" i="42"/>
  <c r="G4840" i="42"/>
  <c r="G4841" i="42"/>
  <c r="G4842" i="42"/>
  <c r="G4843" i="42"/>
  <c r="G4844" i="42"/>
  <c r="G4845" i="42"/>
  <c r="G4846" i="42"/>
  <c r="G4847" i="42"/>
  <c r="G4848" i="42"/>
  <c r="G4849" i="42"/>
  <c r="G4850" i="42"/>
  <c r="G4851" i="42"/>
  <c r="G4852" i="42"/>
  <c r="G4853" i="42"/>
  <c r="G4854" i="42"/>
  <c r="G4855" i="42"/>
  <c r="G4856" i="42"/>
  <c r="G4857" i="42"/>
  <c r="G4858" i="42"/>
  <c r="G4859" i="42"/>
  <c r="G4860" i="42"/>
  <c r="G4861" i="42"/>
  <c r="G4862" i="42"/>
  <c r="G4863" i="42"/>
  <c r="G4864" i="42"/>
  <c r="G4865" i="42"/>
  <c r="G4866" i="42"/>
  <c r="G4867" i="42"/>
  <c r="G4868" i="42"/>
  <c r="G4869" i="42"/>
  <c r="G4870" i="42"/>
  <c r="G4871" i="42"/>
  <c r="G4872" i="42"/>
  <c r="G4873" i="42"/>
  <c r="G4874" i="42"/>
  <c r="G4875" i="42"/>
  <c r="G4876" i="42"/>
  <c r="G4877" i="42"/>
  <c r="G4878" i="42"/>
  <c r="G4879" i="42"/>
  <c r="G4880" i="42"/>
  <c r="G4881" i="42"/>
  <c r="G4882" i="42"/>
  <c r="G4883" i="42"/>
  <c r="G4884" i="42"/>
  <c r="G4885" i="42"/>
  <c r="G4886" i="42"/>
  <c r="G4887" i="42"/>
  <c r="G4888" i="42"/>
  <c r="G4889" i="42"/>
  <c r="G4890" i="42"/>
  <c r="G4891" i="42"/>
  <c r="G4892" i="42"/>
  <c r="G4893" i="42"/>
  <c r="G4894" i="42"/>
  <c r="G4895" i="42"/>
  <c r="G4896" i="42"/>
  <c r="G4897" i="42"/>
  <c r="G4898" i="42"/>
  <c r="G4899" i="42"/>
  <c r="G4900" i="42"/>
  <c r="G4901" i="42"/>
  <c r="G4902" i="42"/>
  <c r="G4903" i="42"/>
  <c r="G4904" i="42"/>
  <c r="G4905" i="42"/>
  <c r="G4906" i="42"/>
  <c r="G4907" i="42"/>
  <c r="G4908" i="42"/>
  <c r="G4909" i="42"/>
  <c r="G4910" i="42"/>
  <c r="G4911" i="42"/>
  <c r="G4912" i="42"/>
  <c r="G4913" i="42"/>
  <c r="G4914" i="42"/>
  <c r="G4915" i="42"/>
  <c r="G4916" i="42"/>
  <c r="G4917" i="42"/>
  <c r="G4918" i="42"/>
  <c r="G4919" i="42"/>
  <c r="G4920" i="42"/>
  <c r="G4921" i="42"/>
  <c r="G4922" i="42"/>
  <c r="G4923" i="42"/>
  <c r="G4924" i="42"/>
  <c r="G4925" i="42"/>
  <c r="G4926" i="42"/>
  <c r="G4927" i="42"/>
  <c r="G4928" i="42"/>
  <c r="G4929" i="42"/>
  <c r="G4930" i="42"/>
  <c r="G4931" i="42"/>
  <c r="G4932" i="42"/>
  <c r="G4933" i="42"/>
  <c r="G4934" i="42"/>
  <c r="G4935" i="42"/>
  <c r="G4936" i="42"/>
  <c r="G4937" i="42"/>
  <c r="G4938" i="42"/>
  <c r="G4939" i="42"/>
  <c r="G4940" i="42"/>
  <c r="G4941" i="42"/>
  <c r="G4942" i="42"/>
  <c r="G4943" i="42"/>
  <c r="G4944" i="42"/>
  <c r="G4945" i="42"/>
  <c r="G4946" i="42"/>
  <c r="G4947" i="42"/>
  <c r="G4948" i="42"/>
  <c r="G4949" i="42"/>
  <c r="G4950" i="42"/>
  <c r="G4951" i="42"/>
  <c r="G4952" i="42"/>
  <c r="G4953" i="42"/>
  <c r="G4954" i="42"/>
  <c r="G4955" i="42"/>
  <c r="G4956" i="42"/>
  <c r="G4957" i="42"/>
  <c r="G4958" i="42"/>
  <c r="G4959" i="42"/>
  <c r="G4960" i="42"/>
  <c r="G4961" i="42"/>
  <c r="G4962" i="42"/>
  <c r="G4963" i="42"/>
  <c r="G4964" i="42"/>
  <c r="G4965" i="42"/>
  <c r="G4966" i="42"/>
  <c r="G4967" i="42"/>
  <c r="G4968" i="42"/>
  <c r="G4969" i="42"/>
  <c r="G4970" i="42"/>
  <c r="G4971" i="42"/>
  <c r="G4972" i="42"/>
  <c r="G4973" i="42"/>
  <c r="G4974" i="42"/>
  <c r="G4975" i="42"/>
  <c r="G4976" i="42"/>
  <c r="G4977" i="42"/>
  <c r="G4978" i="42"/>
  <c r="G4979" i="42"/>
  <c r="G4980" i="42"/>
  <c r="G4981" i="42"/>
  <c r="G4982" i="42"/>
  <c r="G4983" i="42"/>
  <c r="G4984" i="42"/>
  <c r="G4985" i="42"/>
  <c r="G4986" i="42"/>
  <c r="G4987" i="42"/>
  <c r="G4988" i="42"/>
  <c r="G4989" i="42"/>
  <c r="G4990" i="42"/>
  <c r="G4991" i="42"/>
  <c r="G4992" i="42"/>
  <c r="G4993" i="42"/>
  <c r="G4994" i="42"/>
  <c r="G4995" i="42"/>
  <c r="G4996" i="42"/>
  <c r="G4997" i="42"/>
  <c r="G4998" i="42"/>
  <c r="G4999" i="42"/>
  <c r="G5000" i="42"/>
  <c r="G5001" i="42"/>
  <c r="G5002" i="42"/>
  <c r="G5003" i="42"/>
  <c r="G5004" i="42"/>
  <c r="G5005" i="42"/>
  <c r="G5006" i="42"/>
  <c r="G5007" i="42"/>
  <c r="G5008" i="42"/>
  <c r="G5009" i="42"/>
  <c r="G5010" i="42"/>
  <c r="G5011" i="42"/>
  <c r="G5012" i="42"/>
  <c r="G5013" i="42"/>
  <c r="G5014" i="42"/>
  <c r="G5015" i="42"/>
  <c r="G5016" i="42"/>
  <c r="G5017" i="42"/>
  <c r="G5018" i="42"/>
  <c r="G5019" i="42"/>
  <c r="G5020" i="42"/>
  <c r="G5021" i="42"/>
  <c r="G5022" i="42"/>
  <c r="G5023" i="42"/>
  <c r="G5024" i="42"/>
  <c r="G5025" i="42"/>
  <c r="G5026" i="42"/>
  <c r="G5027" i="42"/>
  <c r="G5028" i="42"/>
  <c r="G5029" i="42"/>
  <c r="G5030" i="42"/>
  <c r="G5031" i="42"/>
  <c r="G5032" i="42"/>
  <c r="G5033" i="42"/>
  <c r="G5034" i="42"/>
  <c r="G5035" i="42"/>
  <c r="G5036" i="42"/>
  <c r="G5037" i="42"/>
  <c r="G5038" i="42"/>
  <c r="G5039" i="42"/>
  <c r="G5040" i="42"/>
  <c r="G5041" i="42"/>
  <c r="G5042" i="42"/>
  <c r="G5043" i="42"/>
  <c r="G5044" i="42"/>
  <c r="G5045" i="42"/>
  <c r="G5046" i="42"/>
  <c r="G5047" i="42"/>
  <c r="G5048" i="42"/>
  <c r="G5049" i="42"/>
  <c r="G5050" i="42"/>
  <c r="G5051" i="42"/>
  <c r="G5052" i="42"/>
  <c r="G5053" i="42"/>
  <c r="G5054" i="42"/>
  <c r="G5055" i="42"/>
  <c r="G5056" i="42"/>
  <c r="G5057" i="42"/>
  <c r="G5058" i="42"/>
  <c r="G5059" i="42"/>
  <c r="G5060" i="42"/>
  <c r="G5061" i="42"/>
  <c r="G5062" i="42"/>
  <c r="G5063" i="42"/>
  <c r="G5064" i="42"/>
  <c r="G5065" i="42"/>
  <c r="G5066" i="42"/>
  <c r="G5067" i="42"/>
  <c r="G5068" i="42"/>
  <c r="G5069" i="42"/>
  <c r="G5070" i="42"/>
  <c r="G5071" i="42"/>
  <c r="G5072" i="42"/>
  <c r="G5073" i="42"/>
  <c r="G5074" i="42"/>
  <c r="G5075" i="42"/>
  <c r="G5076" i="42"/>
  <c r="G5077" i="42"/>
  <c r="G5078" i="42"/>
  <c r="G5079" i="42"/>
  <c r="G5080" i="42"/>
  <c r="G5081" i="42"/>
  <c r="G5082" i="42"/>
  <c r="G5083" i="42"/>
  <c r="G5084" i="42"/>
  <c r="G5085" i="42"/>
  <c r="G5086" i="42"/>
  <c r="G5087" i="42"/>
  <c r="G5088" i="42"/>
  <c r="G5089" i="42"/>
  <c r="G5090" i="42"/>
  <c r="G5091" i="42"/>
  <c r="G5092" i="42"/>
  <c r="G5093" i="42"/>
  <c r="G5094" i="42"/>
  <c r="G5095" i="42"/>
  <c r="G5096" i="42"/>
  <c r="G5097" i="42"/>
  <c r="G5098" i="42"/>
  <c r="G5099" i="42"/>
  <c r="G5100" i="42"/>
  <c r="G5101" i="42"/>
  <c r="G5102" i="42"/>
  <c r="G5103" i="42"/>
  <c r="G5104" i="42"/>
  <c r="G5105" i="42"/>
  <c r="G5106" i="42"/>
  <c r="G5107" i="42"/>
  <c r="G5108" i="42"/>
  <c r="G5109" i="42"/>
  <c r="G5110" i="42"/>
  <c r="G5111" i="42"/>
  <c r="G5112" i="42"/>
  <c r="G5113" i="42"/>
  <c r="G5114" i="42"/>
  <c r="G5115" i="42"/>
  <c r="G5116" i="42"/>
  <c r="G5117" i="42"/>
  <c r="G5118" i="42"/>
  <c r="G5119" i="42"/>
  <c r="G5120" i="42"/>
  <c r="G5121" i="42"/>
  <c r="G5122" i="42"/>
  <c r="G5123" i="42"/>
  <c r="G5124" i="42"/>
  <c r="G5125" i="42"/>
  <c r="G5126" i="42"/>
  <c r="G5127" i="42"/>
  <c r="G5128" i="42"/>
  <c r="G5129" i="42"/>
  <c r="G5130" i="42"/>
  <c r="G5131" i="42"/>
  <c r="G5132" i="42"/>
  <c r="G5133" i="42"/>
  <c r="G5134" i="42"/>
  <c r="G5135" i="42"/>
  <c r="G5136" i="42"/>
  <c r="G5137" i="42"/>
  <c r="G5138" i="42"/>
  <c r="G5139" i="42"/>
  <c r="G5140" i="42"/>
  <c r="G5141" i="42"/>
  <c r="G5142" i="42"/>
  <c r="G5143" i="42"/>
  <c r="G5144" i="42"/>
  <c r="G5145" i="42"/>
  <c r="G5146" i="42"/>
  <c r="G5147" i="42"/>
  <c r="G5148" i="42"/>
  <c r="G5149" i="42"/>
  <c r="G5150" i="42"/>
  <c r="G5151" i="42"/>
  <c r="G5152" i="42"/>
  <c r="G5153" i="42"/>
  <c r="G5154" i="42"/>
  <c r="G5155" i="42"/>
  <c r="G5156" i="42"/>
  <c r="G5157" i="42"/>
  <c r="G5158" i="42"/>
  <c r="G5159" i="42"/>
  <c r="G5160" i="42"/>
  <c r="G5161" i="42"/>
  <c r="G5162" i="42"/>
  <c r="G5163" i="42"/>
  <c r="G5164" i="42"/>
  <c r="G5165" i="42"/>
  <c r="G5166" i="42"/>
  <c r="G5167" i="42"/>
  <c r="G5168" i="42"/>
  <c r="G5169" i="42"/>
  <c r="G5170" i="42"/>
  <c r="G5171" i="42"/>
  <c r="G5172" i="42"/>
  <c r="G5173" i="42"/>
  <c r="G5174" i="42"/>
  <c r="G5175" i="42"/>
  <c r="G5176" i="42"/>
  <c r="G5177" i="42"/>
  <c r="G5178" i="42"/>
  <c r="G5179" i="42"/>
  <c r="G5180" i="42"/>
  <c r="G5181" i="42"/>
  <c r="G5182" i="42"/>
  <c r="G5183" i="42"/>
  <c r="G5184" i="42"/>
  <c r="G5185" i="42"/>
  <c r="G5186" i="42"/>
  <c r="G5187" i="42"/>
  <c r="G5188" i="42"/>
  <c r="G5189" i="42"/>
  <c r="G5190" i="42"/>
  <c r="G5191" i="42"/>
  <c r="G5192" i="42"/>
  <c r="G5193" i="42"/>
  <c r="G5194" i="42"/>
  <c r="G5195" i="42"/>
  <c r="G5196" i="42"/>
  <c r="G5197" i="42"/>
  <c r="G5198" i="42"/>
  <c r="G5199" i="42"/>
  <c r="G5200" i="42"/>
  <c r="G5201" i="42"/>
  <c r="G5202" i="42"/>
  <c r="G5203" i="42"/>
  <c r="G5204" i="42"/>
  <c r="G5205" i="42"/>
  <c r="G5206" i="42"/>
  <c r="G5207" i="42"/>
  <c r="G5208" i="42"/>
  <c r="G5209" i="42"/>
  <c r="G5210" i="42"/>
  <c r="G5211" i="42"/>
  <c r="G5212" i="42"/>
  <c r="G5213" i="42"/>
  <c r="G5214" i="42"/>
  <c r="G5215" i="42"/>
  <c r="G5216" i="42"/>
  <c r="G5217" i="42"/>
  <c r="G5218" i="42"/>
  <c r="G5219" i="42"/>
  <c r="G5220" i="42"/>
  <c r="G5221" i="42"/>
  <c r="G5222" i="42"/>
  <c r="G5223" i="42"/>
  <c r="G5224" i="42"/>
  <c r="G5225" i="42"/>
  <c r="G5226" i="42"/>
  <c r="G5227" i="42"/>
  <c r="G5228" i="42"/>
  <c r="G5229" i="42"/>
  <c r="G5230" i="42"/>
  <c r="G5231" i="42"/>
  <c r="G5232" i="42"/>
  <c r="G5233" i="42"/>
  <c r="G5234" i="42"/>
  <c r="G5235" i="42"/>
  <c r="G5236" i="42"/>
  <c r="G5237" i="42"/>
  <c r="G5238" i="42"/>
  <c r="G5239" i="42"/>
  <c r="G5240" i="42"/>
  <c r="G5241" i="42"/>
  <c r="G5242" i="42"/>
  <c r="G5243" i="42"/>
  <c r="G5244" i="42"/>
  <c r="G5245" i="42"/>
  <c r="G5246" i="42"/>
  <c r="G5247" i="42"/>
  <c r="G5248" i="42"/>
  <c r="G5249" i="42"/>
  <c r="G5250" i="42"/>
  <c r="G5251" i="42"/>
  <c r="G5252" i="42"/>
  <c r="G5253" i="42"/>
  <c r="G5254" i="42"/>
  <c r="G5255" i="42"/>
  <c r="G5256" i="42"/>
  <c r="G5257" i="42"/>
  <c r="G5258" i="42"/>
  <c r="G5259" i="42"/>
  <c r="G5260" i="42"/>
  <c r="G5261" i="42"/>
  <c r="G5262" i="42"/>
  <c r="G5263" i="42"/>
  <c r="G5264" i="42"/>
  <c r="G5265" i="42"/>
  <c r="G5266" i="42"/>
  <c r="G5267" i="42"/>
  <c r="G5268" i="42"/>
  <c r="G5269" i="42"/>
  <c r="G5270" i="42"/>
  <c r="G5271" i="42"/>
  <c r="G5272" i="42"/>
  <c r="G5273" i="42"/>
  <c r="G5274" i="42"/>
  <c r="G5275" i="42"/>
  <c r="G5276" i="42"/>
  <c r="G5277" i="42"/>
  <c r="G5278" i="42"/>
  <c r="G5279" i="42"/>
  <c r="G5280" i="42"/>
  <c r="G5281" i="42"/>
  <c r="G5282" i="42"/>
  <c r="G5283" i="42"/>
  <c r="G5284" i="42"/>
  <c r="G5285" i="42"/>
  <c r="G5286" i="42"/>
  <c r="G5287" i="42"/>
  <c r="G5288" i="42"/>
  <c r="G5289" i="42"/>
  <c r="G5290" i="42"/>
  <c r="G5291" i="42"/>
  <c r="G5292" i="42"/>
  <c r="G5293" i="42"/>
  <c r="G5294" i="42"/>
  <c r="G5295" i="42"/>
  <c r="G5296" i="42"/>
  <c r="G5297" i="42"/>
  <c r="G5298" i="42"/>
  <c r="G5299" i="42"/>
  <c r="G5300" i="42"/>
  <c r="G5301" i="42"/>
  <c r="G5302" i="42"/>
  <c r="G5303" i="42"/>
  <c r="G5304" i="42"/>
  <c r="G5305" i="42"/>
  <c r="G5306" i="42"/>
  <c r="G5307" i="42"/>
  <c r="G5308" i="42"/>
  <c r="G5309" i="42"/>
  <c r="G5310" i="42"/>
  <c r="G5311" i="42"/>
  <c r="G5312" i="42"/>
  <c r="G5313" i="42"/>
  <c r="G5314" i="42"/>
  <c r="G5315" i="42"/>
  <c r="G5316" i="42"/>
  <c r="G5317" i="42"/>
  <c r="G5318" i="42"/>
  <c r="G5319" i="42"/>
  <c r="G5320" i="42"/>
  <c r="G5321" i="42"/>
  <c r="G5322" i="42"/>
  <c r="G5323" i="42"/>
  <c r="G5324" i="42"/>
  <c r="G5325" i="42"/>
  <c r="G5326" i="42"/>
  <c r="G5327" i="42"/>
  <c r="G5328" i="42"/>
  <c r="G5329" i="42"/>
  <c r="G5330" i="42"/>
  <c r="G5331" i="42"/>
  <c r="G5332" i="42"/>
  <c r="G5333" i="42"/>
  <c r="G5334" i="42"/>
  <c r="G5335" i="42"/>
  <c r="G5336" i="42"/>
  <c r="G5337" i="42"/>
  <c r="G5338" i="42"/>
  <c r="G5339" i="42"/>
  <c r="G5340" i="42"/>
  <c r="G5341" i="42"/>
  <c r="G5342" i="42"/>
  <c r="G5343" i="42"/>
  <c r="G5344" i="42"/>
  <c r="G5345" i="42"/>
  <c r="G5346" i="42"/>
  <c r="G5347" i="42"/>
  <c r="G5348" i="42"/>
  <c r="G5349" i="42"/>
  <c r="G5350" i="42"/>
  <c r="G5351" i="42"/>
  <c r="G5352" i="42"/>
  <c r="G5353" i="42"/>
  <c r="G5354" i="42"/>
  <c r="G5355" i="42"/>
  <c r="G5356" i="42"/>
  <c r="G5357" i="42"/>
  <c r="G5358" i="42"/>
  <c r="G5359" i="42"/>
  <c r="G5360" i="42"/>
  <c r="G5361" i="42"/>
  <c r="G5362" i="42"/>
  <c r="G5363" i="42"/>
  <c r="G5364" i="42"/>
  <c r="G5365" i="42"/>
  <c r="G5366" i="42"/>
  <c r="G5367" i="42"/>
  <c r="G5368" i="42"/>
  <c r="G5369" i="42"/>
  <c r="G5370" i="42"/>
  <c r="G5371" i="42"/>
  <c r="G5372" i="42"/>
  <c r="G5373" i="42"/>
  <c r="G5374" i="42"/>
  <c r="G5375" i="42"/>
  <c r="G5376" i="42"/>
  <c r="G5377" i="42"/>
  <c r="G5378" i="42"/>
  <c r="G5379" i="42"/>
  <c r="G5380" i="42"/>
  <c r="G5381" i="42"/>
  <c r="G5382" i="42"/>
  <c r="G5383" i="42"/>
  <c r="G5384" i="42"/>
  <c r="G5385" i="42"/>
  <c r="G5386" i="42"/>
  <c r="G5387" i="42"/>
  <c r="G5388" i="42"/>
  <c r="G5389" i="42"/>
  <c r="G5390" i="42"/>
  <c r="G5391" i="42"/>
  <c r="G5392" i="42"/>
  <c r="G5393" i="42"/>
  <c r="G5394" i="42"/>
  <c r="G5395" i="42"/>
  <c r="G5396" i="42"/>
  <c r="G5397" i="42"/>
  <c r="G5398" i="42"/>
  <c r="G5399" i="42"/>
  <c r="G5400" i="42"/>
  <c r="G5401" i="42"/>
  <c r="G5402" i="42"/>
  <c r="G5403" i="42"/>
  <c r="G5404" i="42"/>
  <c r="G5405" i="42"/>
  <c r="G5406" i="42"/>
  <c r="G5407" i="42"/>
  <c r="G5408" i="42"/>
  <c r="G5409" i="42"/>
  <c r="G5410" i="42"/>
  <c r="G5411" i="42"/>
  <c r="G5412" i="42"/>
  <c r="G5413" i="42"/>
  <c r="G5414" i="42"/>
  <c r="G5415" i="42"/>
  <c r="G5416" i="42"/>
  <c r="G5417" i="42"/>
  <c r="G5418" i="42"/>
  <c r="G5419" i="42"/>
  <c r="G5420" i="42"/>
  <c r="G5421" i="42"/>
  <c r="G5422" i="42"/>
  <c r="G5423" i="42"/>
  <c r="G5424" i="42"/>
  <c r="G5425" i="42"/>
  <c r="G5426" i="42"/>
  <c r="G5427" i="42"/>
  <c r="G5428" i="42"/>
  <c r="G5429" i="42"/>
  <c r="G5430" i="42"/>
  <c r="G5431" i="42"/>
  <c r="G5432" i="42"/>
  <c r="G5433" i="42"/>
  <c r="G5434" i="42"/>
  <c r="G5435" i="42"/>
  <c r="G5436" i="42"/>
  <c r="G5437" i="42"/>
  <c r="G5438" i="42"/>
  <c r="G5439" i="42"/>
  <c r="G5440" i="42"/>
  <c r="G5441" i="42"/>
  <c r="G5442" i="42"/>
  <c r="G5443" i="42"/>
  <c r="G5444" i="42"/>
  <c r="G5445" i="42"/>
  <c r="G5446" i="42"/>
  <c r="G5447" i="42"/>
  <c r="G5448" i="42"/>
  <c r="G5449" i="42"/>
  <c r="G5450" i="42"/>
  <c r="G5451" i="42"/>
  <c r="G5452" i="42"/>
  <c r="G5453" i="42"/>
  <c r="G5454" i="42"/>
  <c r="G5455" i="42"/>
  <c r="G5456" i="42"/>
  <c r="G5457" i="42"/>
  <c r="G5458" i="42"/>
  <c r="G5459" i="42"/>
  <c r="G5460" i="42"/>
  <c r="G5461" i="42"/>
  <c r="G5462" i="42"/>
  <c r="G5463" i="42"/>
  <c r="G5464" i="42"/>
  <c r="G5465" i="42"/>
  <c r="G5466" i="42"/>
  <c r="G5467" i="42"/>
  <c r="G5468" i="42"/>
  <c r="G5469" i="42"/>
  <c r="G5470" i="42"/>
  <c r="G5471" i="42"/>
  <c r="G5472" i="42"/>
  <c r="G5473" i="42"/>
  <c r="G5474" i="42"/>
  <c r="G5475" i="42"/>
  <c r="G5476" i="42"/>
  <c r="G5477" i="42"/>
  <c r="G5478" i="42"/>
  <c r="G5479" i="42"/>
  <c r="G5480" i="42"/>
  <c r="G5481" i="42"/>
  <c r="G5482" i="42"/>
  <c r="G5483" i="42"/>
  <c r="G5484" i="42"/>
  <c r="G5485" i="42"/>
  <c r="G5486" i="42"/>
  <c r="G5487" i="42"/>
  <c r="G5488" i="42"/>
  <c r="G5489" i="42"/>
  <c r="G5490" i="42"/>
  <c r="G5491" i="42"/>
  <c r="G5492" i="42"/>
  <c r="G5493" i="42"/>
  <c r="G5494" i="42"/>
  <c r="G5495" i="42"/>
  <c r="G5496" i="42"/>
  <c r="G5497" i="42"/>
  <c r="G5498" i="42"/>
  <c r="G5499" i="42"/>
  <c r="G5500" i="42"/>
  <c r="G5501" i="42"/>
  <c r="G5502" i="42"/>
  <c r="G5503" i="42"/>
  <c r="G5504" i="42"/>
  <c r="G5505" i="42"/>
  <c r="G5506" i="42"/>
  <c r="G5507" i="42"/>
  <c r="G5508" i="42"/>
  <c r="G5509" i="42"/>
  <c r="G5510" i="42"/>
  <c r="G5511" i="42"/>
  <c r="G5512" i="42"/>
  <c r="G5513" i="42"/>
  <c r="G5514" i="42"/>
  <c r="G5515" i="42"/>
  <c r="G5516" i="42"/>
  <c r="G5517" i="42"/>
  <c r="G5518" i="42"/>
  <c r="G5519" i="42"/>
  <c r="G5520" i="42"/>
  <c r="G5521" i="42"/>
  <c r="G5522" i="42"/>
  <c r="G5523" i="42"/>
  <c r="G5524" i="42"/>
  <c r="G5525" i="42"/>
  <c r="G5526" i="42"/>
  <c r="G5527" i="42"/>
  <c r="G5528" i="42"/>
  <c r="G5529" i="42"/>
  <c r="G5530" i="42"/>
  <c r="G5531" i="42"/>
  <c r="G5532" i="42"/>
  <c r="G5533" i="42"/>
  <c r="G5534" i="42"/>
  <c r="G5535" i="42"/>
  <c r="G5536" i="42"/>
  <c r="G5537" i="42"/>
  <c r="G5538" i="42"/>
  <c r="G5539" i="42"/>
  <c r="G5540" i="42"/>
  <c r="G5541" i="42"/>
  <c r="G5542" i="42"/>
  <c r="G5543" i="42"/>
  <c r="G5544" i="42"/>
  <c r="G5545" i="42"/>
  <c r="G5546" i="42"/>
  <c r="G5547" i="42"/>
  <c r="G5548" i="42"/>
  <c r="G5549" i="42"/>
  <c r="G5550" i="42"/>
  <c r="G5551" i="42"/>
  <c r="G5552" i="42"/>
  <c r="G5553" i="42"/>
  <c r="G5554" i="42"/>
  <c r="G5555" i="42"/>
  <c r="G5556" i="42"/>
  <c r="G5557" i="42"/>
  <c r="G5558" i="42"/>
  <c r="G5559" i="42"/>
  <c r="G5560" i="42"/>
  <c r="G5561" i="42"/>
  <c r="G5562" i="42"/>
  <c r="G5563" i="42"/>
  <c r="G5564" i="42"/>
  <c r="G5565" i="42"/>
  <c r="G5566" i="42"/>
  <c r="G5567" i="42"/>
  <c r="G5568" i="42"/>
  <c r="G5569" i="42"/>
  <c r="G5570" i="42"/>
  <c r="G5571" i="42"/>
  <c r="G5572" i="42"/>
  <c r="G5573" i="42"/>
  <c r="G5574" i="42"/>
  <c r="G5575" i="42"/>
  <c r="G5576" i="42"/>
  <c r="G5577" i="42"/>
  <c r="G5578" i="42"/>
  <c r="G5579" i="42"/>
  <c r="G5580" i="42"/>
  <c r="G5581" i="42"/>
  <c r="G5582" i="42"/>
  <c r="G5583" i="42"/>
  <c r="G5584" i="42"/>
  <c r="G5585" i="42"/>
  <c r="G5586" i="42"/>
  <c r="G5587" i="42"/>
  <c r="G5588" i="42"/>
  <c r="G5589" i="42"/>
  <c r="G5590" i="42"/>
  <c r="G5591" i="42"/>
  <c r="G5592" i="42"/>
  <c r="G5593" i="42"/>
  <c r="G5594" i="42"/>
  <c r="G5595" i="42"/>
  <c r="G5596" i="42"/>
  <c r="G5597" i="42"/>
  <c r="G5598" i="42"/>
  <c r="G5599" i="42"/>
  <c r="G5600" i="42"/>
  <c r="G5601" i="42"/>
  <c r="G5602" i="42"/>
  <c r="G5603" i="42"/>
  <c r="G5604" i="42"/>
  <c r="G5605" i="42"/>
  <c r="G5606" i="42"/>
  <c r="G5607" i="42"/>
  <c r="G5608" i="42"/>
  <c r="G5609" i="42"/>
  <c r="G5610" i="42"/>
  <c r="G5611" i="42"/>
  <c r="G5612" i="42"/>
  <c r="G5613" i="42"/>
  <c r="G5614" i="42"/>
  <c r="G5615" i="42"/>
  <c r="G5616" i="42"/>
  <c r="G5617" i="42"/>
  <c r="G5618" i="42"/>
  <c r="G5619" i="42"/>
  <c r="G5620" i="42"/>
  <c r="G5621" i="42"/>
  <c r="G5622" i="42"/>
  <c r="G5623" i="42"/>
  <c r="G5624" i="42"/>
  <c r="G5625" i="42"/>
  <c r="G5626" i="42"/>
  <c r="G5627" i="42"/>
  <c r="G5628" i="42"/>
  <c r="G5629" i="42"/>
  <c r="G5630" i="42"/>
  <c r="G5631" i="42"/>
  <c r="G5632" i="42"/>
  <c r="G5633" i="42"/>
  <c r="G5634" i="42"/>
  <c r="G5635" i="42"/>
  <c r="G5636" i="42"/>
  <c r="G5637" i="42"/>
  <c r="G5638" i="42"/>
  <c r="G5639" i="42"/>
  <c r="G5640" i="42"/>
  <c r="G5641" i="42"/>
  <c r="G5642" i="42"/>
  <c r="G5643" i="42"/>
  <c r="G5644" i="42"/>
  <c r="G5645" i="42"/>
  <c r="G5646" i="42"/>
  <c r="G5647" i="42"/>
  <c r="G5648" i="42"/>
  <c r="G5649" i="42"/>
  <c r="G5650" i="42"/>
  <c r="G5651" i="42"/>
  <c r="G5652" i="42"/>
  <c r="G5653" i="42"/>
  <c r="G5654" i="42"/>
  <c r="G5655" i="42"/>
  <c r="G5656" i="42"/>
  <c r="G5657" i="42"/>
  <c r="G5658" i="42"/>
  <c r="G5659" i="42"/>
  <c r="G5660" i="42"/>
  <c r="G5661" i="42"/>
  <c r="G5662" i="42"/>
  <c r="G5663" i="42"/>
  <c r="G5664" i="42"/>
  <c r="G5665" i="42"/>
  <c r="G5666" i="42"/>
  <c r="G5667" i="42"/>
  <c r="G5668" i="42"/>
  <c r="G5669" i="42"/>
  <c r="G5670" i="42"/>
  <c r="G5671" i="42"/>
  <c r="G5672" i="42"/>
  <c r="G5673" i="42"/>
  <c r="G5674" i="42"/>
  <c r="G5675" i="42"/>
  <c r="G5676" i="42"/>
  <c r="G5677" i="42"/>
  <c r="G5678" i="42"/>
  <c r="G5679" i="42"/>
  <c r="G5680" i="42"/>
  <c r="G5681" i="42"/>
  <c r="G5682" i="42"/>
  <c r="G5683" i="42"/>
  <c r="G5684" i="42"/>
  <c r="G5685" i="42"/>
  <c r="G5686" i="42"/>
  <c r="G5687" i="42"/>
  <c r="G5688" i="42"/>
  <c r="G5689" i="42"/>
  <c r="G5690" i="42"/>
  <c r="G5691" i="42"/>
  <c r="G5692" i="42"/>
  <c r="G5693" i="42"/>
  <c r="G5694" i="42"/>
  <c r="G5695" i="42"/>
  <c r="G5696" i="42"/>
  <c r="G5697" i="42"/>
  <c r="G5698" i="42"/>
  <c r="G5699" i="42"/>
  <c r="G5700" i="42"/>
  <c r="G5701" i="42"/>
  <c r="G5702" i="42"/>
  <c r="G5703" i="42"/>
  <c r="G5704" i="42"/>
  <c r="G5705" i="42"/>
  <c r="G5706" i="42"/>
  <c r="G5707" i="42"/>
  <c r="G5708" i="42"/>
  <c r="G5709" i="42"/>
  <c r="G5710" i="42"/>
  <c r="G5711" i="42"/>
  <c r="G5712" i="42"/>
  <c r="G5713" i="42"/>
  <c r="G5714" i="42"/>
  <c r="G5715" i="42"/>
  <c r="G5716" i="42"/>
  <c r="G5717" i="42"/>
  <c r="G5718" i="42"/>
  <c r="G5719" i="42"/>
  <c r="G5720" i="42"/>
  <c r="G5721" i="42"/>
  <c r="G5722" i="42"/>
  <c r="G5723" i="42"/>
  <c r="G5724" i="42"/>
  <c r="G5725" i="42"/>
  <c r="G5726" i="42"/>
  <c r="G5727" i="42"/>
  <c r="G5728" i="42"/>
  <c r="G5729" i="42"/>
  <c r="G5730" i="42"/>
  <c r="G5731" i="42"/>
  <c r="G5732" i="42"/>
  <c r="G5733" i="42"/>
  <c r="G5734" i="42"/>
  <c r="G5735" i="42"/>
  <c r="G5736" i="42"/>
  <c r="G5737" i="42"/>
  <c r="G5738" i="42"/>
  <c r="G5739" i="42"/>
  <c r="G5740" i="42"/>
  <c r="G5741" i="42"/>
  <c r="G5742" i="42"/>
  <c r="G5743" i="42"/>
  <c r="G5744" i="42"/>
  <c r="G5745" i="42"/>
  <c r="G5746" i="42"/>
  <c r="G5747" i="42"/>
  <c r="G5748" i="42"/>
  <c r="G5749" i="42"/>
  <c r="G5750" i="42"/>
  <c r="G5751" i="42"/>
  <c r="G5752" i="42"/>
  <c r="G5753" i="42"/>
  <c r="G5754" i="42"/>
  <c r="G5755" i="42"/>
  <c r="G5756" i="42"/>
  <c r="G5757" i="42"/>
  <c r="G5758" i="42"/>
  <c r="G5759" i="42"/>
  <c r="G5760" i="42"/>
  <c r="G5761" i="42"/>
  <c r="G5762" i="42"/>
  <c r="G5763" i="42"/>
  <c r="G5764" i="42"/>
  <c r="G5765" i="42"/>
  <c r="G5766" i="42"/>
  <c r="G5767" i="42"/>
  <c r="G5768" i="42"/>
  <c r="G5769" i="42"/>
  <c r="G5770" i="42"/>
  <c r="G5771" i="42"/>
  <c r="G5772" i="42"/>
  <c r="G5773" i="42"/>
  <c r="G5774" i="42"/>
  <c r="G5775" i="42"/>
  <c r="G5776" i="42"/>
  <c r="G5777" i="42"/>
  <c r="G5778" i="42"/>
  <c r="G5779" i="42"/>
  <c r="G5780" i="42"/>
  <c r="G5781" i="42"/>
  <c r="G5782" i="42"/>
  <c r="G5783" i="42"/>
  <c r="G5784" i="42"/>
  <c r="G5785" i="42"/>
  <c r="G5786" i="42"/>
  <c r="G5787" i="42"/>
  <c r="G5788" i="42"/>
  <c r="G5789" i="42"/>
  <c r="G5790" i="42"/>
  <c r="G5791" i="42"/>
  <c r="G5792" i="42"/>
  <c r="G5793" i="42"/>
  <c r="G5794" i="42"/>
  <c r="G5795" i="42"/>
  <c r="G5796" i="42"/>
  <c r="G5797" i="42"/>
  <c r="G5798" i="42"/>
  <c r="G5799" i="42"/>
  <c r="G5800" i="42"/>
  <c r="G5801" i="42"/>
  <c r="G5802" i="42"/>
  <c r="G5803" i="42"/>
  <c r="G5804" i="42"/>
  <c r="G5805" i="42"/>
  <c r="G5806" i="42"/>
  <c r="G5807" i="42"/>
  <c r="G5808" i="42"/>
  <c r="G5809" i="42"/>
  <c r="G5810" i="42"/>
  <c r="G5811" i="42"/>
  <c r="G5812" i="42"/>
  <c r="G5813" i="42"/>
  <c r="G5814" i="42"/>
  <c r="G5815" i="42"/>
  <c r="G5816" i="42"/>
  <c r="G5817" i="42"/>
  <c r="G5818" i="42"/>
  <c r="G5819" i="42"/>
  <c r="G5820" i="42"/>
  <c r="G5821" i="42"/>
  <c r="G5822" i="42"/>
  <c r="G5823" i="42"/>
  <c r="G5824" i="42"/>
  <c r="G5825" i="42"/>
  <c r="G5826" i="42"/>
  <c r="G5827" i="42"/>
  <c r="G5828" i="42"/>
  <c r="G5829" i="42"/>
  <c r="G5830" i="42"/>
  <c r="G5831" i="42"/>
  <c r="G5832" i="42"/>
  <c r="G5833" i="42"/>
  <c r="G5834" i="42"/>
  <c r="G5835" i="42"/>
  <c r="G5836" i="42"/>
  <c r="G5837" i="42"/>
  <c r="G5838" i="42"/>
  <c r="G5839" i="42"/>
  <c r="G5840" i="42"/>
  <c r="G5841" i="42"/>
  <c r="G5842" i="42"/>
  <c r="G5843" i="42"/>
  <c r="G5844" i="42"/>
  <c r="G5845" i="42"/>
  <c r="G5846" i="42"/>
  <c r="G5847" i="42"/>
  <c r="G5848" i="42"/>
  <c r="G5849" i="42"/>
  <c r="G5850" i="42"/>
  <c r="G5851" i="42"/>
  <c r="G5852" i="42"/>
  <c r="G5853" i="42"/>
  <c r="G5854" i="42"/>
  <c r="G5855" i="42"/>
  <c r="G5856" i="42"/>
  <c r="G5857" i="42"/>
  <c r="G5858" i="42"/>
  <c r="G5859" i="42"/>
  <c r="G5860" i="42"/>
  <c r="G5861" i="42"/>
  <c r="G5862" i="42"/>
  <c r="G5863" i="42"/>
  <c r="G5864" i="42"/>
  <c r="G5865" i="42"/>
  <c r="G5866" i="42"/>
  <c r="G5867" i="42"/>
  <c r="G5868" i="42"/>
  <c r="G5869" i="42"/>
  <c r="G5870" i="42"/>
  <c r="G5871" i="42"/>
  <c r="G5872" i="42"/>
  <c r="G5873" i="42"/>
  <c r="G5874" i="42"/>
  <c r="G5875" i="42"/>
  <c r="G5876" i="42"/>
  <c r="G5877" i="42"/>
  <c r="G5878" i="42"/>
  <c r="G5879" i="42"/>
  <c r="G5880" i="42"/>
  <c r="G5881" i="42"/>
  <c r="G5882" i="42"/>
  <c r="G5883" i="42"/>
  <c r="G5884" i="42"/>
  <c r="G5885" i="42"/>
  <c r="G5886" i="42"/>
  <c r="G5887" i="42"/>
  <c r="G5888" i="42"/>
  <c r="G5889" i="42"/>
  <c r="G5890" i="42"/>
  <c r="G5891" i="42"/>
  <c r="G5892" i="42"/>
  <c r="G5893" i="42"/>
  <c r="G5894" i="42"/>
  <c r="G5895" i="42"/>
  <c r="G5896" i="42"/>
  <c r="G5897" i="42"/>
  <c r="G5898" i="42"/>
  <c r="G5899" i="42"/>
  <c r="G5900" i="42"/>
  <c r="G5901" i="42"/>
  <c r="G5902" i="42"/>
  <c r="G5903" i="42"/>
  <c r="G5904" i="42"/>
  <c r="G5905" i="42"/>
  <c r="G5906" i="42"/>
  <c r="G5907" i="42"/>
  <c r="G5908" i="42"/>
  <c r="G5909" i="42"/>
  <c r="G5910" i="42"/>
  <c r="G5911" i="42"/>
  <c r="G5912" i="42"/>
  <c r="G5913" i="42"/>
  <c r="G5914" i="42"/>
  <c r="G5915" i="42"/>
  <c r="G5916" i="42"/>
  <c r="G5917" i="42"/>
  <c r="G5918" i="42"/>
  <c r="G5919" i="42"/>
  <c r="G5920" i="42"/>
  <c r="G5921" i="42"/>
  <c r="G5922" i="42"/>
  <c r="G5923" i="42"/>
  <c r="G5924" i="42"/>
  <c r="G5925" i="42"/>
  <c r="G5926" i="42"/>
  <c r="G5927" i="42"/>
  <c r="G5928" i="42"/>
  <c r="G5929" i="42"/>
  <c r="G5930" i="42"/>
  <c r="G5931" i="42"/>
  <c r="G5932" i="42"/>
  <c r="G5933" i="42"/>
  <c r="G5934" i="42"/>
  <c r="G5935" i="42"/>
  <c r="G5936" i="42"/>
  <c r="G5937" i="42"/>
  <c r="G5938" i="42"/>
  <c r="G5939" i="42"/>
  <c r="G5940" i="42"/>
  <c r="G5941" i="42"/>
  <c r="G5942" i="42"/>
  <c r="G5943" i="42"/>
  <c r="G5944" i="42"/>
  <c r="G5945" i="42"/>
  <c r="G5946" i="42"/>
  <c r="G5947" i="42"/>
  <c r="G5948" i="42"/>
  <c r="G5949" i="42"/>
  <c r="G5950" i="42"/>
  <c r="G5951" i="42"/>
  <c r="G5952" i="42"/>
  <c r="G5953" i="42"/>
  <c r="G5954" i="42"/>
  <c r="G5955" i="42"/>
  <c r="G5956" i="42"/>
  <c r="G5957" i="42"/>
  <c r="G5958" i="42"/>
  <c r="G5959" i="42"/>
  <c r="G5960" i="42"/>
  <c r="G5961" i="42"/>
  <c r="G5962" i="42"/>
  <c r="G5963" i="42"/>
  <c r="G5964" i="42"/>
  <c r="G5965" i="42"/>
  <c r="G5966" i="42"/>
  <c r="G5967" i="42"/>
  <c r="G5968" i="42"/>
  <c r="G5969" i="42"/>
  <c r="G5970" i="42"/>
  <c r="G5971" i="42"/>
  <c r="G5972" i="42"/>
  <c r="G5973" i="42"/>
  <c r="G5974" i="42"/>
  <c r="G5975" i="42"/>
  <c r="G5976" i="42"/>
  <c r="G5977" i="42"/>
  <c r="G5978" i="42"/>
  <c r="G5979" i="42"/>
  <c r="G5980" i="42"/>
  <c r="G5981" i="42"/>
  <c r="G5982" i="42"/>
  <c r="G5983" i="42"/>
  <c r="G5984" i="42"/>
  <c r="G5985" i="42"/>
  <c r="G5986" i="42"/>
  <c r="G5987" i="42"/>
  <c r="G5988" i="42"/>
  <c r="G5989" i="42"/>
  <c r="G5990" i="42"/>
  <c r="G5991" i="42"/>
  <c r="G5992" i="42"/>
  <c r="G5993" i="42"/>
  <c r="G5994" i="42"/>
  <c r="G5995" i="42"/>
  <c r="G5996" i="42"/>
  <c r="G5997" i="42"/>
  <c r="G5998" i="42"/>
  <c r="G5999" i="42"/>
  <c r="G6000" i="42"/>
  <c r="G6001" i="42"/>
  <c r="G6002" i="42"/>
  <c r="G6003" i="42"/>
  <c r="G6004" i="42"/>
  <c r="G6005" i="42"/>
  <c r="G6006" i="42"/>
  <c r="G6007" i="42"/>
  <c r="G6008" i="42"/>
  <c r="G6009" i="42"/>
  <c r="G6010" i="42"/>
  <c r="G6011" i="42"/>
  <c r="G6012" i="42"/>
  <c r="G6013" i="42"/>
  <c r="G6014" i="42"/>
  <c r="G6015" i="42"/>
  <c r="G6016" i="42"/>
  <c r="G6017" i="42"/>
  <c r="G6018" i="42"/>
  <c r="G6019" i="42"/>
  <c r="G6020" i="42"/>
  <c r="G6021" i="42"/>
  <c r="G6022" i="42"/>
  <c r="G6023" i="42"/>
  <c r="G6024" i="42"/>
  <c r="G6025" i="42"/>
  <c r="G6026" i="42"/>
  <c r="G6027" i="42"/>
  <c r="G6028" i="42"/>
  <c r="G6029" i="42"/>
  <c r="G6030" i="42"/>
  <c r="G6031" i="42"/>
  <c r="G6032" i="42"/>
  <c r="G6033" i="42"/>
  <c r="G6034" i="42"/>
  <c r="G6035" i="42"/>
  <c r="G6036" i="42"/>
  <c r="G6037" i="42"/>
  <c r="G6038" i="42"/>
  <c r="G6039" i="42"/>
  <c r="G6040" i="42"/>
  <c r="G6041" i="42"/>
  <c r="G6042" i="42"/>
  <c r="G6043" i="42"/>
  <c r="G6044" i="42"/>
  <c r="G6045" i="42"/>
  <c r="G6046" i="42"/>
  <c r="G6047" i="42"/>
  <c r="G6048" i="42"/>
  <c r="G6049" i="42"/>
  <c r="G6050" i="42"/>
  <c r="G6051" i="42"/>
  <c r="G6052" i="42"/>
  <c r="G6053" i="42"/>
  <c r="G6054" i="42"/>
  <c r="G6055" i="42"/>
  <c r="G6056" i="42"/>
  <c r="G6057" i="42"/>
  <c r="G6058" i="42"/>
  <c r="G6059" i="42"/>
  <c r="G6060" i="42"/>
  <c r="G6061" i="42"/>
  <c r="G6062" i="42"/>
  <c r="G6063" i="42"/>
  <c r="G6064" i="42"/>
  <c r="G6065" i="42"/>
  <c r="G6066" i="42"/>
  <c r="G6067" i="42"/>
  <c r="G6068" i="42"/>
  <c r="G6069" i="42"/>
  <c r="G6070" i="42"/>
  <c r="G6071" i="42"/>
  <c r="G6072" i="42"/>
  <c r="G6073" i="42"/>
  <c r="G6074" i="42"/>
  <c r="G6075" i="42"/>
  <c r="G6076" i="42"/>
  <c r="G6077" i="42"/>
  <c r="G6078" i="42"/>
  <c r="G6079" i="42"/>
  <c r="G6080" i="42"/>
  <c r="G6081" i="42"/>
  <c r="G6082" i="42"/>
  <c r="G6083" i="42"/>
  <c r="G6084" i="42"/>
  <c r="G6085" i="42"/>
  <c r="G6086" i="42"/>
  <c r="G6087" i="42"/>
  <c r="G6088" i="42"/>
  <c r="G6089" i="42"/>
  <c r="G6090" i="42"/>
  <c r="G6091" i="42"/>
  <c r="G6092" i="42"/>
  <c r="G6093" i="42"/>
  <c r="G6094" i="42"/>
  <c r="G6095" i="42"/>
  <c r="G6096" i="42"/>
  <c r="G6097" i="42"/>
  <c r="G6098" i="42"/>
  <c r="G6099" i="42"/>
  <c r="G6100" i="42"/>
  <c r="G6101" i="42"/>
  <c r="G6102" i="42"/>
  <c r="G6103" i="42"/>
  <c r="G6104" i="42"/>
  <c r="G6105" i="42"/>
  <c r="G6106" i="42"/>
  <c r="G6107" i="42"/>
  <c r="G6108" i="42"/>
  <c r="G6109" i="42"/>
  <c r="G6110" i="42"/>
  <c r="G6111" i="42"/>
  <c r="G6112" i="42"/>
  <c r="G6113" i="42"/>
  <c r="G6114" i="42"/>
  <c r="G6115" i="42"/>
  <c r="G6116" i="42"/>
  <c r="G6117" i="42"/>
  <c r="G6118" i="42"/>
  <c r="G6119" i="42"/>
  <c r="G6120" i="42"/>
  <c r="G6121" i="42"/>
  <c r="G6122" i="42"/>
  <c r="G6123" i="42"/>
  <c r="G6124" i="42"/>
  <c r="G6125" i="42"/>
  <c r="G6126" i="42"/>
  <c r="G6127" i="42"/>
  <c r="G6128" i="42"/>
  <c r="G6129" i="42"/>
  <c r="G6130" i="42"/>
  <c r="G6131" i="42"/>
  <c r="G6132" i="42"/>
  <c r="G6133" i="42"/>
  <c r="G6134" i="42"/>
  <c r="G6135" i="42"/>
  <c r="G6136" i="42"/>
  <c r="G6137" i="42"/>
  <c r="G6138" i="42"/>
  <c r="G6139" i="42"/>
  <c r="G6140" i="42"/>
  <c r="G6141" i="42"/>
  <c r="G6142" i="42"/>
  <c r="G6143" i="42"/>
  <c r="G6144" i="42"/>
  <c r="G6145" i="42"/>
  <c r="G6146" i="42"/>
  <c r="G6147" i="42"/>
  <c r="G6148" i="42"/>
  <c r="G6149" i="42"/>
  <c r="G6150" i="42"/>
  <c r="G6151" i="42"/>
  <c r="G6152" i="42"/>
  <c r="G6153" i="42"/>
  <c r="G6154" i="42"/>
  <c r="G6155" i="42"/>
  <c r="G6156" i="42"/>
  <c r="G6157" i="42"/>
  <c r="G6158" i="42"/>
  <c r="G6159" i="42"/>
  <c r="G6160" i="42"/>
  <c r="G6161" i="42"/>
  <c r="G6162" i="42"/>
  <c r="G6163" i="42"/>
  <c r="G6164" i="42"/>
  <c r="G6165" i="42"/>
  <c r="G6166" i="42"/>
  <c r="G6167" i="42"/>
  <c r="G6168" i="42"/>
  <c r="G6169" i="42"/>
  <c r="G6170" i="42"/>
  <c r="G6171" i="42"/>
  <c r="G6172" i="42"/>
  <c r="G6173" i="42"/>
  <c r="G6174" i="42"/>
  <c r="G6175" i="42"/>
  <c r="G6176" i="42"/>
  <c r="G6177" i="42"/>
  <c r="G6178" i="42"/>
  <c r="G6179" i="42"/>
  <c r="G6180" i="42"/>
  <c r="G6181" i="42"/>
  <c r="G6182" i="42"/>
  <c r="G6183" i="42"/>
  <c r="G6184" i="42"/>
  <c r="G6185" i="42"/>
  <c r="G6186" i="42"/>
  <c r="G6187" i="42"/>
  <c r="G6188" i="42"/>
  <c r="G6189" i="42"/>
  <c r="G6190" i="42"/>
  <c r="G6191" i="42"/>
  <c r="G6192" i="42"/>
  <c r="G6193" i="42"/>
  <c r="G6194" i="42"/>
  <c r="G6195" i="42"/>
  <c r="G6196" i="42"/>
  <c r="G6197" i="42"/>
  <c r="G6198" i="42"/>
  <c r="G6199" i="42"/>
  <c r="G6200" i="42"/>
  <c r="G6201" i="42"/>
  <c r="G6202" i="42"/>
  <c r="G6203" i="42"/>
  <c r="G6204" i="42"/>
  <c r="G6205" i="42"/>
  <c r="G6206" i="42"/>
  <c r="G6207" i="42"/>
  <c r="G6208" i="42"/>
  <c r="G6209" i="42"/>
  <c r="G6210" i="42"/>
  <c r="G6211" i="42"/>
  <c r="G6212" i="42"/>
  <c r="G6213" i="42"/>
  <c r="G6214" i="42"/>
  <c r="G6215" i="42"/>
  <c r="G6216" i="42"/>
  <c r="G6217" i="42"/>
  <c r="G6218" i="42"/>
  <c r="G6219" i="42"/>
  <c r="G6220" i="42"/>
  <c r="G6221" i="42"/>
  <c r="G6222" i="42"/>
  <c r="G6223" i="42"/>
  <c r="G6224" i="42"/>
  <c r="G6225" i="42"/>
  <c r="G6226" i="42"/>
  <c r="G6227" i="42"/>
  <c r="G6228" i="42"/>
  <c r="G6229" i="42"/>
  <c r="G6230" i="42"/>
  <c r="G6231" i="42"/>
  <c r="G6232" i="42"/>
  <c r="G6233" i="42"/>
  <c r="G6234" i="42"/>
  <c r="G6235" i="42"/>
  <c r="G6236" i="42"/>
  <c r="G6237" i="42"/>
  <c r="G6238" i="42"/>
  <c r="G6239" i="42"/>
  <c r="G6240" i="42"/>
  <c r="G6241" i="42"/>
  <c r="G6242" i="42"/>
  <c r="G6243" i="42"/>
  <c r="G6244" i="42"/>
  <c r="G6245" i="42"/>
  <c r="G6246" i="42"/>
  <c r="G6247" i="42"/>
  <c r="G6248" i="42"/>
  <c r="G6249" i="42"/>
  <c r="G6250" i="42"/>
  <c r="G6251" i="42"/>
  <c r="G6252" i="42"/>
  <c r="G6253" i="42"/>
  <c r="G6254" i="42"/>
  <c r="G6255" i="42"/>
  <c r="G6256" i="42"/>
  <c r="G6257" i="42"/>
  <c r="G6258" i="42"/>
  <c r="G6259" i="42"/>
  <c r="G6260" i="42"/>
  <c r="G6261" i="42"/>
  <c r="G6262" i="42"/>
  <c r="G6263" i="42"/>
  <c r="G6264" i="42"/>
  <c r="G6265" i="42"/>
  <c r="G6266" i="42"/>
  <c r="G6267" i="42"/>
  <c r="G6268" i="42"/>
  <c r="G6269" i="42"/>
  <c r="G6270" i="42"/>
  <c r="G6271" i="42"/>
  <c r="G6272" i="42"/>
  <c r="G6273" i="42"/>
  <c r="G6274" i="42"/>
  <c r="G6275" i="42"/>
  <c r="G6276" i="42"/>
  <c r="G6277" i="42"/>
  <c r="G6278" i="42"/>
  <c r="G6279" i="42"/>
  <c r="G6280" i="42"/>
  <c r="G6281" i="42"/>
  <c r="G6282" i="42"/>
  <c r="G6283" i="42"/>
  <c r="G6284" i="42"/>
  <c r="G6285" i="42"/>
  <c r="G6286" i="42"/>
  <c r="G6287" i="42"/>
  <c r="G6288" i="42"/>
  <c r="G6289" i="42"/>
  <c r="G6290" i="42"/>
  <c r="G6291" i="42"/>
  <c r="G6292" i="42"/>
  <c r="G6293" i="42"/>
  <c r="G6294" i="42"/>
  <c r="G6295" i="42"/>
  <c r="G6296" i="42"/>
  <c r="G6297" i="42"/>
  <c r="G6298" i="42"/>
  <c r="G6299" i="42"/>
  <c r="G6300" i="42"/>
  <c r="G6301" i="42"/>
  <c r="G6302" i="42"/>
  <c r="G6303" i="42"/>
  <c r="G6304" i="42"/>
  <c r="G6305" i="42"/>
  <c r="G6306" i="42"/>
  <c r="G6307" i="42"/>
  <c r="G6308" i="42"/>
  <c r="G6309" i="42"/>
  <c r="G6310" i="42"/>
  <c r="G6311" i="42"/>
  <c r="G6312" i="42"/>
  <c r="G6313" i="42"/>
  <c r="G6314" i="42"/>
  <c r="G6315" i="42"/>
  <c r="G6316" i="42"/>
  <c r="G6317" i="42"/>
  <c r="G6318" i="42"/>
  <c r="G6319" i="42"/>
  <c r="G6320" i="42"/>
  <c r="G6321" i="42"/>
  <c r="G6322" i="42"/>
  <c r="G6323" i="42"/>
  <c r="G6324" i="42"/>
  <c r="G6325" i="42"/>
  <c r="G6326" i="42"/>
  <c r="G6327" i="42"/>
  <c r="G6328" i="42"/>
  <c r="G6329" i="42"/>
  <c r="G6330" i="42"/>
  <c r="G6331" i="42"/>
  <c r="G6332" i="42"/>
  <c r="G6333" i="42"/>
  <c r="G6334" i="42"/>
  <c r="G6335" i="42"/>
  <c r="G6336" i="42"/>
  <c r="G6337" i="42"/>
  <c r="G6338" i="42"/>
  <c r="G6339" i="42"/>
  <c r="G6340" i="42"/>
  <c r="G6341" i="42"/>
  <c r="G6342" i="42"/>
  <c r="G6343" i="42"/>
  <c r="G6344" i="42"/>
  <c r="G6345" i="42"/>
  <c r="G6346" i="42"/>
  <c r="G6347" i="42"/>
  <c r="G6348" i="42"/>
  <c r="G6349" i="42"/>
  <c r="G6350" i="42"/>
  <c r="G6351" i="42"/>
  <c r="G6352" i="42"/>
  <c r="G6353" i="42"/>
  <c r="G6354" i="42"/>
  <c r="G6355" i="42"/>
  <c r="G6356" i="42"/>
  <c r="G6357" i="42"/>
  <c r="G6358" i="42"/>
  <c r="G6359" i="42"/>
  <c r="G6360" i="42"/>
  <c r="G6361" i="42"/>
  <c r="G6362" i="42"/>
  <c r="G6363" i="42"/>
  <c r="G6364" i="42"/>
  <c r="G6365" i="42"/>
  <c r="G6366" i="42"/>
  <c r="G6367" i="42"/>
  <c r="G6368" i="42"/>
  <c r="G6369" i="42"/>
  <c r="G6370" i="42"/>
  <c r="G6371" i="42"/>
  <c r="G6372" i="42"/>
  <c r="G6373" i="42"/>
  <c r="G6374" i="42"/>
  <c r="G6375" i="42"/>
  <c r="G6376" i="42"/>
  <c r="G6377" i="42"/>
  <c r="G6378" i="42"/>
  <c r="G6379" i="42"/>
  <c r="G6380" i="42"/>
  <c r="G6381" i="42"/>
  <c r="G6382" i="42"/>
  <c r="G6383" i="42"/>
  <c r="G6384" i="42"/>
  <c r="G6385" i="42"/>
  <c r="G6386" i="42"/>
  <c r="G6387" i="42"/>
  <c r="G6388" i="42"/>
  <c r="G6389" i="42"/>
  <c r="G6390" i="42"/>
  <c r="G6391" i="42"/>
  <c r="G6392" i="42"/>
  <c r="G6393" i="42"/>
  <c r="G6394" i="42"/>
  <c r="G6395" i="42"/>
  <c r="G6396" i="42"/>
  <c r="G6397" i="42"/>
  <c r="G6398" i="42"/>
  <c r="G6399" i="42"/>
  <c r="G6400" i="42"/>
  <c r="G6401" i="42"/>
  <c r="G6402" i="42"/>
  <c r="G6403" i="42"/>
  <c r="G6404" i="42"/>
  <c r="G6405" i="42"/>
  <c r="G6406" i="42"/>
  <c r="G6407" i="42"/>
  <c r="G6408" i="42"/>
  <c r="G6409" i="42"/>
  <c r="G6410" i="42"/>
  <c r="G6411" i="42"/>
  <c r="G6412" i="42"/>
  <c r="G6413" i="42"/>
  <c r="G6414" i="42"/>
  <c r="G6415" i="42"/>
  <c r="G6416" i="42"/>
  <c r="G6417" i="42"/>
  <c r="G6418" i="42"/>
  <c r="G6419" i="42"/>
  <c r="G6420" i="42"/>
  <c r="G6421" i="42"/>
  <c r="G6422" i="42"/>
  <c r="G6423" i="42"/>
  <c r="G6424" i="42"/>
  <c r="G6425" i="42"/>
  <c r="G6426" i="42"/>
  <c r="G6427" i="42"/>
  <c r="G6428" i="42"/>
  <c r="G6429" i="42"/>
  <c r="G6430" i="42"/>
  <c r="G6431" i="42"/>
  <c r="G6432" i="42"/>
  <c r="G6433" i="42"/>
  <c r="G6434" i="42"/>
  <c r="G6435" i="42"/>
  <c r="G6436" i="42"/>
  <c r="G6437" i="42"/>
  <c r="G6438" i="42"/>
  <c r="G6439" i="42"/>
  <c r="G6440" i="42"/>
  <c r="G6441" i="42"/>
  <c r="G6442" i="42"/>
  <c r="G6443" i="42"/>
  <c r="G6444" i="42"/>
  <c r="G6445" i="42"/>
  <c r="G6446" i="42"/>
  <c r="G6447" i="42"/>
  <c r="G6448" i="42"/>
  <c r="G6449" i="42"/>
  <c r="G6450" i="42"/>
  <c r="G6451" i="42"/>
  <c r="G6452" i="42"/>
  <c r="G6453" i="42"/>
  <c r="G6454" i="42"/>
  <c r="G6455" i="42"/>
  <c r="G6456" i="42"/>
  <c r="G6457" i="42"/>
  <c r="G6458" i="42"/>
  <c r="G6459" i="42"/>
  <c r="G6460" i="42"/>
  <c r="G6461" i="42"/>
  <c r="G6462" i="42"/>
  <c r="G6463" i="42"/>
  <c r="G6464" i="42"/>
  <c r="G6465" i="42"/>
  <c r="G6466" i="42"/>
  <c r="G6467" i="42"/>
  <c r="G6468" i="42"/>
  <c r="G6469" i="42"/>
  <c r="G6470" i="42"/>
  <c r="G6471" i="42"/>
  <c r="G6472" i="42"/>
  <c r="G6473" i="42"/>
  <c r="G6474" i="42"/>
  <c r="G6475" i="42"/>
  <c r="G6476" i="42"/>
  <c r="G6477" i="42"/>
  <c r="G6478" i="42"/>
  <c r="G6479" i="42"/>
  <c r="G6480" i="42"/>
  <c r="G6481" i="42"/>
  <c r="G6482" i="42"/>
  <c r="G6483" i="42"/>
  <c r="G6484" i="42"/>
  <c r="G6485" i="42"/>
  <c r="G6486" i="42"/>
  <c r="G6487" i="42"/>
  <c r="G6488" i="42"/>
  <c r="G6489" i="42"/>
  <c r="G6490" i="42"/>
  <c r="G6491" i="42"/>
  <c r="G6492" i="42"/>
  <c r="G6493" i="42"/>
  <c r="G6494" i="42"/>
  <c r="G6495" i="42"/>
  <c r="G6496" i="42"/>
  <c r="G6497" i="42"/>
  <c r="G6498" i="42"/>
  <c r="G6499" i="42"/>
  <c r="G6500" i="42"/>
  <c r="G6501" i="42"/>
  <c r="G6502" i="42"/>
  <c r="G6503" i="42"/>
  <c r="G6504" i="42"/>
  <c r="G6505" i="42"/>
  <c r="G6506" i="42"/>
  <c r="G6507" i="42"/>
  <c r="G6508" i="42"/>
  <c r="G6509" i="42"/>
  <c r="G6510" i="42"/>
  <c r="G6511" i="42"/>
  <c r="G6512" i="42"/>
  <c r="G6513" i="42"/>
  <c r="G6514" i="42"/>
  <c r="G6515" i="42"/>
  <c r="G6516" i="42"/>
  <c r="G6517" i="42"/>
  <c r="G6518" i="42"/>
  <c r="G6519" i="42"/>
  <c r="G6520" i="42"/>
  <c r="G6521" i="42"/>
  <c r="G6522" i="42"/>
  <c r="G6523" i="42"/>
  <c r="G6524" i="42"/>
  <c r="G6525" i="42"/>
  <c r="G6526" i="42"/>
  <c r="G6527" i="42"/>
  <c r="G6528" i="42"/>
  <c r="G6529" i="42"/>
  <c r="G6530" i="42"/>
  <c r="G6531" i="42"/>
  <c r="G6532" i="42"/>
  <c r="G6533" i="42"/>
  <c r="G6534" i="42"/>
  <c r="G6535" i="42"/>
  <c r="G6536" i="42"/>
  <c r="G6537" i="42"/>
  <c r="G6538" i="42"/>
  <c r="G6539" i="42"/>
  <c r="G6540" i="42"/>
  <c r="G6541" i="42"/>
  <c r="G6542" i="42"/>
  <c r="G6543" i="42"/>
  <c r="G6544" i="42"/>
  <c r="G6545" i="42"/>
  <c r="G6546" i="42"/>
  <c r="G6547" i="42"/>
  <c r="G6548" i="42"/>
  <c r="G6549" i="42"/>
  <c r="G6550" i="42"/>
  <c r="G6551" i="42"/>
  <c r="G6552" i="42"/>
  <c r="G6553" i="42"/>
  <c r="G6554" i="42"/>
  <c r="G6555" i="42"/>
  <c r="G6556" i="42"/>
  <c r="G6557" i="42"/>
  <c r="G6558" i="42"/>
  <c r="G6559" i="42"/>
  <c r="G6560" i="42"/>
  <c r="G6561" i="42"/>
  <c r="G6562" i="42"/>
  <c r="G6563" i="42"/>
  <c r="G6564" i="42"/>
  <c r="G6565" i="42"/>
  <c r="G6566" i="42"/>
  <c r="G6567" i="42"/>
  <c r="G6568" i="42"/>
  <c r="G6569" i="42"/>
  <c r="G6570" i="42"/>
  <c r="G6571" i="42"/>
  <c r="G6572" i="42"/>
  <c r="G6573" i="42"/>
  <c r="G6574" i="42"/>
  <c r="G6575" i="42"/>
  <c r="G6576" i="42"/>
  <c r="G6577" i="42"/>
  <c r="G6578" i="42"/>
  <c r="G6579" i="42"/>
  <c r="G6580" i="42"/>
  <c r="G6581" i="42"/>
  <c r="G6582" i="42"/>
  <c r="G6583" i="42"/>
  <c r="G6584" i="42"/>
  <c r="G6585" i="42"/>
  <c r="G6586" i="42"/>
  <c r="G6587" i="42"/>
  <c r="G6588" i="42"/>
  <c r="G6589" i="42"/>
  <c r="G6590" i="42"/>
  <c r="G6591" i="42"/>
  <c r="G6592" i="42"/>
  <c r="G6593" i="42"/>
  <c r="G6594" i="42"/>
  <c r="G6595" i="42"/>
  <c r="G6596" i="42"/>
  <c r="G6597" i="42"/>
  <c r="G6598" i="42"/>
  <c r="G6599" i="42"/>
  <c r="G6600" i="42"/>
  <c r="G6601" i="42"/>
  <c r="G6602" i="42"/>
  <c r="G6603" i="42"/>
  <c r="G6604" i="42"/>
  <c r="G6605" i="42"/>
  <c r="G6606" i="42"/>
  <c r="G6607" i="42"/>
  <c r="G6608" i="42"/>
  <c r="G6609" i="42"/>
  <c r="G6610" i="42"/>
  <c r="G6611" i="42"/>
  <c r="G6612" i="42"/>
  <c r="G6613" i="42"/>
  <c r="G6614" i="42"/>
  <c r="G6615" i="42"/>
  <c r="G6616" i="42"/>
  <c r="G6617" i="42"/>
  <c r="G6618" i="42"/>
  <c r="G6619" i="42"/>
  <c r="G6620" i="42"/>
  <c r="G6621" i="42"/>
  <c r="G6622" i="42"/>
  <c r="G6623" i="42"/>
  <c r="G6624" i="42"/>
  <c r="G6625" i="42"/>
  <c r="G6626" i="42"/>
  <c r="G6627" i="42"/>
  <c r="G6628" i="42"/>
  <c r="G6629" i="42"/>
  <c r="G6630" i="42"/>
  <c r="G6631" i="42"/>
  <c r="G6632" i="42"/>
  <c r="G6633" i="42"/>
  <c r="G6634" i="42"/>
  <c r="G6635" i="42"/>
  <c r="G6636" i="42"/>
  <c r="G6637" i="42"/>
  <c r="G6638" i="42"/>
  <c r="G6639" i="42"/>
  <c r="G6640" i="42"/>
  <c r="G6641" i="42"/>
  <c r="G6642" i="42"/>
  <c r="G6643" i="42"/>
  <c r="G6644" i="42"/>
  <c r="G6645" i="42"/>
  <c r="G6646" i="42"/>
  <c r="G6647" i="42"/>
  <c r="G6648" i="42"/>
  <c r="G6649" i="42"/>
  <c r="G6650" i="42"/>
  <c r="G6651" i="42"/>
  <c r="G6652" i="42"/>
  <c r="G6653" i="42"/>
  <c r="G6654" i="42"/>
  <c r="G6655" i="42"/>
  <c r="G6656" i="42"/>
  <c r="G6657" i="42"/>
  <c r="G6658" i="42"/>
  <c r="G6659" i="42"/>
  <c r="G6660" i="42"/>
  <c r="G6661" i="42"/>
  <c r="G6662" i="42"/>
  <c r="G6663" i="42"/>
  <c r="G6664" i="42"/>
  <c r="G6665" i="42"/>
  <c r="G6666" i="42"/>
  <c r="G6667" i="42"/>
  <c r="G6668" i="42"/>
  <c r="G6669" i="42"/>
  <c r="G6670" i="42"/>
  <c r="G6671" i="42"/>
  <c r="G6672" i="42"/>
  <c r="G6673" i="42"/>
  <c r="G6674" i="42"/>
  <c r="G6675" i="42"/>
  <c r="G6676" i="42"/>
  <c r="G6677" i="42"/>
  <c r="G6678" i="42"/>
  <c r="G6679" i="42"/>
  <c r="G6680" i="42"/>
  <c r="G6681" i="42"/>
  <c r="G6682" i="42"/>
  <c r="G6683" i="42"/>
  <c r="G6684" i="42"/>
  <c r="G6685" i="42"/>
  <c r="G6686" i="42"/>
  <c r="G6687" i="42"/>
  <c r="G6688" i="42"/>
  <c r="G6689" i="42"/>
  <c r="G6690" i="42"/>
  <c r="G6691" i="42"/>
  <c r="G6692" i="42"/>
  <c r="G6693" i="42"/>
  <c r="G6694" i="42"/>
  <c r="G6695" i="42"/>
  <c r="G6696" i="42"/>
  <c r="G6697" i="42"/>
  <c r="G6698" i="42"/>
  <c r="G6699" i="42"/>
  <c r="G6700" i="42"/>
  <c r="G6701" i="42"/>
  <c r="G6702" i="42"/>
  <c r="G6703" i="42"/>
  <c r="G6704" i="42"/>
  <c r="G6705" i="42"/>
  <c r="G6706" i="42"/>
  <c r="G6707" i="42"/>
  <c r="G6708" i="42"/>
  <c r="G6709" i="42"/>
  <c r="G6710" i="42"/>
  <c r="G6711" i="42"/>
  <c r="G6712" i="42"/>
  <c r="G6713" i="42"/>
  <c r="G6714" i="42"/>
  <c r="G6715" i="42"/>
  <c r="G6716" i="42"/>
  <c r="G6717" i="42"/>
  <c r="G6718" i="42"/>
  <c r="G6719" i="42"/>
  <c r="G6720" i="42"/>
  <c r="G6721" i="42"/>
  <c r="G6722" i="42"/>
  <c r="G6723" i="42"/>
  <c r="G6724" i="42"/>
  <c r="G6725" i="42"/>
  <c r="G6726" i="42"/>
  <c r="G6727" i="42"/>
  <c r="G6728" i="42"/>
  <c r="G6729" i="42"/>
  <c r="G6730" i="42"/>
  <c r="G6731" i="42"/>
  <c r="G6732" i="42"/>
  <c r="G6733" i="42"/>
  <c r="G6734" i="42"/>
  <c r="G6735" i="42"/>
  <c r="G6736" i="42"/>
  <c r="G6737" i="42"/>
  <c r="G6738" i="42"/>
  <c r="G6739" i="42"/>
  <c r="G6740" i="42"/>
  <c r="G6741" i="42"/>
  <c r="G6742" i="42"/>
  <c r="G6743" i="42"/>
  <c r="G6744" i="42"/>
  <c r="G6745" i="42"/>
  <c r="G6746" i="42"/>
  <c r="G6747" i="42"/>
  <c r="G6748" i="42"/>
  <c r="G6749" i="42"/>
  <c r="G6750" i="42"/>
  <c r="G6751" i="42"/>
  <c r="G6752" i="42"/>
  <c r="G6753" i="42"/>
  <c r="G6754" i="42"/>
  <c r="G6755" i="42"/>
  <c r="G6756" i="42"/>
  <c r="G6757" i="42"/>
  <c r="G6758" i="42"/>
  <c r="G6759" i="42"/>
  <c r="G6760" i="42"/>
  <c r="G6761" i="42"/>
  <c r="G6762" i="42"/>
  <c r="G6763" i="42"/>
  <c r="G6764" i="42"/>
  <c r="G6765" i="42"/>
  <c r="G6766" i="42"/>
  <c r="G6767" i="42"/>
  <c r="G6768" i="42"/>
  <c r="G6769" i="42"/>
  <c r="G6770" i="42"/>
  <c r="G6771" i="42"/>
  <c r="G6772" i="42"/>
  <c r="G6773" i="42"/>
  <c r="G6774" i="42"/>
  <c r="G6775" i="42"/>
  <c r="G6776" i="42"/>
  <c r="G6777" i="42"/>
  <c r="G6778" i="42"/>
  <c r="G6779" i="42"/>
  <c r="G6780" i="42"/>
  <c r="G6781" i="42"/>
  <c r="G6782" i="42"/>
  <c r="G6783" i="42"/>
  <c r="G6784" i="42"/>
  <c r="G6785" i="42"/>
  <c r="G6786" i="42"/>
  <c r="G6787" i="42"/>
  <c r="G6788" i="42"/>
  <c r="G6789" i="42"/>
  <c r="G6790" i="42"/>
  <c r="G6791" i="42"/>
  <c r="G6792" i="42"/>
  <c r="G6793" i="42"/>
  <c r="G6794" i="42"/>
  <c r="G6795" i="42"/>
  <c r="G6796" i="42"/>
  <c r="G6797" i="42"/>
  <c r="G6798" i="42"/>
  <c r="G6799" i="42"/>
  <c r="G6800" i="42"/>
  <c r="G6801" i="42"/>
  <c r="G6802" i="42"/>
  <c r="G6803" i="42"/>
  <c r="G6804" i="42"/>
  <c r="G6805" i="42"/>
  <c r="G6806" i="42"/>
  <c r="G6807" i="42"/>
  <c r="G6808" i="42"/>
  <c r="G6809" i="42"/>
  <c r="G6810" i="42"/>
  <c r="G6811" i="42"/>
  <c r="G6812" i="42"/>
  <c r="G6813" i="42"/>
  <c r="G6814" i="42"/>
  <c r="G6815" i="42"/>
  <c r="G6816" i="42"/>
  <c r="G6817" i="42"/>
  <c r="G6818" i="42"/>
  <c r="G6819" i="42"/>
  <c r="G6820" i="42"/>
  <c r="G6821" i="42"/>
  <c r="G6822" i="42"/>
  <c r="G6823" i="42"/>
  <c r="G6824" i="42"/>
  <c r="G6825" i="42"/>
  <c r="G6826" i="42"/>
  <c r="G6827" i="42"/>
  <c r="G6828" i="42"/>
  <c r="G6829" i="42"/>
  <c r="G6830" i="42"/>
  <c r="G6831" i="42"/>
  <c r="G6832" i="42"/>
  <c r="G6833" i="42"/>
  <c r="G6834" i="42"/>
  <c r="G6835" i="42"/>
  <c r="G6836" i="42"/>
  <c r="G6837" i="42"/>
  <c r="G6838" i="42"/>
  <c r="G6839" i="42"/>
  <c r="G6840" i="42"/>
  <c r="G6841" i="42"/>
  <c r="G6842" i="42"/>
  <c r="G6843" i="42"/>
  <c r="G6844" i="42"/>
  <c r="G6845" i="42"/>
  <c r="G6846" i="42"/>
  <c r="G6847" i="42"/>
  <c r="G6848" i="42"/>
  <c r="G6849" i="42"/>
  <c r="G6850" i="42"/>
  <c r="G6851" i="42"/>
  <c r="G6852" i="42"/>
  <c r="G6853" i="42"/>
  <c r="G6854" i="42"/>
  <c r="G6855" i="42"/>
  <c r="G6856" i="42"/>
  <c r="G6857" i="42"/>
  <c r="G6858" i="42"/>
  <c r="G6859" i="42"/>
  <c r="G6860" i="42"/>
  <c r="G6861" i="42"/>
  <c r="G6862" i="42"/>
  <c r="G6863" i="42"/>
  <c r="G6864" i="42"/>
  <c r="G6865" i="42"/>
  <c r="G6866" i="42"/>
  <c r="G6867" i="42"/>
  <c r="G6868" i="42"/>
  <c r="G6869" i="42"/>
  <c r="G6870" i="42"/>
  <c r="G6871" i="42"/>
  <c r="G6872" i="42"/>
  <c r="G6873" i="42"/>
  <c r="G6874" i="42"/>
  <c r="G6875" i="42"/>
  <c r="G6876" i="42"/>
  <c r="G6877" i="42"/>
  <c r="G6878" i="42"/>
  <c r="G6879" i="42"/>
  <c r="G6880" i="42"/>
  <c r="G6881" i="42"/>
  <c r="G6882" i="42"/>
  <c r="G6883" i="42"/>
  <c r="G6884" i="42"/>
  <c r="G6885" i="42"/>
  <c r="G6886" i="42"/>
  <c r="G6887" i="42"/>
  <c r="G6888" i="42"/>
  <c r="G6889" i="42"/>
  <c r="G6890" i="42"/>
  <c r="G6891" i="42"/>
  <c r="G6892" i="42"/>
  <c r="G6893" i="42"/>
  <c r="G6894" i="42"/>
  <c r="G6895" i="42"/>
  <c r="G6896" i="42"/>
  <c r="G6897" i="42"/>
  <c r="G6898" i="42"/>
  <c r="G6899" i="42"/>
  <c r="G6900" i="42"/>
  <c r="G6901" i="42"/>
  <c r="G6902" i="42"/>
  <c r="G6903" i="42"/>
  <c r="G6904" i="42"/>
  <c r="G6905" i="42"/>
  <c r="G6906" i="42"/>
  <c r="G6907" i="42"/>
  <c r="G6908" i="42"/>
  <c r="G6909" i="42"/>
  <c r="G6910" i="42"/>
  <c r="G6911" i="42"/>
  <c r="G6912" i="42"/>
  <c r="G6913" i="42"/>
  <c r="G6914" i="42"/>
  <c r="G6915" i="42"/>
  <c r="G6916" i="42"/>
  <c r="G6917" i="42"/>
  <c r="G6918" i="42"/>
  <c r="G6919" i="42"/>
  <c r="G6920" i="42"/>
  <c r="G6921" i="42"/>
  <c r="G6922" i="42"/>
  <c r="G6923" i="42"/>
  <c r="G6924" i="42"/>
  <c r="G6925" i="42"/>
  <c r="G6926" i="42"/>
  <c r="G6927" i="42"/>
  <c r="G6928" i="42"/>
  <c r="G6929" i="42"/>
  <c r="G6930" i="42"/>
  <c r="G6931" i="42"/>
  <c r="G6932" i="42"/>
  <c r="G6933" i="42"/>
  <c r="G6934" i="42"/>
  <c r="G6935" i="42"/>
  <c r="G6936" i="42"/>
  <c r="G6937" i="42"/>
  <c r="G6938" i="42"/>
  <c r="G6939" i="42"/>
  <c r="G6940" i="42"/>
  <c r="G6941" i="42"/>
  <c r="G6942" i="42"/>
  <c r="G6943" i="42"/>
  <c r="G6944" i="42"/>
  <c r="G6945" i="42"/>
  <c r="G6946" i="42"/>
  <c r="G6947" i="42"/>
  <c r="G6948" i="42"/>
  <c r="G6949" i="42"/>
  <c r="G6950" i="42"/>
  <c r="G6951" i="42"/>
  <c r="G6952" i="42"/>
  <c r="G6953" i="42"/>
  <c r="G6954" i="42"/>
  <c r="G6955" i="42"/>
  <c r="G6956" i="42"/>
  <c r="G6957" i="42"/>
  <c r="G6958" i="42"/>
  <c r="G6959" i="42"/>
  <c r="G6960" i="42"/>
  <c r="G6961" i="42"/>
  <c r="G6962" i="42"/>
  <c r="G6963" i="42"/>
  <c r="G6964" i="42"/>
  <c r="G6965" i="42"/>
  <c r="G6966" i="42"/>
  <c r="G6967" i="42"/>
  <c r="G6968" i="42"/>
  <c r="G6969" i="42"/>
  <c r="G6970" i="42"/>
  <c r="G6971" i="42"/>
  <c r="G6972" i="42"/>
  <c r="G6973" i="42"/>
  <c r="G6974" i="42"/>
  <c r="G6975" i="42"/>
  <c r="G6976" i="42"/>
  <c r="G6977" i="42"/>
  <c r="G6978" i="42"/>
  <c r="G6979" i="42"/>
  <c r="G6980" i="42"/>
  <c r="G6981" i="42"/>
  <c r="G6982" i="42"/>
  <c r="G6983" i="42"/>
  <c r="G6984" i="42"/>
  <c r="G6985" i="42"/>
  <c r="G6986" i="42"/>
  <c r="G6987" i="42"/>
  <c r="G6988" i="42"/>
  <c r="G6989" i="42"/>
  <c r="G6990" i="42"/>
  <c r="G6991" i="42"/>
  <c r="G6992" i="42"/>
  <c r="G6993" i="42"/>
  <c r="G6994" i="42"/>
  <c r="G6995" i="42"/>
  <c r="G6996" i="42"/>
  <c r="G6997" i="42"/>
  <c r="G6998" i="42"/>
  <c r="G6999" i="42"/>
  <c r="G7000" i="42"/>
  <c r="G7001" i="42"/>
  <c r="G7002" i="42"/>
  <c r="G7003" i="42"/>
  <c r="G7004" i="42"/>
  <c r="G7005" i="42"/>
  <c r="G7006" i="42"/>
  <c r="G7007" i="42"/>
  <c r="G7008" i="42"/>
  <c r="G7009" i="42"/>
  <c r="G7010" i="42"/>
  <c r="G7011" i="42"/>
  <c r="G7012" i="42"/>
  <c r="G7013" i="42"/>
  <c r="G7014" i="42"/>
  <c r="G7015" i="42"/>
  <c r="G7016" i="42"/>
  <c r="G7017" i="42"/>
  <c r="G7018" i="42"/>
  <c r="G7019" i="42"/>
  <c r="G7020" i="42"/>
  <c r="G7021" i="42"/>
  <c r="G7022" i="42"/>
  <c r="G7023" i="42"/>
  <c r="G7024" i="42"/>
  <c r="G7025" i="42"/>
  <c r="G7026" i="42"/>
  <c r="G7027" i="42"/>
  <c r="G7028" i="42"/>
  <c r="G7029" i="42"/>
  <c r="G7030" i="42"/>
  <c r="G7031" i="42"/>
  <c r="G7032" i="42"/>
  <c r="G7033" i="42"/>
  <c r="G7034" i="42"/>
  <c r="G7035" i="42"/>
  <c r="G7036" i="42"/>
  <c r="G7037" i="42"/>
  <c r="G7038" i="42"/>
  <c r="G7039" i="42"/>
  <c r="G7040" i="42"/>
  <c r="G7041" i="42"/>
  <c r="G7042" i="42"/>
  <c r="G7043" i="42"/>
  <c r="G7044" i="42"/>
  <c r="G7045" i="42"/>
  <c r="G7046" i="42"/>
  <c r="G7047" i="42"/>
  <c r="G7048" i="42"/>
  <c r="G7049" i="42"/>
  <c r="G7050" i="42"/>
  <c r="G7051" i="42"/>
  <c r="G7052" i="42"/>
  <c r="G7053" i="42"/>
  <c r="G7054" i="42"/>
  <c r="G7055" i="42"/>
  <c r="G7056" i="42"/>
  <c r="G7057" i="42"/>
  <c r="G7058" i="42"/>
  <c r="G7059" i="42"/>
  <c r="G7060" i="42"/>
  <c r="G7061" i="42"/>
  <c r="G7062" i="42"/>
  <c r="G7063" i="42"/>
  <c r="G7064" i="42"/>
  <c r="G7065" i="42"/>
  <c r="G7066" i="42"/>
  <c r="G7067" i="42"/>
  <c r="G7068" i="42"/>
  <c r="G7069" i="42"/>
  <c r="G7070" i="42"/>
  <c r="G7071" i="42"/>
  <c r="G7072" i="42"/>
  <c r="G7073" i="42"/>
  <c r="G7074" i="42"/>
  <c r="G7075" i="42"/>
  <c r="G7076" i="42"/>
  <c r="G7077" i="42"/>
  <c r="G7078" i="42"/>
  <c r="G7079" i="42"/>
  <c r="G7080" i="42"/>
  <c r="G7081" i="42"/>
  <c r="G7082" i="42"/>
  <c r="G7083" i="42"/>
  <c r="G7084" i="42"/>
  <c r="G7085" i="42"/>
  <c r="G7086" i="42"/>
  <c r="G7087" i="42"/>
  <c r="G7088" i="42"/>
  <c r="G7089" i="42"/>
  <c r="G7090" i="42"/>
  <c r="G7091" i="42"/>
  <c r="G7092" i="42"/>
  <c r="G7093" i="42"/>
  <c r="G7094" i="42"/>
  <c r="G7095" i="42"/>
  <c r="G7096" i="42"/>
  <c r="G7097" i="42"/>
  <c r="G7098" i="42"/>
  <c r="G7099" i="42"/>
  <c r="G7100" i="42"/>
  <c r="G7101" i="42"/>
  <c r="G7102" i="42"/>
  <c r="G7103" i="42"/>
  <c r="G7104" i="42"/>
  <c r="G7105" i="42"/>
  <c r="G7106" i="42"/>
  <c r="G7107" i="42"/>
  <c r="G7108" i="42"/>
  <c r="G7109" i="42"/>
  <c r="G7110" i="42"/>
  <c r="G7111" i="42"/>
  <c r="G7112" i="42"/>
  <c r="G7113" i="42"/>
  <c r="G7114" i="42"/>
  <c r="G7115" i="42"/>
  <c r="G7116" i="42"/>
  <c r="G7117" i="42"/>
  <c r="G7118" i="42"/>
  <c r="G7119" i="42"/>
  <c r="G7120" i="42"/>
  <c r="G7121" i="42"/>
  <c r="G7122" i="42"/>
  <c r="G7123" i="42"/>
  <c r="G7124" i="42"/>
  <c r="G7125" i="42"/>
  <c r="G7126" i="42"/>
  <c r="G7127" i="42"/>
  <c r="G7128" i="42"/>
  <c r="G7129" i="42"/>
  <c r="G7130" i="42"/>
  <c r="G7131" i="42"/>
  <c r="G7132" i="42"/>
  <c r="G7133" i="42"/>
  <c r="G7134" i="42"/>
  <c r="G7135" i="42"/>
  <c r="G7136" i="42"/>
  <c r="G7137" i="42"/>
  <c r="G7138" i="42"/>
  <c r="G7139" i="42"/>
  <c r="G7140" i="42"/>
  <c r="G7141" i="42"/>
  <c r="G7142" i="42"/>
  <c r="G7143" i="42"/>
  <c r="G7144" i="42"/>
  <c r="G7145" i="42"/>
  <c r="G7146" i="42"/>
  <c r="G7147" i="42"/>
  <c r="G7148" i="42"/>
  <c r="G7149" i="42"/>
  <c r="G7150" i="42"/>
  <c r="G7151" i="42"/>
  <c r="G7152" i="42"/>
  <c r="G7153" i="42"/>
  <c r="G7154" i="42"/>
  <c r="G7155" i="42"/>
  <c r="G7156" i="42"/>
  <c r="G7157" i="42"/>
  <c r="G7158" i="42"/>
  <c r="G7159" i="42"/>
  <c r="G7160" i="42"/>
  <c r="G7161" i="42"/>
  <c r="G7162" i="42"/>
  <c r="G7163" i="42"/>
  <c r="G7164" i="42"/>
  <c r="G7165" i="42"/>
  <c r="G7166" i="42"/>
  <c r="G7167" i="42"/>
  <c r="G7168" i="42"/>
  <c r="G7169" i="42"/>
  <c r="G7170" i="42"/>
  <c r="G7171" i="42"/>
  <c r="G7172" i="42"/>
  <c r="G7173" i="42"/>
  <c r="G7174" i="42"/>
  <c r="G7175" i="42"/>
  <c r="G7176" i="42"/>
  <c r="G7177" i="42"/>
  <c r="G7178" i="42"/>
  <c r="G7179" i="42"/>
  <c r="G7180" i="42"/>
  <c r="G7181" i="42"/>
  <c r="G7182" i="42"/>
  <c r="G7183" i="42"/>
  <c r="G7184" i="42"/>
  <c r="G7185" i="42"/>
  <c r="G7186" i="42"/>
  <c r="G7187" i="42"/>
  <c r="G7188" i="42"/>
  <c r="G7189" i="42"/>
  <c r="G7190" i="42"/>
  <c r="G7191" i="42"/>
  <c r="G7192" i="42"/>
  <c r="G7193" i="42"/>
  <c r="G7194" i="42"/>
  <c r="G7195" i="42"/>
  <c r="G7196" i="42"/>
  <c r="G7197" i="42"/>
  <c r="G7198" i="42"/>
  <c r="G7199" i="42"/>
  <c r="G7200" i="42"/>
  <c r="G7201" i="42"/>
  <c r="G7202" i="42"/>
  <c r="G7203" i="42"/>
  <c r="G7204" i="42"/>
  <c r="G7205" i="42"/>
  <c r="G7206" i="42"/>
  <c r="G7207" i="42"/>
  <c r="G7208" i="42"/>
  <c r="G7209" i="42"/>
  <c r="G7210" i="42"/>
  <c r="G7211" i="42"/>
  <c r="G7212" i="42"/>
  <c r="G7213" i="42"/>
  <c r="G7214" i="42"/>
  <c r="G7215" i="42"/>
  <c r="G7216" i="42"/>
  <c r="G7217" i="42"/>
  <c r="G7218" i="42"/>
  <c r="G7219" i="42"/>
  <c r="G7220" i="42"/>
  <c r="G7221" i="42"/>
  <c r="G7222" i="42"/>
  <c r="G7223" i="42"/>
  <c r="G7224" i="42"/>
  <c r="G7225" i="42"/>
  <c r="G7226" i="42"/>
  <c r="G7227" i="42"/>
  <c r="G7228" i="42"/>
  <c r="G7229" i="42"/>
  <c r="G7230" i="42"/>
  <c r="G7231" i="42"/>
  <c r="G7232" i="42"/>
  <c r="G7233" i="42"/>
  <c r="G7234" i="42"/>
  <c r="G7235" i="42"/>
  <c r="G7236" i="42"/>
  <c r="G7237" i="42"/>
  <c r="G7238" i="42"/>
  <c r="G7239" i="42"/>
  <c r="G7240" i="42"/>
  <c r="G7241" i="42"/>
  <c r="G7242" i="42"/>
  <c r="G7243" i="42"/>
  <c r="G7244" i="42"/>
  <c r="G7245" i="42"/>
  <c r="G7246" i="42"/>
  <c r="G7247" i="42"/>
  <c r="G7248" i="42"/>
  <c r="G7249" i="42"/>
  <c r="G7250" i="42"/>
  <c r="G7251" i="42"/>
  <c r="G7252" i="42"/>
  <c r="G7253" i="42"/>
  <c r="G7254" i="42"/>
  <c r="G7255" i="42"/>
  <c r="G7256" i="42"/>
  <c r="G7257" i="42"/>
  <c r="G7258" i="42"/>
  <c r="G7259" i="42"/>
  <c r="G7260" i="42"/>
  <c r="G7261" i="42"/>
  <c r="G7262" i="42"/>
  <c r="G7263" i="42"/>
  <c r="G7264" i="42"/>
  <c r="G7265" i="42"/>
  <c r="G7266" i="42"/>
  <c r="G7267" i="42"/>
  <c r="G7268" i="42"/>
  <c r="G7269" i="42"/>
  <c r="G7270" i="42"/>
  <c r="G7271" i="42"/>
  <c r="G7272" i="42"/>
  <c r="G7273" i="42"/>
  <c r="G7274" i="42"/>
  <c r="G7275" i="42"/>
  <c r="G7276" i="42"/>
  <c r="G7277" i="42"/>
  <c r="G7278" i="42"/>
  <c r="G7279" i="42"/>
  <c r="G7280" i="42"/>
  <c r="G7281" i="42"/>
  <c r="G7282" i="42"/>
  <c r="G7283" i="42"/>
  <c r="G7284" i="42"/>
  <c r="G7285" i="42"/>
  <c r="G7286" i="42"/>
  <c r="G7287" i="42"/>
  <c r="G7288" i="42"/>
  <c r="G7289" i="42"/>
  <c r="G7290" i="42"/>
  <c r="G7291" i="42"/>
  <c r="G7292" i="42"/>
  <c r="G7293" i="42"/>
  <c r="G7294" i="42"/>
  <c r="G7295" i="42"/>
  <c r="G7296" i="42"/>
  <c r="G7297" i="42"/>
  <c r="G7298" i="42"/>
  <c r="G7299" i="42"/>
  <c r="G7300" i="42"/>
  <c r="G7301" i="42"/>
  <c r="G7302" i="42"/>
  <c r="G7303" i="42"/>
  <c r="G7304" i="42"/>
  <c r="G7305" i="42"/>
  <c r="G7306" i="42"/>
  <c r="G7307" i="42"/>
  <c r="G7308" i="42"/>
  <c r="G7309" i="42"/>
  <c r="G7310" i="42"/>
  <c r="G7311" i="42"/>
  <c r="G7312" i="42"/>
  <c r="G7313" i="42"/>
  <c r="G7314" i="42"/>
  <c r="G7315" i="42"/>
  <c r="G7316" i="42"/>
  <c r="G7317" i="42"/>
  <c r="G7318" i="42"/>
  <c r="G7319" i="42"/>
  <c r="G7320" i="42"/>
  <c r="G7321" i="42"/>
  <c r="G7322" i="42"/>
  <c r="G7323" i="42"/>
  <c r="G7324" i="42"/>
  <c r="G7325" i="42"/>
  <c r="G7326" i="42"/>
  <c r="G7327" i="42"/>
  <c r="G7328" i="42"/>
  <c r="G7329" i="42"/>
  <c r="G7330" i="42"/>
  <c r="G7331" i="42"/>
  <c r="G7332" i="42"/>
  <c r="G7333" i="42"/>
  <c r="G7334" i="42"/>
  <c r="G7335" i="42"/>
  <c r="G7336" i="42"/>
  <c r="G7337" i="42"/>
  <c r="G7338" i="42"/>
  <c r="G7339" i="42"/>
  <c r="G7340" i="42"/>
  <c r="G7341" i="42"/>
  <c r="G7342" i="42"/>
  <c r="G7343" i="42"/>
  <c r="G7344" i="42"/>
  <c r="G7345" i="42"/>
  <c r="G7346" i="42"/>
  <c r="G7347" i="42"/>
  <c r="G7348" i="42"/>
  <c r="G7349" i="42"/>
  <c r="G7350" i="42"/>
  <c r="G7351" i="42"/>
  <c r="G7352" i="42"/>
  <c r="G7353" i="42"/>
  <c r="G7354" i="42"/>
  <c r="G7355" i="42"/>
  <c r="G7356" i="42"/>
  <c r="G7357" i="42"/>
  <c r="G7358" i="42"/>
  <c r="G7359" i="42"/>
  <c r="G7360" i="42"/>
  <c r="G7361" i="42"/>
  <c r="G7362" i="42"/>
  <c r="G7363" i="42"/>
  <c r="G7364" i="42"/>
  <c r="G7365" i="42"/>
  <c r="G7366" i="42"/>
  <c r="G7367" i="42"/>
  <c r="G7368" i="42"/>
  <c r="G7369" i="42"/>
  <c r="G7370" i="42"/>
  <c r="G7371" i="42"/>
  <c r="G7372" i="42"/>
  <c r="G7373" i="42"/>
  <c r="G7374" i="42"/>
  <c r="G7375" i="42"/>
  <c r="G7376" i="42"/>
  <c r="G7377" i="42"/>
  <c r="G7378" i="42"/>
  <c r="G7379" i="42"/>
  <c r="G7380" i="42"/>
  <c r="G7381" i="42"/>
  <c r="G7382" i="42"/>
  <c r="G7383" i="42"/>
  <c r="G7384" i="42"/>
  <c r="G7385" i="42"/>
  <c r="G7386" i="42"/>
  <c r="G7387" i="42"/>
  <c r="G7388" i="42"/>
  <c r="G7389" i="42"/>
  <c r="G7390" i="42"/>
  <c r="G7391" i="42"/>
  <c r="G7392" i="42"/>
  <c r="G7393" i="42"/>
  <c r="G7394" i="42"/>
  <c r="G7395" i="42"/>
  <c r="G7396" i="42"/>
  <c r="G7397" i="42"/>
  <c r="G7398" i="42"/>
  <c r="G7399" i="42"/>
  <c r="G7400" i="42"/>
  <c r="G7401" i="42"/>
  <c r="G7402" i="42"/>
  <c r="G7403" i="42"/>
  <c r="G7404" i="42"/>
  <c r="G7405" i="42"/>
  <c r="G7406" i="42"/>
  <c r="G7407" i="42"/>
  <c r="G7408" i="42"/>
  <c r="G7409" i="42"/>
  <c r="G7410" i="42"/>
  <c r="G7411" i="42"/>
  <c r="G7412" i="42"/>
  <c r="G7413" i="42"/>
  <c r="G7414" i="42"/>
  <c r="G7415" i="42"/>
  <c r="G7416" i="42"/>
  <c r="G7417" i="42"/>
  <c r="G7418" i="42"/>
  <c r="G7419" i="42"/>
  <c r="G7420" i="42"/>
  <c r="G7421" i="42"/>
  <c r="G7422" i="42"/>
  <c r="G7423" i="42"/>
  <c r="G7424" i="42"/>
  <c r="G7425" i="42"/>
  <c r="G7426" i="42"/>
  <c r="G7427" i="42"/>
  <c r="G7428" i="42"/>
  <c r="G7429" i="42"/>
  <c r="G7430" i="42"/>
  <c r="G7431" i="42"/>
  <c r="G7432" i="42"/>
  <c r="G7433" i="42"/>
  <c r="G7434" i="42"/>
  <c r="G7435" i="42"/>
  <c r="G7436" i="42"/>
  <c r="G7437" i="42"/>
  <c r="G7438" i="42"/>
  <c r="G7439" i="42"/>
  <c r="G7440" i="42"/>
  <c r="G7441" i="42"/>
  <c r="G7442" i="42"/>
  <c r="G7443" i="42"/>
  <c r="G7444" i="42"/>
  <c r="G7445" i="42"/>
  <c r="G7446" i="42"/>
  <c r="G7447" i="42"/>
  <c r="G7448" i="42"/>
  <c r="G7449" i="42"/>
  <c r="G7450" i="42"/>
  <c r="G7451" i="42"/>
  <c r="G7452" i="42"/>
  <c r="G7453" i="42"/>
  <c r="G7454" i="42"/>
  <c r="G7455" i="42"/>
  <c r="G7456" i="42"/>
  <c r="G7457" i="42"/>
  <c r="G7458" i="42"/>
  <c r="G7459" i="42"/>
  <c r="G7460" i="42"/>
  <c r="G7461" i="42"/>
  <c r="G7462" i="42"/>
  <c r="G7463" i="42"/>
  <c r="G7464" i="42"/>
  <c r="G7465" i="42"/>
  <c r="G7466" i="42"/>
  <c r="G7467" i="42"/>
  <c r="G7468" i="42"/>
  <c r="G7469" i="42"/>
  <c r="G7470" i="42"/>
  <c r="G7471" i="42"/>
  <c r="G7472" i="42"/>
  <c r="G7473" i="42"/>
  <c r="G7474" i="42"/>
  <c r="G7475" i="42"/>
  <c r="G7476" i="42"/>
  <c r="G7477" i="42"/>
  <c r="G7478" i="42"/>
  <c r="G7479" i="42"/>
  <c r="G7480" i="42"/>
  <c r="G7481" i="42"/>
  <c r="G7482" i="42"/>
  <c r="G7483" i="42"/>
  <c r="G7484" i="42"/>
  <c r="G7485" i="42"/>
  <c r="G7486" i="42"/>
  <c r="G7487" i="42"/>
  <c r="G7488" i="42"/>
  <c r="G7489" i="42"/>
  <c r="G7490" i="42"/>
  <c r="G7491" i="42"/>
  <c r="G7492" i="42"/>
  <c r="G7493" i="42"/>
  <c r="G7494" i="42"/>
  <c r="G7495" i="42"/>
  <c r="G7496" i="42"/>
  <c r="G7497" i="42"/>
  <c r="G7498" i="42"/>
  <c r="G7499" i="42"/>
  <c r="G7500" i="42"/>
  <c r="G7501" i="42"/>
  <c r="G7502" i="42"/>
  <c r="G7503" i="42"/>
  <c r="G7504" i="42"/>
  <c r="G7505" i="42"/>
  <c r="G7506" i="42"/>
  <c r="G7507" i="42"/>
  <c r="G7508" i="42"/>
  <c r="G7509" i="42"/>
  <c r="G7510" i="42"/>
  <c r="G7511" i="42"/>
  <c r="G7512" i="42"/>
  <c r="G7513" i="42"/>
  <c r="G7514" i="42"/>
  <c r="G7515" i="42"/>
  <c r="G7516" i="42"/>
  <c r="G7517" i="42"/>
  <c r="G7518" i="42"/>
  <c r="G7519" i="42"/>
  <c r="G7520" i="42"/>
  <c r="G7521" i="42"/>
  <c r="G7522" i="42"/>
  <c r="G7523" i="42"/>
  <c r="G7524" i="42"/>
  <c r="G7525" i="42"/>
  <c r="G7526" i="42"/>
  <c r="G7527" i="42"/>
  <c r="G7528" i="42"/>
  <c r="G7529" i="42"/>
  <c r="G7530" i="42"/>
  <c r="G7531" i="42"/>
  <c r="G7532" i="42"/>
  <c r="G7533" i="42"/>
  <c r="G7534" i="42"/>
  <c r="G7535" i="42"/>
  <c r="G7536" i="42"/>
  <c r="G7537" i="42"/>
  <c r="G7538" i="42"/>
  <c r="G7539" i="42"/>
  <c r="G7540" i="42"/>
  <c r="G7541" i="42"/>
  <c r="G7542" i="42"/>
  <c r="G7543" i="42"/>
  <c r="G7544" i="42"/>
  <c r="G7545" i="42"/>
  <c r="G7546" i="42"/>
  <c r="G7547" i="42"/>
  <c r="G7548" i="42"/>
  <c r="G7549" i="42"/>
  <c r="G7550" i="42"/>
  <c r="G7551" i="42"/>
  <c r="G7552" i="42"/>
  <c r="G7553" i="42"/>
  <c r="G7554" i="42"/>
  <c r="G7555" i="42"/>
  <c r="G7556" i="42"/>
  <c r="G7557" i="42"/>
  <c r="G7558" i="42"/>
  <c r="G7559" i="42"/>
  <c r="G7560" i="42"/>
  <c r="G7561" i="42"/>
  <c r="G7562" i="42"/>
  <c r="G7563" i="42"/>
  <c r="G7564" i="42"/>
  <c r="G7565" i="42"/>
  <c r="G7566" i="42"/>
  <c r="G7567" i="42"/>
  <c r="G7568" i="42"/>
  <c r="G7569" i="42"/>
  <c r="G7570" i="42"/>
  <c r="G7571" i="42"/>
  <c r="G7572" i="42"/>
  <c r="G7573" i="42"/>
  <c r="G7574" i="42"/>
  <c r="G7575" i="42"/>
  <c r="G7576" i="42"/>
  <c r="G7577" i="42"/>
  <c r="G7578" i="42"/>
  <c r="G7579" i="42"/>
  <c r="G7580" i="42"/>
  <c r="G7581" i="42"/>
  <c r="G7582" i="42"/>
  <c r="G7583" i="42"/>
  <c r="G7584" i="42"/>
  <c r="G7585" i="42"/>
  <c r="G7586" i="42"/>
  <c r="G7587" i="42"/>
  <c r="G7588" i="42"/>
  <c r="G7589" i="42"/>
  <c r="G7590" i="42"/>
  <c r="G7591" i="42"/>
  <c r="G7592" i="42"/>
  <c r="G7593" i="42"/>
  <c r="G7594" i="42"/>
  <c r="G7595" i="42"/>
  <c r="G7596" i="42"/>
  <c r="G7597" i="42"/>
  <c r="G7598" i="42"/>
  <c r="G7599" i="42"/>
  <c r="G7600" i="42"/>
  <c r="G7601" i="42"/>
  <c r="G7602" i="42"/>
  <c r="G7603" i="42"/>
  <c r="G7604" i="42"/>
  <c r="G7605" i="42"/>
  <c r="G7606" i="42"/>
  <c r="G7607" i="42"/>
  <c r="G7608" i="42"/>
  <c r="G7609" i="42"/>
  <c r="G7610" i="42"/>
  <c r="G7611" i="42"/>
  <c r="G7612" i="42"/>
  <c r="G7613" i="42"/>
  <c r="G7614" i="42"/>
  <c r="G7615" i="42"/>
  <c r="G7616" i="42"/>
  <c r="G7617" i="42"/>
  <c r="G7618" i="42"/>
  <c r="G7619" i="42"/>
  <c r="G7620" i="42"/>
  <c r="G7621" i="42"/>
  <c r="G7622" i="42"/>
  <c r="G7623" i="42"/>
  <c r="G7624" i="42"/>
  <c r="G7625" i="42"/>
  <c r="G7626" i="42"/>
  <c r="G7627" i="42"/>
  <c r="G7628" i="42"/>
  <c r="G7629" i="42"/>
  <c r="G7630" i="42"/>
  <c r="G7631" i="42"/>
  <c r="G7632" i="42"/>
  <c r="G7633" i="42"/>
  <c r="G7634" i="42"/>
  <c r="G7635" i="42"/>
  <c r="G7636" i="42"/>
  <c r="G7637" i="42"/>
  <c r="G7638" i="42"/>
  <c r="G7639" i="42"/>
  <c r="G7640" i="42"/>
  <c r="G7641" i="42"/>
  <c r="G7642" i="42"/>
  <c r="G7643" i="42"/>
  <c r="G7644" i="42"/>
  <c r="G7645" i="42"/>
  <c r="G7646" i="42"/>
  <c r="G7647" i="42"/>
  <c r="G7648" i="42"/>
  <c r="G7649" i="42"/>
  <c r="G7650" i="42"/>
  <c r="G7651" i="42"/>
  <c r="G7652" i="42"/>
  <c r="G7653" i="42"/>
  <c r="G7654" i="42"/>
  <c r="G7655" i="42"/>
  <c r="G7656" i="42"/>
  <c r="G7657" i="42"/>
  <c r="G7658" i="42"/>
  <c r="G7659" i="42"/>
  <c r="G7660" i="42"/>
  <c r="G7661" i="42"/>
  <c r="G7662" i="42"/>
  <c r="G7663" i="42"/>
  <c r="G7664" i="42"/>
  <c r="G7665" i="42"/>
  <c r="G7666" i="42"/>
  <c r="G7667" i="42"/>
  <c r="G7668" i="42"/>
  <c r="G7669" i="42"/>
  <c r="G7670" i="42"/>
  <c r="G7671" i="42"/>
  <c r="G7672" i="42"/>
  <c r="G7673" i="42"/>
  <c r="G7674" i="42"/>
  <c r="G7675" i="42"/>
  <c r="G7676" i="42"/>
  <c r="G7677" i="42"/>
  <c r="G7678" i="42"/>
  <c r="G7679" i="42"/>
  <c r="G7680" i="42"/>
  <c r="G7681" i="42"/>
  <c r="G7682" i="42"/>
  <c r="G7683" i="42"/>
  <c r="G7684" i="42"/>
  <c r="G7685" i="42"/>
  <c r="G7686" i="42"/>
  <c r="G7687" i="42"/>
  <c r="G7688" i="42"/>
  <c r="G7689" i="42"/>
  <c r="G7690" i="42"/>
  <c r="G7691" i="42"/>
  <c r="G7692" i="42"/>
  <c r="G7693" i="42"/>
  <c r="G7694" i="42"/>
  <c r="G7695" i="42"/>
  <c r="G7696" i="42"/>
  <c r="G7697" i="42"/>
  <c r="G7698" i="42"/>
  <c r="G7699" i="42"/>
  <c r="G7700" i="42"/>
  <c r="G7701" i="42"/>
  <c r="G7702" i="42"/>
  <c r="G7703" i="42"/>
  <c r="G7704" i="42"/>
  <c r="G7705" i="42"/>
  <c r="G7706" i="42"/>
  <c r="G7707" i="42"/>
  <c r="G7708" i="42"/>
  <c r="G7709" i="42"/>
  <c r="G7710" i="42"/>
  <c r="G7711" i="42"/>
  <c r="G7712" i="42"/>
  <c r="G7713" i="42"/>
  <c r="G7714" i="42"/>
  <c r="G7715" i="42"/>
  <c r="G7716" i="42"/>
  <c r="G7717" i="42"/>
  <c r="G7718" i="42"/>
  <c r="G7719" i="42"/>
  <c r="G7720" i="42"/>
  <c r="G7721" i="42"/>
  <c r="G7722" i="42"/>
  <c r="G7723" i="42"/>
  <c r="G7724" i="42"/>
  <c r="G7725" i="42"/>
  <c r="G7726" i="42"/>
  <c r="G7727" i="42"/>
  <c r="G7728" i="42"/>
  <c r="G7729" i="42"/>
  <c r="G7730" i="42"/>
  <c r="G7731" i="42"/>
  <c r="G7732" i="42"/>
  <c r="G7733" i="42"/>
  <c r="G7734" i="42"/>
  <c r="G7735" i="42"/>
  <c r="G7736" i="42"/>
  <c r="G7737" i="42"/>
  <c r="G7738" i="42"/>
  <c r="G7739" i="42"/>
  <c r="G7740" i="42"/>
  <c r="G7741" i="42"/>
  <c r="G7742" i="42"/>
  <c r="G7743" i="42"/>
  <c r="G7744" i="42"/>
  <c r="G7745" i="42"/>
  <c r="G7746" i="42"/>
  <c r="G7747" i="42"/>
  <c r="G7748" i="42"/>
  <c r="G7749" i="42"/>
  <c r="G7750" i="42"/>
  <c r="G7751" i="42"/>
  <c r="G7752" i="42"/>
  <c r="G7753" i="42"/>
  <c r="G7754" i="42"/>
  <c r="G7755" i="42"/>
  <c r="G7756" i="42"/>
  <c r="G7757" i="42"/>
  <c r="G7758" i="42"/>
  <c r="G7759" i="42"/>
  <c r="G7760" i="42"/>
  <c r="G7761" i="42"/>
  <c r="G7762" i="42"/>
  <c r="G7763" i="42"/>
  <c r="G7764" i="42"/>
  <c r="G7765" i="42"/>
  <c r="G7766" i="42"/>
  <c r="G7767" i="42"/>
  <c r="G7768" i="42"/>
  <c r="G7769" i="42"/>
  <c r="G7770" i="42"/>
  <c r="G7771" i="42"/>
  <c r="G7772" i="42"/>
  <c r="G7773" i="42"/>
  <c r="G7774" i="42"/>
  <c r="G7775" i="42"/>
  <c r="G7776" i="42"/>
  <c r="G7777" i="42"/>
  <c r="G7778" i="42"/>
  <c r="G7779" i="42"/>
  <c r="G7780" i="42"/>
  <c r="G7781" i="42"/>
  <c r="G7782" i="42"/>
  <c r="G7783" i="42"/>
  <c r="G7784" i="42"/>
  <c r="G7785" i="42"/>
  <c r="G7786" i="42"/>
  <c r="G7787" i="42"/>
  <c r="G7788" i="42"/>
  <c r="G7789" i="42"/>
  <c r="G7790" i="42"/>
  <c r="G7791" i="42"/>
  <c r="G7792" i="42"/>
  <c r="G7793" i="42"/>
  <c r="G7794" i="42"/>
  <c r="G7795" i="42"/>
  <c r="G7796" i="42"/>
  <c r="G7797" i="42"/>
  <c r="G7798" i="42"/>
  <c r="G7799" i="42"/>
  <c r="G7800" i="42"/>
  <c r="G7801" i="42"/>
  <c r="G7802" i="42"/>
  <c r="G7803" i="42"/>
  <c r="G7804" i="42"/>
  <c r="G7805" i="42"/>
  <c r="G7806" i="42"/>
  <c r="G7807" i="42"/>
  <c r="G7808" i="42"/>
  <c r="G7809" i="42"/>
  <c r="G7810" i="42"/>
  <c r="G7811" i="42"/>
  <c r="G7812" i="42"/>
  <c r="G7813" i="42"/>
  <c r="G7814" i="42"/>
  <c r="G7815" i="42"/>
  <c r="G7816" i="42"/>
  <c r="G7817" i="42"/>
  <c r="G7818" i="42"/>
  <c r="G7819" i="42"/>
  <c r="G7820" i="42"/>
  <c r="G7821" i="42"/>
  <c r="G7822" i="42"/>
  <c r="G7823" i="42"/>
  <c r="G7824" i="42"/>
  <c r="G7825" i="42"/>
  <c r="G7826" i="42"/>
  <c r="G7827" i="42"/>
  <c r="G7828" i="42"/>
  <c r="G7829" i="42"/>
  <c r="G7830" i="42"/>
  <c r="G7831" i="42"/>
  <c r="G7832" i="42"/>
  <c r="G7833" i="42"/>
  <c r="G7834" i="42"/>
  <c r="G7835" i="42"/>
  <c r="G7836" i="42"/>
  <c r="G7837" i="42"/>
  <c r="G7838" i="42"/>
  <c r="G7839" i="42"/>
  <c r="G7840" i="42"/>
  <c r="G7841" i="42"/>
  <c r="G7842" i="42"/>
  <c r="G7843" i="42"/>
  <c r="G7844" i="42"/>
  <c r="G7845" i="42"/>
  <c r="G7846" i="42"/>
  <c r="G7847" i="42"/>
  <c r="G7848" i="42"/>
  <c r="G7849" i="42"/>
  <c r="G7850" i="42"/>
  <c r="G7851" i="42"/>
  <c r="G7852" i="42"/>
  <c r="G7853" i="42"/>
  <c r="G7854" i="42"/>
  <c r="G7855" i="42"/>
  <c r="G7856" i="42"/>
  <c r="G7857" i="42"/>
  <c r="G7858" i="42"/>
  <c r="G7859" i="42"/>
  <c r="G7860" i="42"/>
  <c r="G7861" i="42"/>
  <c r="G7862" i="42"/>
  <c r="G7863" i="42"/>
  <c r="G7864" i="42"/>
  <c r="G7865" i="42"/>
  <c r="G7866" i="42"/>
  <c r="G7867" i="42"/>
  <c r="G7868" i="42"/>
  <c r="G7869" i="42"/>
  <c r="G7870" i="42"/>
  <c r="G7871" i="42"/>
  <c r="G7872" i="42"/>
  <c r="G7873" i="42"/>
  <c r="G7874" i="42"/>
  <c r="G7875" i="42"/>
  <c r="G7876" i="42"/>
  <c r="G7877" i="42"/>
  <c r="G7878" i="42"/>
  <c r="G7879" i="42"/>
  <c r="G7880" i="42"/>
  <c r="G7881" i="42"/>
  <c r="G7882" i="42"/>
  <c r="G7883" i="42"/>
  <c r="G7884" i="42"/>
  <c r="G7885" i="42"/>
  <c r="G7886" i="42"/>
  <c r="G7887" i="42"/>
  <c r="G7888" i="42"/>
  <c r="G7889" i="42"/>
  <c r="G7890" i="42"/>
  <c r="G7891" i="42"/>
  <c r="G7892" i="42"/>
  <c r="G7893" i="42"/>
  <c r="G7894" i="42"/>
  <c r="G7895" i="42"/>
  <c r="G7896" i="42"/>
  <c r="G7897" i="42"/>
  <c r="G7898" i="42"/>
  <c r="G7899" i="42"/>
  <c r="G7900" i="42"/>
  <c r="G7901" i="42"/>
  <c r="G7902" i="42"/>
  <c r="G7903" i="42"/>
  <c r="G7904" i="42"/>
  <c r="G7905" i="42"/>
  <c r="G7906" i="42"/>
  <c r="G7907" i="42"/>
  <c r="G7908" i="42"/>
  <c r="G7909" i="42"/>
  <c r="G7910" i="42"/>
  <c r="G7911" i="42"/>
  <c r="G7912" i="42"/>
  <c r="G7913" i="42"/>
  <c r="G7914" i="42"/>
  <c r="G7915" i="42"/>
  <c r="G7916" i="42"/>
  <c r="G7917" i="42"/>
  <c r="G7918" i="42"/>
  <c r="G7919" i="42"/>
  <c r="G7920" i="42"/>
  <c r="G7921" i="42"/>
  <c r="G7922" i="42"/>
  <c r="G7923" i="42"/>
  <c r="G7924" i="42"/>
  <c r="G7925" i="42"/>
  <c r="G7926" i="42"/>
  <c r="G7927" i="42"/>
  <c r="G7928" i="42"/>
  <c r="G7929" i="42"/>
  <c r="G7930" i="42"/>
  <c r="G7931" i="42"/>
  <c r="G7932" i="42"/>
  <c r="G7933" i="42"/>
  <c r="G7934" i="42"/>
  <c r="G7935" i="42"/>
  <c r="G7936" i="42"/>
  <c r="G7937" i="42"/>
  <c r="G7938" i="42"/>
  <c r="G7939" i="42"/>
  <c r="G7940" i="42"/>
  <c r="G7941" i="42"/>
  <c r="G7942" i="42"/>
  <c r="G7943" i="42"/>
  <c r="G7944" i="42"/>
  <c r="G7945" i="42"/>
  <c r="G7946" i="42"/>
  <c r="G7947" i="42"/>
  <c r="G7948" i="42"/>
  <c r="G7949" i="42"/>
  <c r="G7950" i="42"/>
  <c r="G7951" i="42"/>
  <c r="G7952" i="42"/>
  <c r="G7953" i="42"/>
  <c r="G7954" i="42"/>
  <c r="G7955" i="42"/>
  <c r="G7956" i="42"/>
  <c r="G7957" i="42"/>
  <c r="G7958" i="42"/>
  <c r="G7959" i="42"/>
  <c r="G7960" i="42"/>
  <c r="G7961" i="42"/>
  <c r="G7962" i="42"/>
  <c r="G7963" i="42"/>
  <c r="G7964" i="42"/>
  <c r="G7965" i="42"/>
  <c r="G7966" i="42"/>
  <c r="G7967" i="42"/>
  <c r="G7968" i="42"/>
  <c r="G7969" i="42"/>
  <c r="G7970" i="42"/>
  <c r="G7971" i="42"/>
  <c r="G7972" i="42"/>
  <c r="G7973" i="42"/>
  <c r="G7974" i="42"/>
  <c r="G7975" i="42"/>
  <c r="G7976" i="42"/>
  <c r="G7977" i="42"/>
  <c r="G7978" i="42"/>
  <c r="G7979" i="42"/>
  <c r="G7980" i="42"/>
  <c r="G7981" i="42"/>
  <c r="G7982" i="42"/>
  <c r="G7983" i="42"/>
  <c r="G7984" i="42"/>
  <c r="G7985" i="42"/>
  <c r="G7986" i="42"/>
  <c r="G7987" i="42"/>
  <c r="G7988" i="42"/>
  <c r="G7989" i="42"/>
  <c r="G7990" i="42"/>
  <c r="G7991" i="42"/>
  <c r="G7992" i="42"/>
  <c r="G7993" i="42"/>
  <c r="G7994" i="42"/>
  <c r="G7995" i="42"/>
  <c r="G7996" i="42"/>
  <c r="G7997" i="42"/>
  <c r="G7998" i="42"/>
  <c r="G7999" i="42"/>
  <c r="G8000" i="42"/>
  <c r="G8001" i="42"/>
  <c r="G8002" i="42"/>
  <c r="G8003" i="42"/>
  <c r="G8004" i="42"/>
  <c r="G8005" i="42"/>
  <c r="G8006" i="42"/>
  <c r="G8007" i="42"/>
  <c r="G8008" i="42"/>
  <c r="G8009" i="42"/>
  <c r="G8010" i="42"/>
  <c r="G8011" i="42"/>
  <c r="G8012" i="42"/>
  <c r="G8013" i="42"/>
  <c r="G8014" i="42"/>
  <c r="G8015" i="42"/>
  <c r="G8016" i="42"/>
  <c r="G8017" i="42"/>
  <c r="G8018" i="42"/>
  <c r="G8019" i="42"/>
  <c r="G8020" i="42"/>
  <c r="G8021" i="42"/>
  <c r="G8022" i="42"/>
  <c r="G8023" i="42"/>
  <c r="G8024" i="42"/>
  <c r="G8025" i="42"/>
  <c r="G8026" i="42"/>
  <c r="G8027" i="42"/>
  <c r="G8028" i="42"/>
  <c r="G8029" i="42"/>
  <c r="G8030" i="42"/>
  <c r="G8031" i="42"/>
  <c r="G8032" i="42"/>
  <c r="G8033" i="42"/>
  <c r="G8034" i="42"/>
  <c r="G8035" i="42"/>
  <c r="G8036" i="42"/>
  <c r="G8037" i="42"/>
  <c r="G8038" i="42"/>
  <c r="G8039" i="42"/>
  <c r="G8040" i="42"/>
  <c r="G8041" i="42"/>
  <c r="G8042" i="42"/>
  <c r="G8043" i="42"/>
  <c r="G8044" i="42"/>
  <c r="G8045" i="42"/>
  <c r="G8046" i="42"/>
  <c r="G8047" i="42"/>
  <c r="G8048" i="42"/>
  <c r="G8049" i="42"/>
  <c r="G8050" i="42"/>
  <c r="G8051" i="42"/>
  <c r="G8052" i="42"/>
  <c r="G8053" i="42"/>
  <c r="G8054" i="42"/>
  <c r="G8055" i="42"/>
  <c r="G8056" i="42"/>
  <c r="G8057" i="42"/>
  <c r="G8058" i="42"/>
  <c r="G8059" i="42"/>
  <c r="G8060" i="42"/>
  <c r="G8061" i="42"/>
  <c r="G8062" i="42"/>
  <c r="G8063" i="42"/>
  <c r="G8064" i="42"/>
  <c r="G8065" i="42"/>
  <c r="G8066" i="42"/>
  <c r="G8067" i="42"/>
  <c r="G8068" i="42"/>
  <c r="G8069" i="42"/>
  <c r="G8070" i="42"/>
  <c r="G8071" i="42"/>
  <c r="G8072" i="42"/>
  <c r="G8073" i="42"/>
  <c r="G8074" i="42"/>
  <c r="G8075" i="42"/>
  <c r="G8076" i="42"/>
  <c r="G8077" i="42"/>
  <c r="G8078" i="42"/>
  <c r="G8079" i="42"/>
  <c r="G8080" i="42"/>
  <c r="G8081" i="42"/>
  <c r="G8082" i="42"/>
  <c r="G8083" i="42"/>
  <c r="G8084" i="42"/>
  <c r="G8085" i="42"/>
  <c r="G8086" i="42"/>
  <c r="G8087" i="42"/>
  <c r="G8088" i="42"/>
  <c r="G8089" i="42"/>
  <c r="G8090" i="42"/>
  <c r="G8091" i="42"/>
  <c r="G8092" i="42"/>
  <c r="G8093" i="42"/>
  <c r="G8094" i="42"/>
  <c r="G8095" i="42"/>
  <c r="G8096" i="42"/>
  <c r="G8097" i="42"/>
  <c r="G8098" i="42"/>
  <c r="G8099" i="42"/>
  <c r="G8100" i="42"/>
  <c r="G8101" i="42"/>
  <c r="G8102" i="42"/>
  <c r="G8103" i="42"/>
  <c r="G8104" i="42"/>
  <c r="G8105" i="42"/>
  <c r="G8106" i="42"/>
  <c r="G8107" i="42"/>
  <c r="G8108" i="42"/>
  <c r="G8109" i="42"/>
  <c r="G8110" i="42"/>
  <c r="G8111" i="42"/>
  <c r="G8112" i="42"/>
  <c r="G8113" i="42"/>
  <c r="G8114" i="42"/>
  <c r="G8115" i="42"/>
  <c r="G8116" i="42"/>
  <c r="G8117" i="42"/>
  <c r="G8118" i="42"/>
  <c r="G8119" i="42"/>
  <c r="G8120" i="42"/>
  <c r="G8121" i="42"/>
  <c r="G8122" i="42"/>
  <c r="G8123" i="42"/>
  <c r="G8124" i="42"/>
  <c r="G8125" i="42"/>
  <c r="G8126" i="42"/>
  <c r="G8127" i="42"/>
  <c r="G8128" i="42"/>
  <c r="G8129" i="42"/>
  <c r="G8130" i="42"/>
  <c r="G8131" i="42"/>
  <c r="G8132" i="42"/>
  <c r="G8133" i="42"/>
  <c r="G8134" i="42"/>
  <c r="G8135" i="42"/>
  <c r="G8136" i="42"/>
  <c r="G8137" i="42"/>
  <c r="G8138" i="42"/>
  <c r="G8139" i="42"/>
  <c r="G8140" i="42"/>
  <c r="G8141" i="42"/>
  <c r="G8142" i="42"/>
  <c r="G8143" i="42"/>
  <c r="G8144" i="42"/>
  <c r="G8145" i="42"/>
  <c r="G8146" i="42"/>
  <c r="G8147" i="42"/>
  <c r="G8148" i="42"/>
  <c r="G8149" i="42"/>
  <c r="G8150" i="42"/>
  <c r="G8151" i="42"/>
  <c r="G8152" i="42"/>
  <c r="G8153" i="42"/>
  <c r="G8154" i="42"/>
  <c r="G8155" i="42"/>
  <c r="G8156" i="42"/>
  <c r="G8157" i="42"/>
  <c r="G8158" i="42"/>
  <c r="G8159" i="42"/>
  <c r="G8160" i="42"/>
  <c r="G8161" i="42"/>
  <c r="G8162" i="42"/>
  <c r="G8163" i="42"/>
  <c r="G8164" i="42"/>
  <c r="G8165" i="42"/>
  <c r="G8166" i="42"/>
  <c r="G8167" i="42"/>
  <c r="G8168" i="42"/>
  <c r="G8169" i="42"/>
  <c r="G8170" i="42"/>
  <c r="G8171" i="42"/>
  <c r="G8172" i="42"/>
  <c r="G8173" i="42"/>
  <c r="G8174" i="42"/>
  <c r="G8175" i="42"/>
  <c r="G8176" i="42"/>
  <c r="G8177" i="42"/>
  <c r="G8178" i="42"/>
  <c r="G8179" i="42"/>
  <c r="G8180" i="42"/>
  <c r="G8181" i="42"/>
  <c r="G8182" i="42"/>
  <c r="G8183" i="42"/>
  <c r="G8184" i="42"/>
  <c r="G8185" i="42"/>
  <c r="G8186" i="42"/>
  <c r="G8187" i="42"/>
  <c r="G8188" i="42"/>
  <c r="G8189" i="42"/>
  <c r="G8190" i="42"/>
  <c r="G8191" i="42"/>
  <c r="G8192" i="42"/>
  <c r="G8193" i="42"/>
  <c r="G8194" i="42"/>
  <c r="G8195" i="42"/>
  <c r="G8196" i="42"/>
  <c r="G8197" i="42"/>
  <c r="G8198" i="42"/>
  <c r="G8199" i="42"/>
  <c r="G8200" i="42"/>
  <c r="G8201" i="42"/>
  <c r="G8202" i="42"/>
  <c r="G8203" i="42"/>
  <c r="G8204" i="42"/>
  <c r="G8205" i="42"/>
  <c r="G8206" i="42"/>
  <c r="G8207" i="42"/>
  <c r="G8208" i="42"/>
  <c r="G8209" i="42"/>
  <c r="G8210" i="42"/>
  <c r="G8211" i="42"/>
  <c r="G8212" i="42"/>
  <c r="G8213" i="42"/>
  <c r="G8214" i="42"/>
  <c r="G8215" i="42"/>
  <c r="G8216" i="42"/>
  <c r="G8217" i="42"/>
  <c r="G8218" i="42"/>
  <c r="G8219" i="42"/>
  <c r="G8220" i="42"/>
  <c r="G8221" i="42"/>
  <c r="G8222" i="42"/>
  <c r="G8223" i="42"/>
  <c r="G8224" i="42"/>
  <c r="G8225" i="42"/>
  <c r="G8226" i="42"/>
  <c r="G8227" i="42"/>
  <c r="G8228" i="42"/>
  <c r="G8229" i="42"/>
  <c r="G8230" i="42"/>
  <c r="G8231" i="42"/>
  <c r="G8232" i="42"/>
  <c r="G8233" i="42"/>
  <c r="G8234" i="42"/>
  <c r="G8235" i="42"/>
  <c r="G8236" i="42"/>
  <c r="G8237" i="42"/>
  <c r="G8238" i="42"/>
  <c r="G8239" i="42"/>
  <c r="G8240" i="42"/>
  <c r="G8241" i="42"/>
  <c r="G8242" i="42"/>
  <c r="G8243" i="42"/>
  <c r="G8244" i="42"/>
  <c r="G8245" i="42"/>
  <c r="G8246" i="42"/>
  <c r="G8247" i="42"/>
  <c r="G8248" i="42"/>
  <c r="G8249" i="42"/>
  <c r="G8250" i="42"/>
  <c r="G8251" i="42"/>
  <c r="G8252" i="42"/>
  <c r="G8253" i="42"/>
  <c r="G8254" i="42"/>
  <c r="G8255" i="42"/>
  <c r="G8256" i="42"/>
  <c r="G8257" i="42"/>
  <c r="G8258" i="42"/>
  <c r="G8259" i="42"/>
  <c r="G8260" i="42"/>
  <c r="G8261" i="42"/>
  <c r="G8262" i="42"/>
  <c r="G8263" i="42"/>
  <c r="G8264" i="42"/>
  <c r="G8265" i="42"/>
  <c r="G8266" i="42"/>
  <c r="G8267" i="42"/>
  <c r="G8268" i="42"/>
  <c r="G8269" i="42"/>
  <c r="G8270" i="42"/>
  <c r="G8271" i="42"/>
  <c r="G8272" i="42"/>
  <c r="G8273" i="42"/>
  <c r="G8274" i="42"/>
  <c r="G8275" i="42"/>
  <c r="G8276" i="42"/>
  <c r="G8277" i="42"/>
  <c r="G8278" i="42"/>
  <c r="G8279" i="42"/>
  <c r="G8280" i="42"/>
  <c r="G8281" i="42"/>
  <c r="G8282" i="42"/>
  <c r="G8283" i="42"/>
  <c r="G8284" i="42"/>
  <c r="G8285" i="42"/>
  <c r="G8286" i="42"/>
  <c r="G8287" i="42"/>
  <c r="G8288" i="42"/>
  <c r="G8289" i="42"/>
  <c r="G8290" i="42"/>
  <c r="G8291" i="42"/>
  <c r="G8292" i="42"/>
  <c r="G8293" i="42"/>
  <c r="G8294" i="42"/>
  <c r="G8295" i="42"/>
  <c r="G8296" i="42"/>
  <c r="G8297" i="42"/>
  <c r="G8298" i="42"/>
  <c r="G8299" i="42"/>
  <c r="G8300" i="42"/>
  <c r="G8301" i="42"/>
  <c r="G8302" i="42"/>
  <c r="G8303" i="42"/>
  <c r="G8304" i="42"/>
  <c r="G8305" i="42"/>
  <c r="G8306" i="42"/>
  <c r="G8307" i="42"/>
  <c r="G8308" i="42"/>
  <c r="G8309" i="42"/>
  <c r="G8310" i="42"/>
  <c r="G8311" i="42"/>
  <c r="G8312" i="42"/>
  <c r="G8313" i="42"/>
  <c r="G8314" i="42"/>
  <c r="G8315" i="42"/>
  <c r="G8316" i="42"/>
  <c r="G8317" i="42"/>
  <c r="G8318" i="42"/>
  <c r="G8319" i="42"/>
  <c r="G8320" i="42"/>
  <c r="G8321" i="42"/>
  <c r="G8322" i="42"/>
  <c r="G8323" i="42"/>
  <c r="G8324" i="42"/>
  <c r="G8325" i="42"/>
  <c r="G8326" i="42"/>
  <c r="G8327" i="42"/>
  <c r="G8328" i="42"/>
  <c r="G8329" i="42"/>
  <c r="G8330" i="42"/>
  <c r="G8331" i="42"/>
  <c r="G8332" i="42"/>
  <c r="G8333" i="42"/>
  <c r="G8334" i="42"/>
  <c r="G8335" i="42"/>
  <c r="G8336" i="42"/>
  <c r="G8337" i="42"/>
  <c r="G8338" i="42"/>
  <c r="G8339" i="42"/>
  <c r="G8340" i="42"/>
  <c r="G8341" i="42"/>
  <c r="G8342" i="42"/>
  <c r="G8343" i="42"/>
  <c r="G8344" i="42"/>
  <c r="G8345" i="42"/>
  <c r="G8346" i="42"/>
  <c r="G8347" i="42"/>
  <c r="G8348" i="42"/>
  <c r="G8349" i="42"/>
  <c r="G8350" i="42"/>
  <c r="G8351" i="42"/>
  <c r="G8352" i="42"/>
  <c r="G8353" i="42"/>
  <c r="G8354" i="42"/>
  <c r="G8355" i="42"/>
  <c r="G8356" i="42"/>
  <c r="G8357" i="42"/>
  <c r="G8358" i="42"/>
  <c r="G8359" i="42"/>
  <c r="G8360" i="42"/>
  <c r="G8361" i="42"/>
  <c r="G8362" i="42"/>
  <c r="G8363" i="42"/>
  <c r="G8364" i="42"/>
  <c r="G8365" i="42"/>
  <c r="G8366" i="42"/>
  <c r="G8367" i="42"/>
  <c r="G8368" i="42"/>
  <c r="G8369" i="42"/>
  <c r="G8370" i="42"/>
  <c r="G8371" i="42"/>
  <c r="G8372" i="42"/>
  <c r="G8373" i="42"/>
  <c r="G8374" i="42"/>
  <c r="G8375" i="42"/>
  <c r="G8376" i="42"/>
  <c r="G8377" i="42"/>
  <c r="G8378" i="42"/>
  <c r="G8379" i="42"/>
  <c r="G8380" i="42"/>
  <c r="G8381" i="42"/>
  <c r="G8382" i="42"/>
  <c r="G8383" i="42"/>
  <c r="G8384" i="42"/>
  <c r="G8385" i="42"/>
  <c r="G8386" i="42"/>
  <c r="G8387" i="42"/>
  <c r="G8388" i="42"/>
  <c r="G8389" i="42"/>
  <c r="G8390" i="42"/>
  <c r="G8391" i="42"/>
  <c r="G8392" i="42"/>
  <c r="G8393" i="42"/>
  <c r="G8394" i="42"/>
  <c r="G8395" i="42"/>
  <c r="G8396" i="42"/>
  <c r="G8397" i="42"/>
  <c r="G8398" i="42"/>
  <c r="G8399" i="42"/>
  <c r="G8400" i="42"/>
  <c r="G8401" i="42"/>
  <c r="G8402" i="42"/>
  <c r="G8403" i="42"/>
  <c r="G8404" i="42"/>
  <c r="G8405" i="42"/>
  <c r="G8406" i="42"/>
  <c r="G8407" i="42"/>
  <c r="G8408" i="42"/>
  <c r="G8409" i="42"/>
  <c r="G8410" i="42"/>
  <c r="G8411" i="42"/>
  <c r="G8412" i="42"/>
  <c r="G8413" i="42"/>
  <c r="G8414" i="42"/>
  <c r="G8415" i="42"/>
  <c r="G8416" i="42"/>
  <c r="G8417" i="42"/>
  <c r="G8418" i="42"/>
  <c r="G8419" i="42"/>
  <c r="G8420" i="42"/>
  <c r="G8421" i="42"/>
  <c r="G8422" i="42"/>
  <c r="G8423" i="42"/>
  <c r="G8424" i="42"/>
  <c r="G8425" i="42"/>
  <c r="G8426" i="42"/>
  <c r="G8427" i="42"/>
  <c r="G8428" i="42"/>
  <c r="G8429" i="42"/>
  <c r="G8430" i="42"/>
  <c r="G8431" i="42"/>
  <c r="G8432" i="42"/>
  <c r="G8433" i="42"/>
  <c r="G8434" i="42"/>
  <c r="G8435" i="42"/>
  <c r="G8436" i="42"/>
  <c r="G8437" i="42"/>
  <c r="G8438" i="42"/>
  <c r="G8439" i="42"/>
  <c r="G8440" i="42"/>
  <c r="G8441" i="42"/>
  <c r="G8442" i="42"/>
  <c r="G8443" i="42"/>
  <c r="G8444" i="42"/>
  <c r="G8445" i="42"/>
  <c r="G8446" i="42"/>
  <c r="G8447" i="42"/>
  <c r="G8448" i="42"/>
  <c r="G8449" i="42"/>
  <c r="G8450" i="42"/>
  <c r="G8451" i="42"/>
  <c r="G8452" i="42"/>
  <c r="G8453" i="42"/>
  <c r="G8454" i="42"/>
  <c r="G8455" i="42"/>
  <c r="G8456" i="42"/>
  <c r="G8457" i="42"/>
  <c r="G8458" i="42"/>
  <c r="G8459" i="42"/>
  <c r="G8460" i="42"/>
  <c r="G8461" i="42"/>
  <c r="G8462" i="42"/>
  <c r="G8463" i="42"/>
  <c r="G8464" i="42"/>
  <c r="G8465" i="42"/>
  <c r="G8466" i="42"/>
  <c r="G8467" i="42"/>
  <c r="G8468" i="42"/>
  <c r="G8469" i="42"/>
  <c r="G8470" i="42"/>
  <c r="G8471" i="42"/>
  <c r="G8472" i="42"/>
  <c r="G8473" i="42"/>
  <c r="G8474" i="42"/>
  <c r="G8475" i="42"/>
  <c r="G8476" i="42"/>
  <c r="G8477" i="42"/>
  <c r="G8478" i="42"/>
  <c r="G8479" i="42"/>
  <c r="G8480" i="42"/>
  <c r="G8481" i="42"/>
  <c r="G8482" i="42"/>
  <c r="G8483" i="42"/>
  <c r="G8484" i="42"/>
  <c r="G8485" i="42"/>
  <c r="G8486" i="42"/>
  <c r="G8487" i="42"/>
  <c r="G8488" i="42"/>
  <c r="G8489" i="42"/>
  <c r="G8490" i="42"/>
  <c r="G8491" i="42"/>
  <c r="G8492" i="42"/>
  <c r="G8493" i="42"/>
  <c r="G8494" i="42"/>
  <c r="G8495" i="42"/>
  <c r="G8496" i="42"/>
  <c r="G8497" i="42"/>
  <c r="G8498" i="42"/>
  <c r="G8499" i="42"/>
  <c r="G8500" i="42"/>
  <c r="G8501" i="42"/>
  <c r="G8502" i="42"/>
  <c r="G8503" i="42"/>
  <c r="G8504" i="42"/>
  <c r="G8505" i="42"/>
  <c r="G8506" i="42"/>
  <c r="G8507" i="42"/>
  <c r="G8508" i="42"/>
  <c r="G8509" i="42"/>
  <c r="G8510" i="42"/>
  <c r="G8511" i="42"/>
  <c r="G8512" i="42"/>
  <c r="G8513" i="42"/>
  <c r="G8514" i="42"/>
  <c r="G8515" i="42"/>
  <c r="G8516" i="42"/>
  <c r="G8517" i="42"/>
  <c r="G8518" i="42"/>
  <c r="G8519" i="42"/>
  <c r="G8520" i="42"/>
  <c r="G8521" i="42"/>
  <c r="G8522" i="42"/>
  <c r="G8523" i="42"/>
  <c r="G8524" i="42"/>
  <c r="G8525" i="42"/>
  <c r="G8526" i="42"/>
  <c r="G8527" i="42"/>
  <c r="G8528" i="42"/>
  <c r="G8529" i="42"/>
  <c r="G8530" i="42"/>
  <c r="G8531" i="42"/>
  <c r="G8532" i="42"/>
  <c r="G8533" i="42"/>
  <c r="G8534" i="42"/>
  <c r="G8535" i="42"/>
  <c r="G8536" i="42"/>
  <c r="G8537" i="42"/>
  <c r="G8538" i="42"/>
  <c r="G8539" i="42"/>
  <c r="G8540" i="42"/>
  <c r="G8541" i="42"/>
  <c r="G8542" i="42"/>
  <c r="G8543" i="42"/>
  <c r="G8544" i="42"/>
  <c r="G8545" i="42"/>
  <c r="G8546" i="42"/>
  <c r="G8547" i="42"/>
  <c r="G8548" i="42"/>
  <c r="G8549" i="42"/>
  <c r="G8550" i="42"/>
  <c r="G8551" i="42"/>
  <c r="G8552" i="42"/>
  <c r="G8553" i="42"/>
  <c r="G8554" i="42"/>
  <c r="G8555" i="42"/>
  <c r="G8556" i="42"/>
  <c r="G8557" i="42"/>
  <c r="G8558" i="42"/>
  <c r="G8559" i="42"/>
  <c r="G8560" i="42"/>
  <c r="G8561" i="42"/>
  <c r="G8562" i="42"/>
  <c r="G8563" i="42"/>
  <c r="G8564" i="42"/>
  <c r="G8565" i="42"/>
  <c r="G8566" i="42"/>
  <c r="G8567" i="42"/>
  <c r="G8568" i="42"/>
  <c r="G8569" i="42"/>
  <c r="G8570" i="42"/>
  <c r="G8571" i="42"/>
  <c r="G8572" i="42"/>
  <c r="G8573" i="42"/>
  <c r="G8574" i="42"/>
  <c r="G8575" i="42"/>
  <c r="G8576" i="42"/>
  <c r="G8577" i="42"/>
  <c r="G8578" i="42"/>
  <c r="G8579" i="42"/>
  <c r="G8580" i="42"/>
  <c r="G8581" i="42"/>
  <c r="G8582" i="42"/>
  <c r="G8583" i="42"/>
  <c r="G8584" i="42"/>
  <c r="G8585" i="42"/>
  <c r="G8586" i="42"/>
  <c r="G8587" i="42"/>
  <c r="G8588" i="42"/>
  <c r="G8589" i="42"/>
  <c r="G8590" i="42"/>
  <c r="G8591" i="42"/>
  <c r="G8592" i="42"/>
  <c r="G8593" i="42"/>
  <c r="G8594" i="42"/>
  <c r="G8595" i="42"/>
  <c r="G8596" i="42"/>
  <c r="G8597" i="42"/>
  <c r="G8598" i="42"/>
  <c r="G8599" i="42"/>
  <c r="G8600" i="42"/>
  <c r="G8601" i="42"/>
  <c r="G8602" i="42"/>
  <c r="G8603" i="42"/>
  <c r="G8604" i="42"/>
  <c r="G8605" i="42"/>
  <c r="G8606" i="42"/>
  <c r="G8607" i="42"/>
  <c r="G8608" i="42"/>
  <c r="G8609" i="42"/>
  <c r="G8610" i="42"/>
  <c r="G8611" i="42"/>
  <c r="G8612" i="42"/>
  <c r="G8613" i="42"/>
  <c r="G8614" i="42"/>
  <c r="G8615" i="42"/>
  <c r="G8616" i="42"/>
  <c r="G8617" i="42"/>
  <c r="G8618" i="42"/>
  <c r="G8619" i="42"/>
  <c r="G8620" i="42"/>
  <c r="G8621" i="42"/>
  <c r="G8622" i="42"/>
  <c r="G8623" i="42"/>
  <c r="G8624" i="42"/>
  <c r="G8625" i="42"/>
  <c r="G8626" i="42"/>
  <c r="G8627" i="42"/>
  <c r="G8628" i="42"/>
  <c r="G8629" i="42"/>
  <c r="G8630" i="42"/>
  <c r="G8631" i="42"/>
  <c r="G8632" i="42"/>
  <c r="G8633" i="42"/>
  <c r="G8634" i="42"/>
  <c r="G8635" i="42"/>
  <c r="G8636" i="42"/>
  <c r="G8637" i="42"/>
  <c r="G8638" i="42"/>
  <c r="G8639" i="42"/>
  <c r="G8640" i="42"/>
  <c r="G8641" i="42"/>
  <c r="G8642" i="42"/>
  <c r="G8643" i="42"/>
  <c r="G8644" i="42"/>
  <c r="G8645" i="42"/>
  <c r="G8646" i="42"/>
  <c r="G8647" i="42"/>
  <c r="G8648" i="42"/>
  <c r="G8649" i="42"/>
  <c r="G8650" i="42"/>
  <c r="G8651" i="42"/>
  <c r="G8652" i="42"/>
  <c r="G8653" i="42"/>
  <c r="G8654" i="42"/>
  <c r="G8655" i="42"/>
  <c r="G8656" i="42"/>
  <c r="G8657" i="42"/>
  <c r="G8658" i="42"/>
  <c r="G8659" i="42"/>
  <c r="G8660" i="42"/>
  <c r="G8661" i="42"/>
  <c r="G8662" i="42"/>
  <c r="G8663" i="42"/>
  <c r="G8664" i="42"/>
  <c r="G8665" i="42"/>
  <c r="G8666" i="42"/>
  <c r="G8667" i="42"/>
  <c r="G8668" i="42"/>
  <c r="G8669" i="42"/>
  <c r="G8670" i="42"/>
  <c r="G8671" i="42"/>
  <c r="G8672" i="42"/>
  <c r="G8673" i="42"/>
  <c r="G8674" i="42"/>
  <c r="G8675" i="42"/>
  <c r="G8676" i="42"/>
  <c r="G8677" i="42"/>
  <c r="G8678" i="42"/>
  <c r="G8679" i="42"/>
  <c r="G8680" i="42"/>
  <c r="G8681" i="42"/>
  <c r="G8682" i="42"/>
  <c r="G8683" i="42"/>
  <c r="G8684" i="42"/>
  <c r="G8685" i="42"/>
  <c r="G8686" i="42"/>
  <c r="G8687" i="42"/>
  <c r="G8688" i="42"/>
  <c r="G8689" i="42"/>
  <c r="G8690" i="42"/>
  <c r="G8691" i="42"/>
  <c r="G8692" i="42"/>
  <c r="G8693" i="42"/>
  <c r="G8694" i="42"/>
  <c r="G8695" i="42"/>
  <c r="G8696" i="42"/>
  <c r="G8697" i="42"/>
  <c r="G8698" i="42"/>
  <c r="G8699" i="42"/>
  <c r="G8700" i="42"/>
  <c r="G8701" i="42"/>
  <c r="G8702" i="42"/>
  <c r="G8703" i="42"/>
  <c r="G8704" i="42"/>
  <c r="G8705" i="42"/>
  <c r="G8706" i="42"/>
  <c r="G8707" i="42"/>
  <c r="G8708" i="42"/>
  <c r="G8709" i="42"/>
  <c r="G8710" i="42"/>
  <c r="G8711" i="42"/>
  <c r="G8712" i="42"/>
  <c r="G8713" i="42"/>
  <c r="G8714" i="42"/>
  <c r="G8715" i="42"/>
  <c r="G8716" i="42"/>
  <c r="G8717" i="42"/>
  <c r="G8718" i="42"/>
  <c r="G8719" i="42"/>
  <c r="G8720" i="42"/>
  <c r="G8721" i="42"/>
  <c r="G8722" i="42"/>
  <c r="G8723" i="42"/>
  <c r="G8724" i="42"/>
  <c r="G8725" i="42"/>
  <c r="G8726" i="42"/>
  <c r="G8727" i="42"/>
  <c r="G8728" i="42"/>
  <c r="G8729" i="42"/>
  <c r="G8730" i="42"/>
  <c r="G8731" i="42"/>
  <c r="G8732" i="42"/>
  <c r="G8733" i="42"/>
  <c r="G8734" i="42"/>
  <c r="G8735" i="42"/>
  <c r="G8736" i="42"/>
  <c r="G8737" i="42"/>
  <c r="G8738" i="42"/>
  <c r="G8739" i="42"/>
  <c r="G8740" i="42"/>
  <c r="G8741" i="42"/>
  <c r="G8742" i="42"/>
  <c r="G8743" i="42"/>
  <c r="G8744" i="42"/>
  <c r="G8745" i="42"/>
  <c r="G8746" i="42"/>
  <c r="G8747" i="42"/>
  <c r="G8748" i="42"/>
  <c r="G8749" i="42"/>
  <c r="G8750" i="42"/>
  <c r="G8751" i="42"/>
  <c r="G8752" i="42"/>
  <c r="G8753" i="42"/>
  <c r="G8754" i="42"/>
  <c r="G8755" i="42"/>
  <c r="G8756" i="42"/>
  <c r="G8757" i="42"/>
  <c r="G8758" i="42"/>
  <c r="G8759" i="42"/>
  <c r="G8760" i="42"/>
  <c r="G8761" i="42"/>
  <c r="G8762" i="42"/>
  <c r="G8763" i="42"/>
  <c r="G8764" i="42"/>
  <c r="G8765" i="42"/>
  <c r="G8766" i="42"/>
  <c r="G8767" i="42"/>
  <c r="G8768" i="42"/>
  <c r="G8769" i="42"/>
  <c r="G8770" i="42"/>
  <c r="G8771" i="42"/>
  <c r="G8772" i="42"/>
  <c r="G8773" i="42"/>
  <c r="G8774" i="42"/>
  <c r="G8775" i="42"/>
  <c r="G8776" i="42"/>
  <c r="G8777" i="42"/>
  <c r="G8778" i="42"/>
  <c r="G8779" i="42"/>
  <c r="G8780" i="42"/>
  <c r="G8781" i="42"/>
  <c r="G8782" i="42"/>
  <c r="G8783" i="42"/>
  <c r="G8784" i="42"/>
  <c r="G8785" i="42"/>
  <c r="G8786" i="42"/>
  <c r="G8787" i="42"/>
  <c r="G8788" i="42"/>
  <c r="G8789" i="42"/>
  <c r="G8790" i="42"/>
  <c r="G8791" i="42"/>
  <c r="G8792" i="42"/>
  <c r="G8793" i="42"/>
  <c r="G8794" i="42"/>
  <c r="G8795" i="42"/>
  <c r="G8796" i="42"/>
  <c r="G8797" i="42"/>
  <c r="G8798" i="42"/>
  <c r="G8799" i="42"/>
  <c r="G8800" i="42"/>
  <c r="G8801" i="42"/>
  <c r="G8802" i="42"/>
  <c r="G8803" i="42"/>
  <c r="G8804" i="42"/>
  <c r="G8805" i="42"/>
  <c r="G8806" i="42"/>
  <c r="G8807" i="42"/>
  <c r="G8808" i="42"/>
  <c r="G8809" i="42"/>
  <c r="G8810" i="42"/>
  <c r="G8811" i="42"/>
  <c r="G8812" i="42"/>
  <c r="G8813" i="42"/>
  <c r="G8814" i="42"/>
  <c r="G8815" i="42"/>
  <c r="G8816" i="42"/>
  <c r="G8817" i="42"/>
  <c r="G8818" i="42"/>
  <c r="G8819" i="42"/>
  <c r="G8820" i="42"/>
  <c r="G8821" i="42"/>
  <c r="G8822" i="42"/>
  <c r="G8823" i="42"/>
  <c r="G8824" i="42"/>
  <c r="G8825" i="42"/>
  <c r="G8826" i="42"/>
  <c r="G8827" i="42"/>
  <c r="G8828" i="42"/>
  <c r="G8829" i="42"/>
  <c r="G8830" i="42"/>
  <c r="G8831" i="42"/>
  <c r="G8832" i="42"/>
  <c r="G8833" i="42"/>
  <c r="G8834" i="42"/>
  <c r="G8835" i="42"/>
  <c r="G8836" i="42"/>
  <c r="G8837" i="42"/>
  <c r="G8838" i="42"/>
  <c r="G8839" i="42"/>
  <c r="G8840" i="42"/>
  <c r="G8841" i="42"/>
  <c r="G8842" i="42"/>
  <c r="G8843" i="42"/>
  <c r="G8844" i="42"/>
  <c r="G8845" i="42"/>
  <c r="G8846" i="42"/>
  <c r="G8847" i="42"/>
  <c r="G8848" i="42"/>
  <c r="G8849" i="42"/>
  <c r="G8850" i="42"/>
  <c r="G8851" i="42"/>
  <c r="G8852" i="42"/>
  <c r="G8853" i="42"/>
  <c r="G8854" i="42"/>
  <c r="G8855" i="42"/>
  <c r="G8856" i="42"/>
  <c r="G8857" i="42"/>
  <c r="G8858" i="42"/>
  <c r="G8859" i="42"/>
  <c r="G8860" i="42"/>
  <c r="G8861" i="42"/>
  <c r="G8862" i="42"/>
  <c r="G8863" i="42"/>
  <c r="G8864" i="42"/>
  <c r="G8865" i="42"/>
  <c r="G8866" i="42"/>
  <c r="G8867" i="42"/>
  <c r="G8868" i="42"/>
  <c r="G8869" i="42"/>
  <c r="G8870" i="42"/>
  <c r="G8871" i="42"/>
  <c r="G8872" i="42"/>
  <c r="G8873" i="42"/>
  <c r="G8874" i="42"/>
  <c r="G8875" i="42"/>
  <c r="G8876" i="42"/>
  <c r="G8877" i="42"/>
  <c r="G8878" i="42"/>
  <c r="G8879" i="42"/>
  <c r="G8880" i="42"/>
  <c r="G8881" i="42"/>
  <c r="G8882" i="42"/>
  <c r="G8883" i="42"/>
  <c r="G8884" i="42"/>
  <c r="G8885" i="42"/>
  <c r="G8886" i="42"/>
  <c r="G8887" i="42"/>
  <c r="G8888" i="42"/>
  <c r="G8889" i="42"/>
  <c r="G8890" i="42"/>
  <c r="G8891" i="42"/>
  <c r="G8892" i="42"/>
  <c r="G8893" i="42"/>
  <c r="G8894" i="42"/>
  <c r="G8895" i="42"/>
  <c r="G8896" i="42"/>
  <c r="G8897" i="42"/>
  <c r="G8898" i="42"/>
  <c r="G8899" i="42"/>
  <c r="G8900" i="42"/>
  <c r="G8901" i="42"/>
  <c r="G8902" i="42"/>
  <c r="G8903" i="42"/>
  <c r="G8904" i="42"/>
  <c r="G8905" i="42"/>
  <c r="G8906" i="42"/>
  <c r="G8907" i="42"/>
  <c r="G8908" i="42"/>
  <c r="G8909" i="42"/>
  <c r="G8910" i="42"/>
  <c r="G8911" i="42"/>
  <c r="G8912" i="42"/>
  <c r="G8913" i="42"/>
  <c r="G8914" i="42"/>
  <c r="G8915" i="42"/>
  <c r="G8916" i="42"/>
  <c r="G8917" i="42"/>
  <c r="G8918" i="42"/>
  <c r="G8919" i="42"/>
  <c r="G8920" i="42"/>
  <c r="G8921" i="42"/>
  <c r="G8922" i="42"/>
  <c r="G8923" i="42"/>
  <c r="G8924" i="42"/>
  <c r="G8925" i="42"/>
  <c r="G8926" i="42"/>
  <c r="G8927" i="42"/>
  <c r="G8928" i="42"/>
  <c r="G8929" i="42"/>
  <c r="G8930" i="42"/>
  <c r="G8931" i="42"/>
  <c r="G8932" i="42"/>
  <c r="G8933" i="42"/>
  <c r="G8934" i="42"/>
  <c r="G8935" i="42"/>
  <c r="G8936" i="42"/>
  <c r="G8937" i="42"/>
  <c r="G8938" i="42"/>
  <c r="G8939" i="42"/>
  <c r="G8940" i="42"/>
  <c r="G8941" i="42"/>
  <c r="G8942" i="42"/>
  <c r="G8943" i="42"/>
  <c r="G8944" i="42"/>
  <c r="G8945" i="42"/>
  <c r="G8946" i="42"/>
  <c r="G8947" i="42"/>
  <c r="G8948" i="42"/>
  <c r="G8949" i="42"/>
  <c r="G8950" i="42"/>
  <c r="G8951" i="42"/>
  <c r="G8952" i="42"/>
  <c r="G8953" i="42"/>
  <c r="G8954" i="42"/>
  <c r="G8955" i="42"/>
  <c r="G8956" i="42"/>
  <c r="G8957" i="42"/>
  <c r="G8958" i="42"/>
  <c r="G8959" i="42"/>
  <c r="G8960" i="42"/>
  <c r="G8961" i="42"/>
  <c r="G8962" i="42"/>
  <c r="G8963" i="42"/>
  <c r="G8964" i="42"/>
  <c r="G8965" i="42"/>
  <c r="G8966" i="42"/>
  <c r="G8967" i="42"/>
  <c r="G8968" i="42"/>
  <c r="G8969" i="42"/>
  <c r="G8970" i="42"/>
  <c r="G8971" i="42"/>
  <c r="G8972" i="42"/>
  <c r="G8973" i="42"/>
  <c r="G8974" i="42"/>
  <c r="G8975" i="42"/>
  <c r="G8976" i="42"/>
  <c r="G8977" i="42"/>
  <c r="G8978" i="42"/>
  <c r="G8979" i="42"/>
  <c r="G8980" i="42"/>
  <c r="G8981" i="42"/>
  <c r="G8982" i="42"/>
  <c r="G8983" i="42"/>
  <c r="G8984" i="42"/>
  <c r="G8985" i="42"/>
  <c r="G8986" i="42"/>
  <c r="G8987" i="42"/>
  <c r="G8988" i="42"/>
  <c r="G8989" i="42"/>
  <c r="G8990" i="42"/>
  <c r="G8991" i="42"/>
  <c r="G8992" i="42"/>
  <c r="G8993" i="42"/>
  <c r="G8994" i="42"/>
  <c r="G8995" i="42"/>
  <c r="G8996" i="42"/>
  <c r="G8997" i="42"/>
  <c r="G8998" i="42"/>
  <c r="G8999" i="42"/>
  <c r="G9000" i="42"/>
  <c r="I5" i="41"/>
  <c r="J5" i="41"/>
  <c r="K5" i="41"/>
  <c r="K20" i="41"/>
  <c r="K21" i="41"/>
  <c r="A1" i="2"/>
  <c r="A2" i="2"/>
  <c r="A3" i="2"/>
  <c r="A4" i="2"/>
  <c r="A5" i="2"/>
  <c r="B5" i="2"/>
  <c r="C5" i="2"/>
  <c r="A6" i="2"/>
  <c r="B6" i="2"/>
  <c r="C6" i="2"/>
  <c r="A7" i="2"/>
  <c r="B7" i="2"/>
  <c r="C7" i="2" s="1"/>
  <c r="A8" i="2"/>
  <c r="B8" i="2"/>
  <c r="C8" i="2" s="1"/>
  <c r="A9" i="2"/>
  <c r="B9" i="2"/>
  <c r="C9" i="2"/>
  <c r="A10" i="2"/>
  <c r="B10" i="2"/>
  <c r="C10" i="2" s="1"/>
  <c r="A11" i="2"/>
  <c r="B11" i="2"/>
  <c r="C11" i="2"/>
  <c r="A12" i="2"/>
  <c r="B12" i="2"/>
  <c r="C12" i="2" s="1"/>
  <c r="A13" i="2"/>
  <c r="B13" i="2"/>
  <c r="C13" i="2" s="1"/>
  <c r="A14" i="2"/>
  <c r="B14" i="2"/>
  <c r="C14" i="2" s="1"/>
  <c r="A15" i="2"/>
  <c r="B15" i="2"/>
  <c r="C15" i="2" s="1"/>
  <c r="A16" i="2"/>
  <c r="B16" i="2"/>
  <c r="C16" i="2" s="1"/>
  <c r="A17" i="2"/>
  <c r="B17" i="2"/>
  <c r="C17" i="2"/>
  <c r="A18" i="2"/>
  <c r="B18" i="2"/>
  <c r="C18" i="2" s="1"/>
  <c r="A19" i="2"/>
  <c r="B19" i="2"/>
  <c r="C19" i="2"/>
  <c r="A20" i="2"/>
  <c r="B20" i="2"/>
  <c r="C20" i="2" s="1"/>
  <c r="A21" i="2"/>
  <c r="B21" i="2"/>
  <c r="C21" i="2" s="1"/>
  <c r="A22" i="2"/>
  <c r="B22" i="2"/>
  <c r="C22" i="2" s="1"/>
  <c r="A23" i="2"/>
  <c r="B23" i="2"/>
  <c r="C23" i="2" s="1"/>
  <c r="A24" i="2"/>
  <c r="B24" i="2"/>
  <c r="C24" i="2" s="1"/>
  <c r="A25" i="2"/>
  <c r="B25" i="2"/>
  <c r="C25" i="2" s="1"/>
  <c r="A26" i="2"/>
  <c r="B26" i="2"/>
  <c r="C26" i="2" s="1"/>
  <c r="A27" i="2"/>
  <c r="B27" i="2"/>
  <c r="C27" i="2"/>
  <c r="A28" i="2"/>
  <c r="B28" i="2"/>
  <c r="C28" i="2"/>
  <c r="A29" i="2"/>
  <c r="B29" i="2"/>
  <c r="C29" i="2" s="1"/>
  <c r="A30" i="2"/>
  <c r="B30" i="2"/>
  <c r="C30" i="2"/>
  <c r="A31" i="2"/>
  <c r="B31" i="2"/>
  <c r="C31" i="2"/>
  <c r="A32" i="2"/>
  <c r="B32" i="2"/>
  <c r="C32" i="2" s="1"/>
  <c r="A33" i="2"/>
  <c r="B33" i="2"/>
  <c r="C33" i="2"/>
  <c r="A34" i="2"/>
  <c r="B34" i="2"/>
  <c r="C34" i="2"/>
  <c r="A35" i="2"/>
  <c r="B35" i="2"/>
  <c r="C35" i="2"/>
  <c r="A36" i="2"/>
  <c r="B36" i="2"/>
  <c r="C36" i="2" s="1"/>
  <c r="A37" i="2"/>
  <c r="B37" i="2"/>
  <c r="C37" i="2" s="1"/>
  <c r="A38" i="2"/>
  <c r="B38" i="2"/>
  <c r="C38" i="2"/>
  <c r="A39" i="2"/>
  <c r="B39" i="2"/>
  <c r="C39" i="2" s="1"/>
  <c r="A40" i="2"/>
  <c r="B40" i="2"/>
  <c r="C40" i="2" s="1"/>
  <c r="A41" i="2"/>
  <c r="B41" i="2"/>
  <c r="C41" i="2"/>
  <c r="A42" i="2"/>
  <c r="B42" i="2"/>
  <c r="C42" i="2" s="1"/>
  <c r="A43" i="2"/>
  <c r="B43" i="2"/>
  <c r="C43" i="2"/>
  <c r="A44" i="2"/>
  <c r="B44" i="2"/>
  <c r="C44" i="2" s="1"/>
  <c r="A45" i="2"/>
  <c r="B45" i="2"/>
  <c r="C45" i="2" s="1"/>
  <c r="A46" i="2"/>
  <c r="B46" i="2"/>
  <c r="C46" i="2"/>
  <c r="A47" i="2"/>
  <c r="B47" i="2"/>
  <c r="C47" i="2" s="1"/>
  <c r="A48" i="2"/>
  <c r="B48" i="2"/>
  <c r="C48" i="2" s="1"/>
  <c r="A49" i="2"/>
  <c r="B49" i="2"/>
  <c r="C49" i="2"/>
  <c r="A50" i="2"/>
  <c r="B50" i="2"/>
  <c r="C50" i="2" s="1"/>
  <c r="A51" i="2"/>
  <c r="B51" i="2"/>
  <c r="C51" i="2"/>
  <c r="A52" i="2"/>
  <c r="B52" i="2"/>
  <c r="C52" i="2" s="1"/>
  <c r="A53" i="2"/>
  <c r="B53" i="2"/>
  <c r="C53" i="2" s="1"/>
  <c r="A54" i="2"/>
  <c r="B54" i="2"/>
  <c r="C54" i="2" s="1"/>
  <c r="A55" i="2"/>
  <c r="B55" i="2"/>
  <c r="C55" i="2" s="1"/>
  <c r="A56" i="2"/>
  <c r="B56" i="2"/>
  <c r="C56" i="2" s="1"/>
  <c r="A57" i="2"/>
  <c r="B57" i="2"/>
  <c r="C57" i="2" s="1"/>
  <c r="A58" i="2"/>
  <c r="B58" i="2"/>
  <c r="C58" i="2" s="1"/>
  <c r="A59" i="2"/>
  <c r="B59" i="2"/>
  <c r="C59" i="2"/>
  <c r="A60" i="2"/>
  <c r="B60" i="2"/>
  <c r="C60" i="2"/>
  <c r="A61" i="2"/>
  <c r="B61" i="2"/>
  <c r="C61" i="2" s="1"/>
  <c r="A62" i="2"/>
  <c r="B62" i="2"/>
  <c r="C62" i="2"/>
  <c r="A63" i="2"/>
  <c r="B63" i="2"/>
  <c r="C63" i="2"/>
  <c r="A64" i="2"/>
  <c r="B64" i="2"/>
  <c r="C64" i="2" s="1"/>
  <c r="A65" i="2"/>
  <c r="B65" i="2"/>
  <c r="C65" i="2"/>
  <c r="A66" i="2"/>
  <c r="B66" i="2"/>
  <c r="C66" i="2"/>
  <c r="A67" i="2"/>
  <c r="B67" i="2"/>
  <c r="C67" i="2"/>
  <c r="A68" i="2"/>
  <c r="B68" i="2"/>
  <c r="C68" i="2" s="1"/>
  <c r="A69" i="2"/>
  <c r="B69" i="2"/>
  <c r="C69" i="2" s="1"/>
  <c r="A70" i="2"/>
  <c r="B70" i="2"/>
  <c r="C70" i="2"/>
  <c r="A71" i="2"/>
  <c r="B71" i="2"/>
  <c r="C71" i="2" s="1"/>
  <c r="A72" i="2"/>
  <c r="B72" i="2"/>
  <c r="C72" i="2" s="1"/>
  <c r="A73" i="2"/>
  <c r="B73" i="2"/>
  <c r="C73" i="2"/>
  <c r="A74" i="2"/>
  <c r="B74" i="2"/>
  <c r="C74" i="2" s="1"/>
  <c r="A75" i="2"/>
  <c r="B75" i="2"/>
  <c r="C75" i="2"/>
  <c r="A76" i="2"/>
  <c r="B76" i="2"/>
  <c r="C76" i="2"/>
  <c r="A77" i="2"/>
  <c r="B77" i="2"/>
  <c r="C77" i="2" s="1"/>
  <c r="A78" i="2"/>
  <c r="B78" i="2"/>
  <c r="C78" i="2"/>
  <c r="A79" i="2"/>
  <c r="B79" i="2"/>
  <c r="C79" i="2"/>
  <c r="A80" i="2"/>
  <c r="B80" i="2"/>
  <c r="C80" i="2" s="1"/>
  <c r="A81" i="2"/>
  <c r="B81" i="2"/>
  <c r="C81" i="2"/>
  <c r="A82" i="2"/>
  <c r="B82" i="2"/>
  <c r="C82" i="2"/>
  <c r="A83" i="2"/>
  <c r="B83" i="2"/>
  <c r="C83" i="2"/>
  <c r="A84" i="2"/>
  <c r="B84" i="2"/>
  <c r="C84" i="2" s="1"/>
  <c r="A85" i="2"/>
  <c r="B85" i="2"/>
  <c r="C85" i="2" s="1"/>
  <c r="A86" i="2"/>
  <c r="B86" i="2"/>
  <c r="C86" i="2" s="1"/>
  <c r="A87" i="2"/>
  <c r="B87" i="2"/>
  <c r="C87" i="2" s="1"/>
  <c r="A88" i="2"/>
  <c r="B88" i="2"/>
  <c r="C88" i="2" s="1"/>
  <c r="A89" i="2"/>
  <c r="B89" i="2"/>
  <c r="C89" i="2" s="1"/>
  <c r="A90" i="2"/>
  <c r="B90" i="2"/>
  <c r="C90" i="2" s="1"/>
  <c r="A91" i="2"/>
  <c r="B91" i="2"/>
  <c r="C91" i="2"/>
  <c r="A92" i="2"/>
  <c r="B92" i="2"/>
  <c r="C92" i="2"/>
  <c r="A93" i="2"/>
  <c r="B93" i="2"/>
  <c r="C93" i="2" s="1"/>
  <c r="A94" i="2"/>
  <c r="B94" i="2"/>
  <c r="C94" i="2"/>
  <c r="A95" i="2"/>
  <c r="B95" i="2"/>
  <c r="C95" i="2"/>
  <c r="A96" i="2"/>
  <c r="B96" i="2"/>
  <c r="C96" i="2" s="1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E2" i="2" s="1"/>
  <c r="F2" i="2" s="1"/>
  <c r="E5" i="2" s="1"/>
  <c r="S13" i="49"/>
  <c r="U13" i="49"/>
  <c r="W13" i="49"/>
  <c r="Y13" i="49"/>
  <c r="AA13" i="49"/>
  <c r="Q14" i="49"/>
  <c r="S14" i="49"/>
  <c r="U14" i="49"/>
  <c r="W14" i="49"/>
  <c r="Y14" i="49"/>
  <c r="AA14" i="49"/>
  <c r="D1" i="34"/>
  <c r="J1" i="34"/>
  <c r="L1" i="34"/>
  <c r="D4" i="2"/>
  <c r="D5" i="2" l="1"/>
  <c r="H5" i="2" s="1"/>
  <c r="D2" i="2"/>
  <c r="K22" i="41"/>
  <c r="J21" i="41"/>
  <c r="F737" i="42"/>
  <c r="H737" i="42" s="1"/>
  <c r="J20" i="41"/>
  <c r="F927" i="42" s="1"/>
  <c r="H927" i="42" s="1"/>
  <c r="F10" i="42" l="1"/>
  <c r="H10" i="42" s="1"/>
  <c r="F735" i="42"/>
  <c r="H735" i="42" s="1"/>
  <c r="F733" i="42"/>
  <c r="H733" i="42" s="1"/>
  <c r="F730" i="42"/>
  <c r="H730" i="42" s="1"/>
  <c r="F2095" i="42"/>
  <c r="H2095" i="42" s="1"/>
  <c r="F2099" i="42"/>
  <c r="H2099" i="42" s="1"/>
  <c r="F932" i="42"/>
  <c r="H932" i="42" s="1"/>
  <c r="F738" i="42"/>
  <c r="H738" i="42" s="1"/>
  <c r="F846" i="42"/>
  <c r="H846" i="42" s="1"/>
  <c r="F1963" i="42"/>
  <c r="H1963" i="42" s="1"/>
  <c r="F2105" i="42"/>
  <c r="H2105" i="42" s="1"/>
  <c r="F6" i="42"/>
  <c r="H6" i="42" s="1"/>
  <c r="F9" i="42"/>
  <c r="H9" i="42" s="1"/>
  <c r="F15" i="42"/>
  <c r="H15" i="42" s="1"/>
  <c r="F4" i="42"/>
  <c r="H4" i="42" s="1"/>
  <c r="F920" i="42"/>
  <c r="H920" i="42" s="1"/>
  <c r="F736" i="42"/>
  <c r="H736" i="42" s="1"/>
  <c r="F731" i="42"/>
  <c r="H731" i="42" s="1"/>
  <c r="F2102" i="42"/>
  <c r="H2102" i="42" s="1"/>
  <c r="F1783" i="42"/>
  <c r="H1783" i="42" s="1"/>
  <c r="F1967" i="42"/>
  <c r="H1967" i="42" s="1"/>
  <c r="F2103" i="42"/>
  <c r="H2103" i="42" s="1"/>
  <c r="F924" i="42"/>
  <c r="H924" i="42" s="1"/>
  <c r="F2106" i="42"/>
  <c r="H2106" i="42" s="1"/>
  <c r="F2101" i="42"/>
  <c r="H2101" i="42" s="1"/>
  <c r="F3227" i="42"/>
  <c r="H3227" i="42" s="1"/>
  <c r="F3772" i="42"/>
  <c r="H3772" i="42" s="1"/>
  <c r="F14" i="42"/>
  <c r="H14" i="42" s="1"/>
  <c r="F3" i="42"/>
  <c r="H3" i="42" s="1"/>
  <c r="F925" i="42"/>
  <c r="H925" i="42" s="1"/>
  <c r="F848" i="42"/>
  <c r="H848" i="42" s="1"/>
  <c r="F928" i="42"/>
  <c r="H928" i="42" s="1"/>
  <c r="F926" i="42"/>
  <c r="H926" i="42" s="1"/>
  <c r="F1782" i="42"/>
  <c r="H1782" i="42" s="1"/>
  <c r="F1966" i="42"/>
  <c r="H1966" i="42" s="1"/>
  <c r="F2110" i="42"/>
  <c r="H2110" i="42" s="1"/>
  <c r="F2111" i="42"/>
  <c r="H2111" i="42" s="1"/>
  <c r="F1786" i="42"/>
  <c r="H1786" i="42" s="1"/>
  <c r="F1962" i="42"/>
  <c r="H1962" i="42" s="1"/>
  <c r="F2109" i="42"/>
  <c r="H2109" i="42" s="1"/>
  <c r="F1788" i="42"/>
  <c r="H1788" i="42" s="1"/>
  <c r="F2098" i="42"/>
  <c r="H2098" i="42" s="1"/>
  <c r="F1787" i="42"/>
  <c r="H1787" i="42" s="1"/>
  <c r="F3228" i="42"/>
  <c r="H3228" i="42" s="1"/>
  <c r="F1961" i="42"/>
  <c r="H1961" i="42" s="1"/>
  <c r="F3232" i="42"/>
  <c r="H3232" i="42" s="1"/>
  <c r="F3780" i="42"/>
  <c r="H3780" i="42" s="1"/>
  <c r="F3773" i="42"/>
  <c r="H3773" i="42" s="1"/>
  <c r="F921" i="42"/>
  <c r="H921" i="42" s="1"/>
  <c r="F2096" i="42"/>
  <c r="H2096" i="42" s="1"/>
  <c r="F739" i="42"/>
  <c r="H739" i="42" s="1"/>
  <c r="F3235" i="42"/>
  <c r="H3235" i="42" s="1"/>
  <c r="F3778" i="42"/>
  <c r="H3778" i="42" s="1"/>
  <c r="F8" i="42"/>
  <c r="H8" i="42" s="1"/>
  <c r="F849" i="42"/>
  <c r="H849" i="42" s="1"/>
  <c r="F929" i="42"/>
  <c r="H929" i="42" s="1"/>
  <c r="F844" i="42"/>
  <c r="H844" i="42" s="1"/>
  <c r="F1784" i="42"/>
  <c r="H1784" i="42" s="1"/>
  <c r="F1968" i="42"/>
  <c r="H1968" i="42" s="1"/>
  <c r="F2104" i="42"/>
  <c r="H2104" i="42" s="1"/>
  <c r="F2100" i="42"/>
  <c r="H2100" i="42" s="1"/>
  <c r="F1785" i="42"/>
  <c r="H1785" i="42" s="1"/>
  <c r="F3775" i="42"/>
  <c r="H3775" i="42" s="1"/>
  <c r="F3238" i="42"/>
  <c r="H3238" i="42" s="1"/>
  <c r="F732" i="42"/>
  <c r="H732" i="42" s="1"/>
  <c r="F11" i="42"/>
  <c r="H11" i="42" s="1"/>
  <c r="F734" i="42"/>
  <c r="H734" i="42" s="1"/>
  <c r="F1789" i="42"/>
  <c r="H1789" i="42" s="1"/>
  <c r="F2107" i="42"/>
  <c r="H2107" i="42" s="1"/>
  <c r="F3230" i="42"/>
  <c r="H3230" i="42" s="1"/>
  <c r="F740" i="42"/>
  <c r="H740" i="42" s="1"/>
  <c r="F3771" i="42"/>
  <c r="H3771" i="42" s="1"/>
  <c r="F2" i="42"/>
  <c r="H2" i="42" s="1"/>
  <c r="F7" i="42"/>
  <c r="H7" i="42" s="1"/>
  <c r="F923" i="42"/>
  <c r="H923" i="42" s="1"/>
  <c r="F1790" i="42"/>
  <c r="H1790" i="42" s="1"/>
  <c r="F3236" i="42"/>
  <c r="H3236" i="42" s="1"/>
  <c r="F3231" i="42"/>
  <c r="H3231" i="42" s="1"/>
  <c r="F3776" i="42"/>
  <c r="H3776" i="42" s="1"/>
  <c r="F3774" i="42"/>
  <c r="H3774" i="42" s="1"/>
  <c r="F13" i="42"/>
  <c r="H13" i="42" s="1"/>
  <c r="F845" i="42"/>
  <c r="H845" i="42" s="1"/>
  <c r="F3237" i="42"/>
  <c r="H3237" i="42" s="1"/>
  <c r="F922" i="42"/>
  <c r="H922" i="42" s="1"/>
  <c r="F931" i="42"/>
  <c r="H931" i="42" s="1"/>
  <c r="F2108" i="42"/>
  <c r="H2108" i="42" s="1"/>
  <c r="F3777" i="42"/>
  <c r="H3777" i="42" s="1"/>
  <c r="F2097" i="42"/>
  <c r="H2097" i="42" s="1"/>
  <c r="F3925" i="42"/>
  <c r="H3925" i="42" s="1"/>
  <c r="F3779" i="42"/>
  <c r="H3779" i="42" s="1"/>
  <c r="F16" i="42"/>
  <c r="H16" i="42" s="1"/>
  <c r="F843" i="42"/>
  <c r="H843" i="42" s="1"/>
  <c r="F3924" i="42"/>
  <c r="H3924" i="42" s="1"/>
  <c r="F1964" i="42"/>
  <c r="H1964" i="42" s="1"/>
  <c r="F3226" i="42"/>
  <c r="H3226" i="42" s="1"/>
  <c r="F5" i="42"/>
  <c r="H5" i="42" s="1"/>
  <c r="F1965" i="42"/>
  <c r="H1965" i="42" s="1"/>
  <c r="F847" i="42"/>
  <c r="H847" i="42" s="1"/>
  <c r="F12" i="42"/>
  <c r="H12" i="42" s="1"/>
  <c r="F930" i="42"/>
  <c r="H930" i="42" s="1"/>
  <c r="F3229" i="42"/>
  <c r="H3229" i="42" s="1"/>
  <c r="F933" i="42"/>
  <c r="H933" i="42" s="1"/>
  <c r="F3233" i="42"/>
  <c r="H3233" i="42" s="1"/>
  <c r="F3234" i="42"/>
  <c r="H3234" i="42" s="1"/>
  <c r="K23" i="41"/>
  <c r="J22" i="41"/>
  <c r="J23" i="41" l="1"/>
  <c r="K24" i="41"/>
  <c r="J24" i="41" l="1"/>
  <c r="K25" i="41"/>
  <c r="J25" i="41" l="1"/>
  <c r="K26" i="41"/>
  <c r="K27" i="41" l="1"/>
  <c r="J26" i="41"/>
  <c r="J27" i="41" l="1"/>
  <c r="K28" i="41"/>
  <c r="J28" i="41" l="1"/>
  <c r="K29" i="41"/>
  <c r="J29" i="41" l="1"/>
  <c r="K30" i="41"/>
  <c r="K31" i="41" l="1"/>
  <c r="J30" i="41"/>
  <c r="J31" i="41" l="1"/>
  <c r="K32" i="41"/>
  <c r="J32" i="41" l="1"/>
  <c r="K33" i="41"/>
  <c r="J33" i="41" l="1"/>
  <c r="K34" i="41"/>
  <c r="K35" i="41" l="1"/>
  <c r="J34" i="41"/>
  <c r="K36" i="41" l="1"/>
  <c r="J35" i="41"/>
  <c r="J36" i="41" l="1"/>
  <c r="K37" i="41"/>
  <c r="K38" i="41" l="1"/>
  <c r="J37" i="41"/>
  <c r="K39" i="41" l="1"/>
  <c r="J38" i="41"/>
  <c r="J39" i="41" l="1"/>
  <c r="K40" i="41"/>
  <c r="J40" i="41" l="1"/>
  <c r="K41" i="41"/>
  <c r="K42" i="41" l="1"/>
  <c r="J41" i="41"/>
  <c r="K43" i="41" l="1"/>
  <c r="J42" i="41"/>
  <c r="J43" i="41" l="1"/>
  <c r="K44" i="41"/>
  <c r="J44" i="41" l="1"/>
  <c r="K45" i="41"/>
  <c r="J45" i="41" l="1"/>
  <c r="K46" i="41"/>
  <c r="K47" i="41" l="1"/>
  <c r="J46" i="41"/>
  <c r="J47" i="41" l="1"/>
  <c r="K48" i="41"/>
  <c r="J48" i="41" l="1"/>
  <c r="K49" i="41"/>
  <c r="J49" i="41" l="1"/>
  <c r="K50" i="41"/>
  <c r="K51" i="41" l="1"/>
  <c r="J50" i="41"/>
  <c r="K52" i="41" l="1"/>
  <c r="J51" i="41"/>
  <c r="J52" i="41" l="1"/>
  <c r="K53" i="41"/>
  <c r="K54" i="41" l="1"/>
  <c r="J53" i="41"/>
  <c r="K55" i="41" l="1"/>
  <c r="J54" i="41"/>
  <c r="J55" i="41" l="1"/>
  <c r="K56" i="41"/>
  <c r="J56" i="41" l="1"/>
  <c r="K57" i="41"/>
  <c r="J57" i="41" l="1"/>
  <c r="K58" i="41"/>
  <c r="K59" i="41" l="1"/>
  <c r="J58" i="41"/>
  <c r="J59" i="41" l="1"/>
  <c r="K60" i="41"/>
  <c r="J60" i="41" l="1"/>
  <c r="K61" i="41"/>
  <c r="J61" i="41" l="1"/>
  <c r="K62" i="41"/>
  <c r="K63" i="41" l="1"/>
  <c r="J62" i="41"/>
  <c r="J63" i="41" l="1"/>
  <c r="K64" i="41"/>
  <c r="J64" i="41" l="1"/>
  <c r="K65" i="41"/>
  <c r="J65" i="41" l="1"/>
  <c r="K66" i="41"/>
  <c r="K67" i="41" l="1"/>
  <c r="J66" i="41"/>
  <c r="K68" i="41" l="1"/>
  <c r="J67" i="41"/>
  <c r="J68" i="41" l="1"/>
  <c r="K69" i="41"/>
  <c r="K70" i="41" l="1"/>
  <c r="J69" i="41"/>
  <c r="K71" i="41" l="1"/>
  <c r="J70" i="41"/>
  <c r="J71" i="41" l="1"/>
  <c r="K72" i="41"/>
  <c r="J72" i="41" l="1"/>
  <c r="K73" i="41"/>
  <c r="J73" i="41" l="1"/>
  <c r="K74" i="41"/>
  <c r="K75" i="41" l="1"/>
  <c r="J74" i="41"/>
  <c r="J75" i="41" l="1"/>
  <c r="K76" i="41"/>
  <c r="J76" i="41" l="1"/>
  <c r="K77" i="41"/>
  <c r="J77" i="41" l="1"/>
  <c r="K78" i="41"/>
  <c r="K79" i="41" l="1"/>
  <c r="J78" i="41"/>
  <c r="J79" i="41" l="1"/>
  <c r="K80" i="41"/>
  <c r="J80" i="41" l="1"/>
  <c r="K81" i="41"/>
  <c r="J81" i="41" l="1"/>
  <c r="K82" i="41"/>
  <c r="K83" i="41" l="1"/>
  <c r="J82" i="41"/>
  <c r="K84" i="41" l="1"/>
  <c r="J83" i="41"/>
  <c r="J84" i="41" l="1"/>
  <c r="K85" i="41"/>
  <c r="K86" i="41" l="1"/>
  <c r="J85" i="41"/>
  <c r="K87" i="41" l="1"/>
  <c r="J86" i="41"/>
  <c r="J87" i="41" l="1"/>
  <c r="K88" i="41"/>
  <c r="J88" i="41" l="1"/>
  <c r="K89" i="41"/>
  <c r="K90" i="41" l="1"/>
  <c r="J89" i="41"/>
  <c r="K91" i="41" l="1"/>
  <c r="J90" i="41"/>
  <c r="J91" i="41" l="1"/>
  <c r="K92" i="41"/>
  <c r="J92" i="41" l="1"/>
  <c r="K93" i="41"/>
  <c r="J93" i="41" l="1"/>
  <c r="K94" i="41"/>
  <c r="K95" i="41" l="1"/>
  <c r="J94" i="41"/>
  <c r="J95" i="41" l="1"/>
  <c r="K96" i="41"/>
  <c r="J96" i="41" l="1"/>
  <c r="K97" i="41"/>
  <c r="J97" i="41" l="1"/>
  <c r="K98" i="41"/>
  <c r="K99" i="41" l="1"/>
  <c r="J98" i="41"/>
  <c r="K100" i="41" l="1"/>
  <c r="J99" i="41"/>
  <c r="J100" i="41" l="1"/>
  <c r="K101" i="41"/>
  <c r="K102" i="41" l="1"/>
  <c r="J101" i="41"/>
  <c r="K103" i="41" l="1"/>
  <c r="J102" i="41"/>
  <c r="J103" i="41" l="1"/>
  <c r="K104" i="41"/>
  <c r="J104" i="41" l="1"/>
  <c r="K105" i="41"/>
  <c r="K106" i="41" l="1"/>
  <c r="J105" i="41"/>
  <c r="K107" i="41" l="1"/>
  <c r="J106" i="41"/>
  <c r="J107" i="41" l="1"/>
  <c r="K108" i="41"/>
  <c r="J108" i="41" l="1"/>
  <c r="K109" i="41"/>
  <c r="J109" i="41" l="1"/>
  <c r="K110" i="41"/>
  <c r="K111" i="41" l="1"/>
  <c r="J110" i="41"/>
  <c r="J111" i="41" l="1"/>
  <c r="K112" i="41"/>
  <c r="J112" i="41" l="1"/>
  <c r="K113" i="41"/>
  <c r="J113" i="41" l="1"/>
  <c r="K114" i="41"/>
  <c r="K115" i="41" l="1"/>
  <c r="J114" i="41"/>
  <c r="K116" i="41" l="1"/>
  <c r="J115" i="41"/>
  <c r="J116" i="41" l="1"/>
  <c r="K117" i="41"/>
  <c r="K118" i="41" l="1"/>
  <c r="J117" i="41"/>
  <c r="K119" i="41" l="1"/>
  <c r="J118" i="41"/>
  <c r="J119" i="41" l="1"/>
  <c r="K120" i="41"/>
  <c r="J120" i="41" l="1"/>
  <c r="K121" i="41"/>
  <c r="J121" i="41" l="1"/>
  <c r="K122" i="41"/>
  <c r="K123" i="41" l="1"/>
  <c r="J122" i="41"/>
  <c r="J123" i="41" l="1"/>
  <c r="K124" i="41"/>
  <c r="J124" i="41" l="1"/>
  <c r="K125" i="41"/>
  <c r="J125" i="41" l="1"/>
  <c r="K126" i="41"/>
  <c r="K127" i="41" l="1"/>
  <c r="J126" i="41"/>
  <c r="K128" i="41" l="1"/>
  <c r="J127" i="41"/>
  <c r="J128" i="41" l="1"/>
  <c r="K129" i="41"/>
  <c r="J129" i="41" l="1"/>
  <c r="K130" i="41"/>
  <c r="K131" i="41" l="1"/>
  <c r="J130" i="41"/>
  <c r="K132" i="41" l="1"/>
  <c r="J131" i="41"/>
  <c r="J132" i="41" l="1"/>
  <c r="K133" i="41"/>
  <c r="K134" i="41" l="1"/>
  <c r="J133" i="41"/>
  <c r="K135" i="41" l="1"/>
  <c r="J134" i="41"/>
  <c r="J135" i="41" l="1"/>
  <c r="K136" i="41"/>
  <c r="J136" i="41" l="1"/>
  <c r="K137" i="41"/>
  <c r="K138" i="41" l="1"/>
  <c r="J137" i="41"/>
  <c r="K139" i="41" l="1"/>
  <c r="J138" i="41"/>
  <c r="J139" i="41" l="1"/>
  <c r="K140" i="41"/>
  <c r="J140" i="41" l="1"/>
  <c r="K141" i="41"/>
  <c r="J141" i="41" l="1"/>
  <c r="K142" i="41"/>
  <c r="K143" i="41" l="1"/>
  <c r="J142" i="41"/>
  <c r="J143" i="41" l="1"/>
  <c r="K144" i="41"/>
  <c r="J144" i="41" l="1"/>
  <c r="K145" i="41"/>
  <c r="J145" i="41" l="1"/>
  <c r="K146" i="41"/>
  <c r="K147" i="41" l="1"/>
  <c r="J146" i="41"/>
  <c r="K148" i="41" l="1"/>
  <c r="J147" i="41"/>
  <c r="J148" i="41" l="1"/>
  <c r="K149" i="41"/>
  <c r="K150" i="41" l="1"/>
  <c r="J149" i="41"/>
  <c r="K151" i="41" l="1"/>
  <c r="J150" i="41"/>
  <c r="J151" i="41" l="1"/>
  <c r="K152" i="41"/>
  <c r="J152" i="41" l="1"/>
  <c r="K153" i="41"/>
  <c r="J153" i="41" l="1"/>
  <c r="K154" i="41"/>
  <c r="K155" i="41" l="1"/>
  <c r="J154" i="41"/>
  <c r="J155" i="41" l="1"/>
  <c r="K156" i="41"/>
  <c r="J156" i="41" l="1"/>
  <c r="K157" i="41"/>
  <c r="J157" i="41" l="1"/>
  <c r="K158" i="41"/>
  <c r="K159" i="41" l="1"/>
  <c r="J158" i="41"/>
  <c r="K160" i="41" l="1"/>
  <c r="J159" i="41"/>
  <c r="J160" i="41" l="1"/>
  <c r="K161" i="41"/>
  <c r="J161" i="41" l="1"/>
  <c r="K162" i="41"/>
  <c r="K163" i="41" l="1"/>
  <c r="J162" i="41"/>
  <c r="K164" i="41" l="1"/>
  <c r="J163" i="41"/>
  <c r="J164" i="41" l="1"/>
  <c r="K165" i="41"/>
  <c r="K166" i="41" l="1"/>
  <c r="J165" i="41"/>
  <c r="K167" i="41" l="1"/>
  <c r="J166" i="41"/>
  <c r="J167" i="41" l="1"/>
  <c r="K168" i="41"/>
  <c r="J168" i="41" l="1"/>
  <c r="K169" i="41"/>
  <c r="K170" i="41" l="1"/>
  <c r="J169" i="41"/>
  <c r="K171" i="41" l="1"/>
  <c r="J170" i="41"/>
  <c r="J171" i="41" l="1"/>
  <c r="K172" i="41"/>
  <c r="J172" i="41" l="1"/>
  <c r="F8644" i="42"/>
  <c r="H8644" i="42" s="1"/>
  <c r="F7423" i="42"/>
  <c r="H7423" i="42" s="1"/>
  <c r="F1939" i="42"/>
  <c r="H1939" i="42" s="1"/>
  <c r="F3138" i="42"/>
  <c r="H3138" i="42" s="1"/>
  <c r="F8721" i="42"/>
  <c r="H8721" i="42" s="1"/>
  <c r="F7391" i="42"/>
  <c r="H7391" i="42" s="1"/>
  <c r="F8944" i="42"/>
  <c r="H8944" i="42" s="1"/>
  <c r="F8772" i="42"/>
  <c r="H8772" i="42" s="1"/>
  <c r="F8605" i="42"/>
  <c r="H8605" i="42" s="1"/>
  <c r="F350" i="42"/>
  <c r="H350" i="42" s="1"/>
  <c r="F8604" i="42"/>
  <c r="H8604" i="42" s="1"/>
  <c r="F8597" i="42"/>
  <c r="H8597" i="42" s="1"/>
  <c r="F908" i="42"/>
  <c r="H908" i="42" s="1"/>
  <c r="F8990" i="42"/>
  <c r="H8990" i="42" s="1"/>
  <c r="F8904" i="42"/>
  <c r="H8904" i="42" s="1"/>
  <c r="F4566" i="42"/>
  <c r="H4566" i="42" s="1"/>
  <c r="F417" i="42"/>
  <c r="H417" i="42" s="1"/>
  <c r="F6819" i="42"/>
  <c r="H6819" i="42" s="1"/>
  <c r="F3077" i="42"/>
  <c r="H3077" i="42" s="1"/>
  <c r="F8963" i="42"/>
  <c r="H8963" i="42" s="1"/>
  <c r="F8568" i="42"/>
  <c r="H8568" i="42" s="1"/>
  <c r="F402" i="42"/>
  <c r="H402" i="42" s="1"/>
  <c r="F7119" i="42"/>
  <c r="H7119" i="42" s="1"/>
  <c r="F8765" i="42"/>
  <c r="H8765" i="42" s="1"/>
  <c r="F473" i="42"/>
  <c r="H473" i="42" s="1"/>
  <c r="F6331" i="42"/>
  <c r="H6331" i="42" s="1"/>
  <c r="F8485" i="42"/>
  <c r="H8485" i="42" s="1"/>
  <c r="F4909" i="42"/>
  <c r="H4909" i="42" s="1"/>
  <c r="F8940" i="42"/>
  <c r="H8940" i="42" s="1"/>
  <c r="F3244" i="42"/>
  <c r="H3244" i="42" s="1"/>
  <c r="F7867" i="42"/>
  <c r="H7867" i="42" s="1"/>
  <c r="F4307" i="42"/>
  <c r="H4307" i="42" s="1"/>
  <c r="F367" i="42"/>
  <c r="H367" i="42" s="1"/>
  <c r="F8953" i="42"/>
  <c r="H8953" i="42" s="1"/>
  <c r="F1977" i="42"/>
  <c r="H1977" i="42" s="1"/>
  <c r="F3151" i="42"/>
  <c r="H3151" i="42" s="1"/>
  <c r="F325" i="42"/>
  <c r="H325" i="42" s="1"/>
  <c r="F356" i="42"/>
  <c r="H356" i="42" s="1"/>
  <c r="F504" i="42"/>
  <c r="H504" i="42" s="1"/>
  <c r="F322" i="42"/>
  <c r="H322" i="42" s="1"/>
  <c r="F8957" i="42"/>
  <c r="H8957" i="42" s="1"/>
  <c r="F5708" i="42"/>
  <c r="H5708" i="42" s="1"/>
  <c r="F8533" i="42"/>
  <c r="H8533" i="42" s="1"/>
  <c r="F6763" i="42"/>
  <c r="H6763" i="42" s="1"/>
  <c r="F8734" i="42"/>
  <c r="H8734" i="42" s="1"/>
  <c r="F1959" i="42"/>
  <c r="H1959" i="42" s="1"/>
  <c r="F8638" i="42"/>
  <c r="H8638" i="42" s="1"/>
  <c r="F25" i="42"/>
  <c r="H25" i="42" s="1"/>
  <c r="F340" i="42"/>
  <c r="H340" i="42" s="1"/>
  <c r="F5281" i="42"/>
  <c r="H5281" i="42" s="1"/>
  <c r="F6508" i="42"/>
  <c r="H6508" i="42" s="1"/>
  <c r="F3108" i="42"/>
  <c r="H3108" i="42" s="1"/>
  <c r="F3161" i="42"/>
  <c r="H3161" i="42" s="1"/>
  <c r="F6533" i="42"/>
  <c r="H6533" i="42" s="1"/>
  <c r="F4828" i="42"/>
  <c r="H4828" i="42" s="1"/>
  <c r="F4707" i="42"/>
  <c r="H4707" i="42" s="1"/>
  <c r="F6139" i="42"/>
  <c r="H6139" i="42" s="1"/>
  <c r="F3132" i="42"/>
  <c r="H3132" i="42" s="1"/>
  <c r="F5753" i="42"/>
  <c r="H5753" i="42" s="1"/>
  <c r="F4009" i="42"/>
  <c r="H4009" i="42" s="1"/>
  <c r="F8992" i="42"/>
  <c r="H8992" i="42" s="1"/>
  <c r="F4357" i="42"/>
  <c r="H4357" i="42" s="1"/>
  <c r="F1794" i="42"/>
  <c r="H1794" i="42" s="1"/>
  <c r="F3881" i="42"/>
  <c r="H3881" i="42" s="1"/>
  <c r="F6111" i="42"/>
  <c r="H6111" i="42" s="1"/>
  <c r="F8848" i="42"/>
  <c r="H8848" i="42" s="1"/>
  <c r="F7074" i="42"/>
  <c r="H7074" i="42" s="1"/>
  <c r="F4606" i="42"/>
  <c r="H4606" i="42" s="1"/>
  <c r="F8881" i="42"/>
  <c r="H8881" i="42" s="1"/>
  <c r="F3201" i="42"/>
  <c r="H3201" i="42" s="1"/>
  <c r="F827" i="42"/>
  <c r="H827" i="42" s="1"/>
  <c r="F5771" i="42"/>
  <c r="H5771" i="42" s="1"/>
  <c r="F5007" i="42"/>
  <c r="H5007" i="42" s="1"/>
  <c r="F4503" i="42"/>
  <c r="H4503" i="42" s="1"/>
  <c r="F4214" i="42"/>
  <c r="H4214" i="42" s="1"/>
  <c r="F8517" i="42"/>
  <c r="H8517" i="42" s="1"/>
  <c r="F6858" i="42"/>
  <c r="H6858" i="42" s="1"/>
  <c r="F4638" i="42"/>
  <c r="H4638" i="42" s="1"/>
  <c r="F2066" i="42"/>
  <c r="H2066" i="42" s="1"/>
  <c r="F8956" i="42"/>
  <c r="H8956" i="42" s="1"/>
  <c r="F4564" i="42"/>
  <c r="H4564" i="42" s="1"/>
  <c r="F420" i="42"/>
  <c r="H420" i="42" s="1"/>
  <c r="F8461" i="42"/>
  <c r="H8461" i="42" s="1"/>
  <c r="F748" i="42"/>
  <c r="H748" i="42" s="1"/>
  <c r="F4880" i="42"/>
  <c r="H4880" i="42" s="1"/>
  <c r="F5149" i="42"/>
  <c r="H5149" i="42" s="1"/>
  <c r="F7050" i="42"/>
  <c r="H7050" i="42" s="1"/>
  <c r="F8569" i="42"/>
  <c r="H8569" i="42" s="1"/>
  <c r="F4919" i="42"/>
  <c r="H4919" i="42" s="1"/>
  <c r="F326" i="42"/>
  <c r="H326" i="42" s="1"/>
  <c r="F6718" i="42"/>
  <c r="H6718" i="42" s="1"/>
  <c r="F4223" i="42"/>
  <c r="H4223" i="42" s="1"/>
  <c r="F6986" i="42"/>
  <c r="H6986" i="42" s="1"/>
  <c r="F7900" i="42"/>
  <c r="H7900" i="42" s="1"/>
  <c r="F453" i="42"/>
  <c r="H453" i="42" s="1"/>
  <c r="F562" i="42"/>
  <c r="H562" i="42" s="1"/>
  <c r="F427" i="42"/>
  <c r="H427" i="42" s="1"/>
  <c r="F4311" i="42"/>
  <c r="H4311" i="42" s="1"/>
  <c r="F8860" i="42"/>
  <c r="H8860" i="42" s="1"/>
  <c r="F814" i="42"/>
  <c r="H814" i="42" s="1"/>
  <c r="F523" i="42"/>
  <c r="H523" i="42" s="1"/>
  <c r="F2074" i="42"/>
  <c r="H2074" i="42" s="1"/>
  <c r="F743" i="42"/>
  <c r="H743" i="42" s="1"/>
  <c r="F445" i="42"/>
  <c r="H445" i="42" s="1"/>
  <c r="F4959" i="42"/>
  <c r="H4959" i="42" s="1"/>
  <c r="F1718" i="42"/>
  <c r="H1718" i="42" s="1"/>
  <c r="F8918" i="42"/>
  <c r="H8918" i="42" s="1"/>
  <c r="F4191" i="42"/>
  <c r="H4191" i="42" s="1"/>
  <c r="F4768" i="42"/>
  <c r="H4768" i="42" s="1"/>
  <c r="F1751" i="42"/>
  <c r="H1751" i="42" s="1"/>
  <c r="F5013" i="42"/>
  <c r="H5013" i="42" s="1"/>
  <c r="F4113" i="42"/>
  <c r="H4113" i="42" s="1"/>
  <c r="F3716" i="42"/>
  <c r="H3716" i="42" s="1"/>
  <c r="F902" i="42"/>
  <c r="H902" i="42" s="1"/>
  <c r="F6337" i="42"/>
  <c r="H6337" i="42" s="1"/>
  <c r="F4176" i="42"/>
  <c r="H4176" i="42" s="1"/>
  <c r="F5449" i="42"/>
  <c r="H5449" i="42" s="1"/>
  <c r="F391" i="42"/>
  <c r="H391" i="42" s="1"/>
  <c r="F5576" i="42"/>
  <c r="H5576" i="42" s="1"/>
  <c r="F5912" i="42"/>
  <c r="H5912" i="42" s="1"/>
  <c r="F1721" i="42"/>
  <c r="H1721" i="42" s="1"/>
  <c r="F6120" i="42"/>
  <c r="H6120" i="42" s="1"/>
  <c r="F8560" i="42"/>
  <c r="H8560" i="42" s="1"/>
  <c r="F3162" i="42"/>
  <c r="H3162" i="42" s="1"/>
  <c r="F4407" i="42"/>
  <c r="H4407" i="42" s="1"/>
  <c r="F3954" i="42"/>
  <c r="H3954" i="42" s="1"/>
  <c r="F6203" i="42"/>
  <c r="H6203" i="42" s="1"/>
  <c r="F1791" i="42"/>
  <c r="H1791" i="42" s="1"/>
  <c r="F425" i="42"/>
  <c r="H425" i="42" s="1"/>
  <c r="F5451" i="42"/>
  <c r="H5451" i="42" s="1"/>
  <c r="F481" i="42"/>
  <c r="H481" i="42" s="1"/>
  <c r="F8894" i="42"/>
  <c r="H8894" i="42" s="1"/>
  <c r="F3895" i="42"/>
  <c r="H3895" i="42" s="1"/>
  <c r="F494" i="42"/>
  <c r="H494" i="42" s="1"/>
  <c r="F3199" i="42"/>
  <c r="H3199" i="42" s="1"/>
  <c r="F8893" i="42"/>
  <c r="H8893" i="42" s="1"/>
  <c r="F3713" i="42"/>
  <c r="H3713" i="42" s="1"/>
  <c r="F7889" i="42"/>
  <c r="H7889" i="42" s="1"/>
  <c r="F498" i="42"/>
  <c r="H498" i="42" s="1"/>
  <c r="F566" i="42"/>
  <c r="H566" i="42" s="1"/>
  <c r="F4579" i="42"/>
  <c r="H4579" i="42" s="1"/>
  <c r="F3053" i="42"/>
  <c r="H3053" i="42" s="1"/>
  <c r="F834" i="42"/>
  <c r="H834" i="42" s="1"/>
  <c r="F4688" i="42"/>
  <c r="H4688" i="42" s="1"/>
  <c r="F8960" i="42"/>
  <c r="H8960" i="42" s="1"/>
  <c r="F6955" i="42"/>
  <c r="H6955" i="42" s="1"/>
  <c r="F4161" i="42"/>
  <c r="H4161" i="42" s="1"/>
  <c r="F8694" i="42"/>
  <c r="H8694" i="42" s="1"/>
  <c r="F3967" i="42"/>
  <c r="H3967" i="42" s="1"/>
  <c r="F8664" i="42"/>
  <c r="H8664" i="42" s="1"/>
  <c r="F5590" i="42"/>
  <c r="H5590" i="42" s="1"/>
  <c r="F4559" i="42"/>
  <c r="H4559" i="42" s="1"/>
  <c r="F4987" i="42"/>
  <c r="H4987" i="42" s="1"/>
  <c r="F3141" i="42"/>
  <c r="H3141" i="42" s="1"/>
  <c r="F8998" i="42"/>
  <c r="H8998" i="42" s="1"/>
  <c r="F4539" i="42"/>
  <c r="H4539" i="42" s="1"/>
  <c r="F572" i="42"/>
  <c r="H572" i="42" s="1"/>
  <c r="F4135" i="42"/>
  <c r="H4135" i="42" s="1"/>
  <c r="F3030" i="42"/>
  <c r="H3030" i="42" s="1"/>
  <c r="F4165" i="42"/>
  <c r="H4165" i="42" s="1"/>
  <c r="F5118" i="42"/>
  <c r="H5118" i="42" s="1"/>
  <c r="F8824" i="42"/>
  <c r="H8824" i="42" s="1"/>
  <c r="F909" i="42"/>
  <c r="H909" i="42" s="1"/>
  <c r="F3093" i="42"/>
  <c r="H3093" i="42" s="1"/>
  <c r="F5427" i="42"/>
  <c r="H5427" i="42" s="1"/>
  <c r="F437" i="42"/>
  <c r="H437" i="42" s="1"/>
  <c r="F5646" i="42"/>
  <c r="H5646" i="42" s="1"/>
  <c r="F4513" i="42"/>
  <c r="H4513" i="42" s="1"/>
  <c r="F1710" i="42"/>
  <c r="H1710" i="42" s="1"/>
  <c r="F3034" i="42"/>
  <c r="H3034" i="42" s="1"/>
  <c r="F4377" i="42"/>
  <c r="H4377" i="42" s="1"/>
  <c r="F3717" i="42"/>
  <c r="H3717" i="42" s="1"/>
  <c r="F8921" i="42"/>
  <c r="H8921" i="42" s="1"/>
  <c r="F5578" i="42"/>
  <c r="H5578" i="42" s="1"/>
  <c r="F3126" i="42"/>
  <c r="H3126" i="42" s="1"/>
  <c r="F3245" i="42"/>
  <c r="H3245" i="42" s="1"/>
  <c r="F373" i="42"/>
  <c r="H373" i="42" s="1"/>
  <c r="F5097" i="42"/>
  <c r="H5097" i="42" s="1"/>
  <c r="F3181" i="42"/>
  <c r="H3181" i="42" s="1"/>
  <c r="F4651" i="42"/>
  <c r="H4651" i="42" s="1"/>
  <c r="F3753" i="42"/>
  <c r="H3753" i="42" s="1"/>
  <c r="F821" i="42"/>
  <c r="H821" i="42" s="1"/>
  <c r="F851" i="42"/>
  <c r="H851" i="42" s="1"/>
  <c r="F3031" i="42"/>
  <c r="H3031" i="42" s="1"/>
  <c r="F4969" i="42"/>
  <c r="H4969" i="42" s="1"/>
  <c r="F4342" i="42"/>
  <c r="H4342" i="42" s="1"/>
  <c r="F4557" i="42"/>
  <c r="H4557" i="42" s="1"/>
  <c r="F3040" i="42"/>
  <c r="H3040" i="42" s="1"/>
  <c r="F5858" i="42"/>
  <c r="H5858" i="42" s="1"/>
  <c r="F4657" i="42"/>
  <c r="H4657" i="42" s="1"/>
  <c r="F5142" i="42"/>
  <c r="H5142" i="42" s="1"/>
  <c r="F4480" i="42"/>
  <c r="H4480" i="42" s="1"/>
  <c r="F4196" i="42"/>
  <c r="H4196" i="42" s="1"/>
  <c r="F3103" i="42"/>
  <c r="H3103" i="42" s="1"/>
  <c r="F1745" i="42"/>
  <c r="H1745" i="42" s="1"/>
  <c r="F8981" i="42"/>
  <c r="H8981" i="42" s="1"/>
  <c r="F5404" i="42"/>
  <c r="H5404" i="42" s="1"/>
  <c r="F5407" i="42"/>
  <c r="H5407" i="42" s="1"/>
  <c r="F3971" i="42"/>
  <c r="H3971" i="42" s="1"/>
  <c r="F4878" i="42"/>
  <c r="H4878" i="42" s="1"/>
  <c r="F4618" i="42"/>
  <c r="H4618" i="42" s="1"/>
  <c r="F3218" i="42"/>
  <c r="H3218" i="42" s="1"/>
  <c r="F1958" i="42"/>
  <c r="H1958" i="42" s="1"/>
  <c r="F5074" i="42"/>
  <c r="H5074" i="42" s="1"/>
  <c r="F6863" i="42"/>
  <c r="H6863" i="42" s="1"/>
  <c r="F5178" i="42"/>
  <c r="H5178" i="42" s="1"/>
  <c r="F8829" i="42"/>
  <c r="H8829" i="42" s="1"/>
  <c r="F6498" i="42"/>
  <c r="H6498" i="42" s="1"/>
  <c r="F6456" i="42"/>
  <c r="H6456" i="42" s="1"/>
  <c r="F20" i="42"/>
  <c r="H20" i="42" s="1"/>
  <c r="F6730" i="42"/>
  <c r="H6730" i="42" s="1"/>
  <c r="F3225" i="42"/>
  <c r="H3225" i="42" s="1"/>
  <c r="F8712" i="42"/>
  <c r="H8712" i="42" s="1"/>
  <c r="F4388" i="42"/>
  <c r="H4388" i="42" s="1"/>
  <c r="F8917" i="42"/>
  <c r="H8917" i="42" s="1"/>
  <c r="F895" i="42"/>
  <c r="H895" i="42" s="1"/>
  <c r="F806" i="42"/>
  <c r="H806" i="42" s="1"/>
  <c r="F380" i="42"/>
  <c r="H380" i="42" s="1"/>
  <c r="F5342" i="42"/>
  <c r="H5342" i="42" s="1"/>
  <c r="F5761" i="42"/>
  <c r="H5761" i="42" s="1"/>
  <c r="F3892" i="42"/>
  <c r="H3892" i="42" s="1"/>
  <c r="F3712" i="42"/>
  <c r="H3712" i="42" s="1"/>
  <c r="F1775" i="42"/>
  <c r="H1775" i="42" s="1"/>
  <c r="F7832" i="42"/>
  <c r="H7832" i="42" s="1"/>
  <c r="F6267" i="42"/>
  <c r="H6267" i="42" s="1"/>
  <c r="F397" i="42"/>
  <c r="H397" i="42" s="1"/>
  <c r="F4246" i="42"/>
  <c r="H4246" i="42" s="1"/>
  <c r="F8750" i="42"/>
  <c r="H8750" i="42" s="1"/>
  <c r="F440" i="42"/>
  <c r="H440" i="42" s="1"/>
  <c r="F1712" i="42"/>
  <c r="H1712" i="42" s="1"/>
  <c r="F2993" i="42"/>
  <c r="H2993" i="42" s="1"/>
  <c r="F894" i="42"/>
  <c r="H894" i="42" s="1"/>
  <c r="F4014" i="42"/>
  <c r="H4014" i="42" s="1"/>
  <c r="F3024" i="42"/>
  <c r="H3024" i="42" s="1"/>
  <c r="F4571" i="42"/>
  <c r="H4571" i="42" s="1"/>
  <c r="F4574" i="42"/>
  <c r="H4574" i="42" s="1"/>
  <c r="F383" i="42"/>
  <c r="H383" i="42" s="1"/>
  <c r="F945" i="42"/>
  <c r="H945" i="42" s="1"/>
  <c r="F4284" i="42"/>
  <c r="H4284" i="42" s="1"/>
  <c r="F5773" i="42"/>
  <c r="H5773" i="42" s="1"/>
  <c r="F911" i="42"/>
  <c r="H911" i="42" s="1"/>
  <c r="F8123" i="42"/>
  <c r="H8123" i="42" s="1"/>
  <c r="F4436" i="42"/>
  <c r="H4436" i="42" s="1"/>
  <c r="F3213" i="42"/>
  <c r="H3213" i="42" s="1"/>
  <c r="F530" i="42"/>
  <c r="H530" i="42" s="1"/>
  <c r="F8665" i="42"/>
  <c r="H8665" i="42" s="1"/>
  <c r="F558" i="42"/>
  <c r="H558" i="42" s="1"/>
  <c r="F4660" i="42"/>
  <c r="H4660" i="42" s="1"/>
  <c r="F8600" i="42"/>
  <c r="H8600" i="42" s="1"/>
  <c r="F4699" i="42"/>
  <c r="H4699" i="42" s="1"/>
  <c r="F5950" i="42"/>
  <c r="H5950" i="42" s="1"/>
  <c r="F4542" i="42"/>
  <c r="H4542" i="42" s="1"/>
  <c r="F553" i="42"/>
  <c r="H553" i="42" s="1"/>
  <c r="F2077" i="42"/>
  <c r="H2077" i="42" s="1"/>
  <c r="F355" i="42"/>
  <c r="H355" i="42" s="1"/>
  <c r="F1724" i="42"/>
  <c r="H1724" i="42" s="1"/>
  <c r="F4798" i="42"/>
  <c r="H4798" i="42" s="1"/>
  <c r="F3893" i="42"/>
  <c r="H3893" i="42" s="1"/>
  <c r="F4243" i="42"/>
  <c r="H4243" i="42" s="1"/>
  <c r="F3145" i="42"/>
  <c r="H3145" i="42" s="1"/>
  <c r="F4434" i="42"/>
  <c r="H4434" i="42" s="1"/>
  <c r="F3169" i="42"/>
  <c r="H3169" i="42" s="1"/>
  <c r="F467" i="42"/>
  <c r="H467" i="42" s="1"/>
  <c r="F5180" i="42"/>
  <c r="H5180" i="42" s="1"/>
  <c r="F6151" i="42"/>
  <c r="H6151" i="42" s="1"/>
  <c r="F5972" i="42"/>
  <c r="H5972" i="42" s="1"/>
  <c r="F3114" i="42"/>
  <c r="H3114" i="42" s="1"/>
  <c r="F2060" i="42"/>
  <c r="H2060" i="42" s="1"/>
  <c r="F8856" i="42"/>
  <c r="H8856" i="42" s="1"/>
  <c r="F479" i="42"/>
  <c r="H479" i="42" s="1"/>
  <c r="F4963" i="42"/>
  <c r="H4963" i="42" s="1"/>
  <c r="F4132" i="42"/>
  <c r="H4132" i="42" s="1"/>
  <c r="F807" i="42"/>
  <c r="H807" i="42" s="1"/>
  <c r="F4519" i="42"/>
  <c r="H4519" i="42" s="1"/>
  <c r="F474" i="42"/>
  <c r="H474" i="42" s="1"/>
  <c r="F444" i="42"/>
  <c r="H444" i="42" s="1"/>
  <c r="F4155" i="42"/>
  <c r="H4155" i="42" s="1"/>
  <c r="F5023" i="42"/>
  <c r="H5023" i="42" s="1"/>
  <c r="F4304" i="42"/>
  <c r="H4304" i="42" s="1"/>
  <c r="F5328" i="42"/>
  <c r="H5328" i="42" s="1"/>
  <c r="F3221" i="42"/>
  <c r="H3221" i="42" s="1"/>
  <c r="F3949" i="42"/>
  <c r="H3949" i="42" s="1"/>
  <c r="F8912" i="42"/>
  <c r="H8912" i="42" s="1"/>
  <c r="F2093" i="42"/>
  <c r="H2093" i="42" s="1"/>
  <c r="F4659" i="42"/>
  <c r="H4659" i="42" s="1"/>
  <c r="F4552" i="42"/>
  <c r="H4552" i="42" s="1"/>
  <c r="F8581" i="42"/>
  <c r="H8581" i="42" s="1"/>
  <c r="F3748" i="42"/>
  <c r="H3748" i="42" s="1"/>
  <c r="F4182" i="42"/>
  <c r="H4182" i="42" s="1"/>
  <c r="F3710" i="42"/>
  <c r="H3710" i="42" s="1"/>
  <c r="F5322" i="42"/>
  <c r="H5322" i="42" s="1"/>
  <c r="F4108" i="42"/>
  <c r="H4108" i="42" s="1"/>
  <c r="F3222" i="42"/>
  <c r="H3222" i="42" s="1"/>
  <c r="F3137" i="42"/>
  <c r="H3137" i="42" s="1"/>
  <c r="F3890" i="42"/>
  <c r="H3890" i="42" s="1"/>
  <c r="F900" i="42"/>
  <c r="H900" i="42" s="1"/>
  <c r="F1957" i="42"/>
  <c r="H1957" i="42" s="1"/>
  <c r="F809" i="42"/>
  <c r="H809" i="42" s="1"/>
  <c r="F3039" i="42"/>
  <c r="H3039" i="42" s="1"/>
  <c r="F3707" i="42"/>
  <c r="H3707" i="42" s="1"/>
  <c r="F5990" i="42"/>
  <c r="H5990" i="42" s="1"/>
  <c r="F4310" i="42"/>
  <c r="H4310" i="42" s="1"/>
  <c r="F4923" i="42"/>
  <c r="H4923" i="42" s="1"/>
  <c r="F8693" i="42"/>
  <c r="H8693" i="42" s="1"/>
  <c r="F5228" i="42"/>
  <c r="H5228" i="42" s="1"/>
  <c r="F3969" i="42"/>
  <c r="H3969" i="42" s="1"/>
  <c r="F899" i="42"/>
  <c r="H899" i="42" s="1"/>
  <c r="F331" i="42"/>
  <c r="H331" i="42" s="1"/>
  <c r="F835" i="42"/>
  <c r="H835" i="42" s="1"/>
  <c r="F4527" i="42"/>
  <c r="H4527" i="42" s="1"/>
  <c r="F3215" i="42"/>
  <c r="H3215" i="42" s="1"/>
  <c r="F5916" i="42"/>
  <c r="H5916" i="42" s="1"/>
  <c r="F505" i="42"/>
  <c r="H505" i="42" s="1"/>
  <c r="F3735" i="42"/>
  <c r="H3735" i="42" s="1"/>
  <c r="F4979" i="42"/>
  <c r="H4979" i="42" s="1"/>
  <c r="F4409" i="42"/>
  <c r="H4409" i="42" s="1"/>
  <c r="F5962" i="42"/>
  <c r="H5962" i="42" s="1"/>
  <c r="F5694" i="42"/>
  <c r="H5694" i="42" s="1"/>
  <c r="F6910" i="42"/>
  <c r="H6910" i="42" s="1"/>
  <c r="F7639" i="42"/>
  <c r="H7639" i="42" s="1"/>
  <c r="F411" i="42"/>
  <c r="H411" i="42" s="1"/>
  <c r="F1949" i="42"/>
  <c r="H1949" i="42" s="1"/>
  <c r="F393" i="42"/>
  <c r="H393" i="42" s="1"/>
  <c r="F5349" i="42"/>
  <c r="H5349" i="42" s="1"/>
  <c r="F3012" i="42"/>
  <c r="H3012" i="42" s="1"/>
  <c r="F4908" i="42"/>
  <c r="H4908" i="42" s="1"/>
  <c r="F3757" i="42"/>
  <c r="H3757" i="42" s="1"/>
  <c r="F5770" i="42"/>
  <c r="H5770" i="42" s="1"/>
  <c r="F3112" i="42"/>
  <c r="H3112" i="42" s="1"/>
  <c r="F4316" i="42"/>
  <c r="H4316" i="42" s="1"/>
  <c r="F4945" i="42"/>
  <c r="H4945" i="42" s="1"/>
  <c r="F5642" i="42"/>
  <c r="H5642" i="42" s="1"/>
  <c r="F4510" i="42"/>
  <c r="H4510" i="42" s="1"/>
  <c r="F5229" i="42"/>
  <c r="H5229" i="42" s="1"/>
  <c r="F3952" i="42"/>
  <c r="H3952" i="42" s="1"/>
  <c r="F8876" i="42"/>
  <c r="H8876" i="42" s="1"/>
  <c r="F5215" i="42"/>
  <c r="H5215" i="42" s="1"/>
  <c r="F6446" i="42"/>
  <c r="H6446" i="42" s="1"/>
  <c r="F4698" i="42"/>
  <c r="H4698" i="42" s="1"/>
  <c r="F509" i="42"/>
  <c r="H509" i="42" s="1"/>
  <c r="F7805" i="42"/>
  <c r="H7805" i="42" s="1"/>
  <c r="F3984" i="42"/>
  <c r="H3984" i="42" s="1"/>
  <c r="F5474" i="42"/>
  <c r="H5474" i="42" s="1"/>
  <c r="F4565" i="42"/>
  <c r="H4565" i="42" s="1"/>
  <c r="F8630" i="42"/>
  <c r="H8630" i="42" s="1"/>
  <c r="F7998" i="42"/>
  <c r="H7998" i="42" s="1"/>
  <c r="F6840" i="42"/>
  <c r="H6840" i="42" s="1"/>
  <c r="F390" i="42"/>
  <c r="H390" i="42" s="1"/>
  <c r="F352" i="42"/>
  <c r="H352" i="42" s="1"/>
  <c r="F4431" i="42"/>
  <c r="H4431" i="42" s="1"/>
  <c r="F8865" i="42"/>
  <c r="H8865" i="42" s="1"/>
  <c r="F6023" i="42"/>
  <c r="H6023" i="42" s="1"/>
  <c r="F1956" i="42"/>
  <c r="H1956" i="42" s="1"/>
  <c r="F5718" i="42"/>
  <c r="H5718" i="42" s="1"/>
  <c r="F3749" i="42"/>
  <c r="H3749" i="42" s="1"/>
  <c r="F3050" i="42"/>
  <c r="H3050" i="42" s="1"/>
  <c r="F4691" i="42"/>
  <c r="H4691" i="42" s="1"/>
  <c r="F4295" i="42"/>
  <c r="H4295" i="42" s="1"/>
  <c r="F885" i="42"/>
  <c r="H885" i="42" s="1"/>
  <c r="F5131" i="42"/>
  <c r="H5131" i="42" s="1"/>
  <c r="F4280" i="42"/>
  <c r="H4280" i="42" s="1"/>
  <c r="F4262" i="42"/>
  <c r="H4262" i="42" s="1"/>
  <c r="F7412" i="42"/>
  <c r="H7412" i="42" s="1"/>
  <c r="F5492" i="42"/>
  <c r="H5492" i="42" s="1"/>
  <c r="F6562" i="42"/>
  <c r="H6562" i="42" s="1"/>
  <c r="F361" i="42"/>
  <c r="H361" i="42" s="1"/>
  <c r="F3125" i="42"/>
  <c r="H3125" i="42" s="1"/>
  <c r="F3784" i="42"/>
  <c r="H3784" i="42" s="1"/>
  <c r="F8900" i="42"/>
  <c r="H8900" i="42" s="1"/>
  <c r="F741" i="42"/>
  <c r="H741" i="42" s="1"/>
  <c r="F8609" i="42"/>
  <c r="H8609" i="42" s="1"/>
  <c r="F829" i="42"/>
  <c r="H829" i="42" s="1"/>
  <c r="F4452" i="42"/>
  <c r="H4452" i="42" s="1"/>
  <c r="F4474" i="42"/>
  <c r="H4474" i="42" s="1"/>
  <c r="F3739" i="42"/>
  <c r="H3739" i="42" s="1"/>
  <c r="F8760" i="42"/>
  <c r="H8760" i="42" s="1"/>
  <c r="F884" i="42"/>
  <c r="H884" i="42" s="1"/>
  <c r="F816" i="42"/>
  <c r="H816" i="42" s="1"/>
  <c r="F4163" i="42"/>
  <c r="H4163" i="42" s="1"/>
  <c r="F8577" i="42"/>
  <c r="H8577" i="42" s="1"/>
  <c r="F6382" i="42"/>
  <c r="H6382" i="42" s="1"/>
  <c r="F1727" i="42"/>
  <c r="H1727" i="42" s="1"/>
  <c r="F8574" i="42"/>
  <c r="H8574" i="42" s="1"/>
  <c r="F6518" i="42"/>
  <c r="H6518" i="42" s="1"/>
  <c r="F358" i="42"/>
  <c r="H358" i="42" s="1"/>
  <c r="F439" i="42"/>
  <c r="H439" i="42" s="1"/>
  <c r="F8758" i="42"/>
  <c r="H8758" i="42" s="1"/>
  <c r="F8740" i="42"/>
  <c r="H8740" i="42" s="1"/>
  <c r="F4389" i="42"/>
  <c r="H4389" i="42" s="1"/>
  <c r="F8590" i="42"/>
  <c r="H8590" i="42" s="1"/>
  <c r="F4636" i="42"/>
  <c r="H4636" i="42" s="1"/>
  <c r="F4302" i="42"/>
  <c r="H4302" i="42" s="1"/>
  <c r="F512" i="42"/>
  <c r="H512" i="42" s="1"/>
  <c r="F5152" i="42"/>
  <c r="H5152" i="42" s="1"/>
  <c r="F554" i="42"/>
  <c r="H554" i="42" s="1"/>
  <c r="F335" i="42"/>
  <c r="H335" i="42" s="1"/>
  <c r="F5233" i="42"/>
  <c r="H5233" i="42" s="1"/>
  <c r="F1935" i="42"/>
  <c r="H1935" i="42" s="1"/>
  <c r="F1732" i="42"/>
  <c r="H1732" i="42" s="1"/>
  <c r="F5602" i="42"/>
  <c r="H5602" i="42" s="1"/>
  <c r="F4757" i="42"/>
  <c r="H4757" i="42" s="1"/>
  <c r="F3989" i="42"/>
  <c r="H3989" i="42" s="1"/>
  <c r="F4212" i="42"/>
  <c r="H4212" i="42" s="1"/>
  <c r="F8782" i="42"/>
  <c r="H8782" i="42" s="1"/>
  <c r="F4279" i="42"/>
  <c r="H4279" i="42" s="1"/>
  <c r="F4016" i="42"/>
  <c r="H4016" i="42" s="1"/>
  <c r="F3880" i="42"/>
  <c r="H3880" i="42" s="1"/>
  <c r="F4983" i="42"/>
  <c r="H4983" i="42" s="1"/>
  <c r="F4446" i="42"/>
  <c r="H4446" i="42" s="1"/>
  <c r="F5538" i="42"/>
  <c r="H5538" i="42" s="1"/>
  <c r="F5242" i="42"/>
  <c r="H5242" i="42" s="1"/>
  <c r="F4711" i="42"/>
  <c r="H4711" i="42" s="1"/>
  <c r="F3223" i="42"/>
  <c r="H3223" i="42" s="1"/>
  <c r="F4354" i="42"/>
  <c r="H4354" i="42" s="1"/>
  <c r="F3979" i="42"/>
  <c r="H3979" i="42" s="1"/>
  <c r="F450" i="42"/>
  <c r="H450" i="42" s="1"/>
  <c r="F4245" i="42"/>
  <c r="H4245" i="42" s="1"/>
  <c r="F5625" i="42"/>
  <c r="H5625" i="42" s="1"/>
  <c r="F3127" i="42"/>
  <c r="H3127" i="42" s="1"/>
  <c r="F6918" i="42"/>
  <c r="H6918" i="42" s="1"/>
  <c r="F3095" i="42"/>
  <c r="H3095" i="42" s="1"/>
  <c r="F5163" i="42"/>
  <c r="H5163" i="42" s="1"/>
  <c r="F818" i="42"/>
  <c r="H818" i="42" s="1"/>
  <c r="F8862" i="42"/>
  <c r="H8862" i="42" s="1"/>
  <c r="F5515" i="42"/>
  <c r="H5515" i="42" s="1"/>
  <c r="F3046" i="42"/>
  <c r="H3046" i="42" s="1"/>
  <c r="F540" i="42"/>
  <c r="H540" i="42" s="1"/>
  <c r="F398" i="42"/>
  <c r="H398" i="42" s="1"/>
  <c r="F5477" i="42"/>
  <c r="H5477" i="42" s="1"/>
  <c r="F3977" i="42"/>
  <c r="H3977" i="42" s="1"/>
  <c r="F8541" i="42"/>
  <c r="H8541" i="42" s="1"/>
  <c r="F4348" i="42"/>
  <c r="H4348" i="42" s="1"/>
  <c r="F3785" i="42"/>
  <c r="H3785" i="42" s="1"/>
  <c r="F392" i="42"/>
  <c r="H392" i="42" s="1"/>
  <c r="F8213" i="42"/>
  <c r="H8213" i="42" s="1"/>
  <c r="F4875" i="42"/>
  <c r="H4875" i="42" s="1"/>
  <c r="F5134" i="42"/>
  <c r="H5134" i="42" s="1"/>
  <c r="F4583" i="42"/>
  <c r="H4583" i="42" s="1"/>
  <c r="F6318" i="42"/>
  <c r="H6318" i="42" s="1"/>
  <c r="F2071" i="42"/>
  <c r="H2071" i="42" s="1"/>
  <c r="F8656" i="42"/>
  <c r="H8656" i="42" s="1"/>
  <c r="F6200" i="42"/>
  <c r="H6200" i="42" s="1"/>
  <c r="F3021" i="42"/>
  <c r="H3021" i="42" s="1"/>
  <c r="F4518" i="42"/>
  <c r="H4518" i="42" s="1"/>
  <c r="F745" i="42"/>
  <c r="H745" i="42" s="1"/>
  <c r="F471" i="42"/>
  <c r="H471" i="42" s="1"/>
  <c r="F3153" i="42"/>
  <c r="H3153" i="42" s="1"/>
  <c r="F1720" i="42"/>
  <c r="H1720" i="42" s="1"/>
  <c r="F1772" i="42"/>
  <c r="H1772" i="42" s="1"/>
  <c r="F5265" i="42"/>
  <c r="H5265" i="42" s="1"/>
  <c r="F5834" i="42"/>
  <c r="H5834" i="42" s="1"/>
  <c r="F8629" i="42"/>
  <c r="H8629" i="42" s="1"/>
  <c r="F527" i="42"/>
  <c r="H527" i="42" s="1"/>
  <c r="F334" i="42"/>
  <c r="H334" i="42" s="1"/>
  <c r="F6523" i="42"/>
  <c r="H6523" i="42" s="1"/>
  <c r="F6175" i="42"/>
  <c r="H6175" i="42" s="1"/>
  <c r="F6376" i="42"/>
  <c r="H6376" i="42" s="1"/>
  <c r="F4616" i="42"/>
  <c r="H4616" i="42" s="1"/>
  <c r="F4580" i="42"/>
  <c r="H4580" i="42" s="1"/>
  <c r="F5420" i="42"/>
  <c r="H5420" i="42" s="1"/>
  <c r="F3016" i="42"/>
  <c r="H3016" i="42" s="1"/>
  <c r="F520" i="42"/>
  <c r="H520" i="42" s="1"/>
  <c r="F4190" i="42"/>
  <c r="H4190" i="42" s="1"/>
  <c r="F8516" i="42"/>
  <c r="H8516" i="42" s="1"/>
  <c r="F3219" i="42"/>
  <c r="H3219" i="42" s="1"/>
  <c r="F1795" i="42"/>
  <c r="H1795" i="42" s="1"/>
  <c r="F4751" i="42"/>
  <c r="H4751" i="42" s="1"/>
  <c r="F3070" i="42"/>
  <c r="H3070" i="42" s="1"/>
  <c r="F7803" i="42"/>
  <c r="H7803" i="42" s="1"/>
  <c r="F8753" i="42"/>
  <c r="H8753" i="42" s="1"/>
  <c r="F5050" i="42"/>
  <c r="H5050" i="42" s="1"/>
  <c r="F3082" i="42"/>
  <c r="H3082" i="42" s="1"/>
  <c r="F4576" i="42"/>
  <c r="H4576" i="42" s="1"/>
  <c r="F519" i="42"/>
  <c r="H519" i="42" s="1"/>
  <c r="F1717" i="42"/>
  <c r="H1717" i="42" s="1"/>
  <c r="F4005" i="42"/>
  <c r="H4005" i="42" s="1"/>
  <c r="F8804" i="42"/>
  <c r="H8804" i="42" s="1"/>
  <c r="F8828" i="42"/>
  <c r="H8828" i="42" s="1"/>
  <c r="F5056" i="42"/>
  <c r="H5056" i="42" s="1"/>
  <c r="F8885" i="42"/>
  <c r="H8885" i="42" s="1"/>
  <c r="F8798" i="42"/>
  <c r="H8798" i="42" s="1"/>
  <c r="F8784" i="42"/>
  <c r="H8784" i="42" s="1"/>
  <c r="F3007" i="42"/>
  <c r="H3007" i="42" s="1"/>
  <c r="F3066" i="42"/>
  <c r="H3066" i="42" s="1"/>
  <c r="F9000" i="42"/>
  <c r="H9000" i="42" s="1"/>
  <c r="F903" i="42"/>
  <c r="H903" i="42" s="1"/>
  <c r="F3974" i="42"/>
  <c r="H3974" i="42" s="1"/>
  <c r="F5730" i="42"/>
  <c r="H5730" i="42" s="1"/>
  <c r="F4627" i="42"/>
  <c r="H4627" i="42" s="1"/>
  <c r="F4116" i="42"/>
  <c r="H4116" i="42" s="1"/>
  <c r="F4018" i="42"/>
  <c r="H4018" i="42" s="1"/>
  <c r="F4766" i="42"/>
  <c r="H4766" i="42" s="1"/>
  <c r="F389" i="42"/>
  <c r="H389" i="42" s="1"/>
  <c r="F3032" i="42"/>
  <c r="H3032" i="42" s="1"/>
  <c r="F531" i="42"/>
  <c r="H531" i="42" s="1"/>
  <c r="F3196" i="42"/>
  <c r="H3196" i="42" s="1"/>
  <c r="F5853" i="42"/>
  <c r="H5853" i="42" s="1"/>
  <c r="F369" i="42"/>
  <c r="H369" i="42" s="1"/>
  <c r="F1752" i="42"/>
  <c r="H1752" i="42" s="1"/>
  <c r="F5192" i="42"/>
  <c r="H5192" i="42" s="1"/>
  <c r="F8598" i="42"/>
  <c r="H8598" i="42" s="1"/>
  <c r="F4179" i="42"/>
  <c r="H4179" i="42" s="1"/>
  <c r="F3983" i="42"/>
  <c r="H3983" i="42" s="1"/>
  <c r="F850" i="42"/>
  <c r="H850" i="42" s="1"/>
  <c r="F462" i="42"/>
  <c r="H462" i="42" s="1"/>
  <c r="F7937" i="42"/>
  <c r="H7937" i="42" s="1"/>
  <c r="F5286" i="42"/>
  <c r="H5286" i="42" s="1"/>
  <c r="F8924" i="42"/>
  <c r="H8924" i="42" s="1"/>
  <c r="F1800" i="42"/>
  <c r="H1800" i="42" s="1"/>
  <c r="F1750" i="42"/>
  <c r="H1750" i="42" s="1"/>
  <c r="F5898" i="42"/>
  <c r="H5898" i="42" s="1"/>
  <c r="F4658" i="42"/>
  <c r="H4658" i="42" s="1"/>
  <c r="F4787" i="42"/>
  <c r="H4787" i="42" s="1"/>
  <c r="F4831" i="42"/>
  <c r="H4831" i="42" s="1"/>
  <c r="F1749" i="42"/>
  <c r="H1749" i="42" s="1"/>
  <c r="F4761" i="42"/>
  <c r="H4761" i="42" s="1"/>
  <c r="F3164" i="42"/>
  <c r="H3164" i="42" s="1"/>
  <c r="F7963" i="42"/>
  <c r="H7963" i="42" s="1"/>
  <c r="F454" i="42"/>
  <c r="H454" i="42" s="1"/>
  <c r="F6190" i="42"/>
  <c r="H6190" i="42" s="1"/>
  <c r="F2998" i="42"/>
  <c r="H2998" i="42" s="1"/>
  <c r="F4128" i="42"/>
  <c r="H4128" i="42" s="1"/>
  <c r="F4490" i="42"/>
  <c r="H4490" i="42" s="1"/>
  <c r="F3898" i="42"/>
  <c r="H3898" i="42" s="1"/>
  <c r="F8886" i="42"/>
  <c r="H8886" i="42" s="1"/>
  <c r="F320" i="42"/>
  <c r="H320" i="42" s="1"/>
  <c r="F3908" i="42"/>
  <c r="H3908" i="42" s="1"/>
  <c r="F6115" i="42"/>
  <c r="H6115" i="42" s="1"/>
  <c r="F8231" i="42"/>
  <c r="H8231" i="42" s="1"/>
  <c r="F4800" i="42"/>
  <c r="H4800" i="42" s="1"/>
  <c r="F541" i="42"/>
  <c r="H541" i="42" s="1"/>
  <c r="F1929" i="42"/>
  <c r="H1929" i="42" s="1"/>
  <c r="F351" i="42"/>
  <c r="H351" i="42" s="1"/>
  <c r="F1970" i="42"/>
  <c r="H1970" i="42" s="1"/>
  <c r="F8728" i="42"/>
  <c r="H8728" i="42" s="1"/>
  <c r="F500" i="42"/>
  <c r="H500" i="42" s="1"/>
  <c r="F8950" i="42"/>
  <c r="H8950" i="42" s="1"/>
  <c r="F2120" i="42"/>
  <c r="H2120" i="42" s="1"/>
  <c r="F4752" i="42"/>
  <c r="H4752" i="42" s="1"/>
  <c r="F5666" i="42"/>
  <c r="H5666" i="42" s="1"/>
  <c r="F4488" i="42"/>
  <c r="H4488" i="42" s="1"/>
  <c r="F5208" i="42"/>
  <c r="H5208" i="42" s="1"/>
  <c r="F4706" i="42"/>
  <c r="H4706" i="42" s="1"/>
  <c r="F3239" i="42"/>
  <c r="H3239" i="42" s="1"/>
  <c r="F6882" i="42"/>
  <c r="H6882" i="42" s="1"/>
  <c r="F6047" i="42"/>
  <c r="H6047" i="42" s="1"/>
  <c r="F6367" i="42"/>
  <c r="H6367" i="42" s="1"/>
  <c r="F8857" i="42"/>
  <c r="H8857" i="42" s="1"/>
  <c r="F508" i="42"/>
  <c r="H508" i="42" s="1"/>
  <c r="F881" i="42"/>
  <c r="H881" i="42" s="1"/>
  <c r="F24" i="42"/>
  <c r="H24" i="42" s="1"/>
  <c r="F3982" i="42"/>
  <c r="H3982" i="42" s="1"/>
  <c r="F2994" i="42"/>
  <c r="H2994" i="42" s="1"/>
  <c r="F4153" i="42"/>
  <c r="H4153" i="42" s="1"/>
  <c r="F8889" i="42"/>
  <c r="H8889" i="42" s="1"/>
  <c r="F360" i="42"/>
  <c r="H360" i="42" s="1"/>
  <c r="F419" i="42"/>
  <c r="H419" i="42" s="1"/>
  <c r="F4811" i="42"/>
  <c r="H4811" i="42" s="1"/>
  <c r="F7138" i="42"/>
  <c r="H7138" i="42" s="1"/>
  <c r="F363" i="42"/>
  <c r="H363" i="42" s="1"/>
  <c r="F8733" i="42"/>
  <c r="H8733" i="42" s="1"/>
  <c r="F4652" i="42"/>
  <c r="H4652" i="42" s="1"/>
  <c r="F5846" i="42"/>
  <c r="H5846" i="42" s="1"/>
  <c r="F534" i="42"/>
  <c r="H534" i="42" s="1"/>
  <c r="F366" i="42"/>
  <c r="H366" i="42" s="1"/>
  <c r="F875" i="42"/>
  <c r="H875" i="42" s="1"/>
  <c r="F3883" i="42"/>
  <c r="H3883" i="42" s="1"/>
  <c r="F1744" i="42"/>
  <c r="H1744" i="42" s="1"/>
  <c r="F8797" i="42"/>
  <c r="H8797" i="42" s="1"/>
  <c r="F4017" i="42"/>
  <c r="H4017" i="42" s="1"/>
  <c r="F3106" i="42"/>
  <c r="H3106" i="42" s="1"/>
  <c r="F8364" i="42"/>
  <c r="H8364" i="42" s="1"/>
  <c r="F3172" i="42"/>
  <c r="H3172" i="42" s="1"/>
  <c r="F3887" i="42"/>
  <c r="H3887" i="42" s="1"/>
  <c r="F3013" i="42"/>
  <c r="H3013" i="42" s="1"/>
  <c r="F5040" i="42"/>
  <c r="H5040" i="42" s="1"/>
  <c r="F4315" i="42"/>
  <c r="H4315" i="42" s="1"/>
  <c r="F4451" i="42"/>
  <c r="H4451" i="42" s="1"/>
  <c r="F6248" i="42"/>
  <c r="H6248" i="42" s="1"/>
  <c r="F4837" i="42"/>
  <c r="H4837" i="42" s="1"/>
  <c r="F1715" i="42"/>
  <c r="H1715" i="42" s="1"/>
  <c r="F916" i="42"/>
  <c r="H916" i="42" s="1"/>
  <c r="F5794" i="42"/>
  <c r="H5794" i="42" s="1"/>
  <c r="F7010" i="42"/>
  <c r="H7010" i="42" s="1"/>
  <c r="F4448" i="42"/>
  <c r="H4448" i="42" s="1"/>
  <c r="F8796" i="42"/>
  <c r="H8796" i="42" s="1"/>
  <c r="F3061" i="42"/>
  <c r="H3061" i="42" s="1"/>
  <c r="F5902" i="42"/>
  <c r="H5902" i="42" s="1"/>
  <c r="F3912" i="42"/>
  <c r="H3912" i="42" s="1"/>
  <c r="F4702" i="42"/>
  <c r="H4702" i="42" s="1"/>
  <c r="F3957" i="42"/>
  <c r="H3957" i="42" s="1"/>
  <c r="F6922" i="42"/>
  <c r="H6922" i="42" s="1"/>
  <c r="F7211" i="42"/>
  <c r="H7211" i="42" s="1"/>
  <c r="F5825" i="42"/>
  <c r="H5825" i="42" s="1"/>
  <c r="F3063" i="42"/>
  <c r="H3063" i="42" s="1"/>
  <c r="F4816" i="42"/>
  <c r="H4816" i="42" s="1"/>
  <c r="F4449" i="42"/>
  <c r="H4449" i="42" s="1"/>
  <c r="F4562" i="42"/>
  <c r="H4562" i="42" s="1"/>
  <c r="F5739" i="42"/>
  <c r="H5739" i="42" s="1"/>
  <c r="F8101" i="42"/>
  <c r="H8101" i="42" s="1"/>
  <c r="F8853" i="42"/>
  <c r="H8853" i="42" s="1"/>
  <c r="F3059" i="42"/>
  <c r="H3059" i="42" s="1"/>
  <c r="F5697" i="42"/>
  <c r="H5697" i="42" s="1"/>
  <c r="F4895" i="42"/>
  <c r="H4895" i="42" s="1"/>
  <c r="F6407" i="42"/>
  <c r="H6407" i="42" s="1"/>
  <c r="F2092" i="42"/>
  <c r="H2092" i="42" s="1"/>
  <c r="F3195" i="42"/>
  <c r="H3195" i="42" s="1"/>
  <c r="F6671" i="42"/>
  <c r="H6671" i="42" s="1"/>
  <c r="F6666" i="42"/>
  <c r="H6666" i="42" s="1"/>
  <c r="F4219" i="42"/>
  <c r="H4219" i="42" s="1"/>
  <c r="F8836" i="42"/>
  <c r="H8836" i="42" s="1"/>
  <c r="F4786" i="42"/>
  <c r="H4786" i="42" s="1"/>
  <c r="F3043" i="42"/>
  <c r="H3043" i="42" s="1"/>
  <c r="F4774" i="42"/>
  <c r="H4774" i="42" s="1"/>
  <c r="F8580" i="42"/>
  <c r="H8580" i="42" s="1"/>
  <c r="F3067" i="42"/>
  <c r="H3067" i="42" s="1"/>
  <c r="F6794" i="42"/>
  <c r="H6794" i="42" s="1"/>
  <c r="F1755" i="42"/>
  <c r="H1755" i="42" s="1"/>
  <c r="F3745" i="42"/>
  <c r="H3745" i="42" s="1"/>
  <c r="F577" i="42"/>
  <c r="H577" i="42" s="1"/>
  <c r="F4624" i="42"/>
  <c r="H4624" i="42" s="1"/>
  <c r="F8652" i="42"/>
  <c r="H8652" i="42" s="1"/>
  <c r="F4858" i="42"/>
  <c r="H4858" i="42" s="1"/>
  <c r="F6145" i="42"/>
  <c r="H6145" i="42" s="1"/>
  <c r="F917" i="42"/>
  <c r="H917" i="42" s="1"/>
  <c r="F1774" i="42"/>
  <c r="H1774" i="42" s="1"/>
  <c r="F570" i="42"/>
  <c r="H570" i="42" s="1"/>
  <c r="F8676" i="42"/>
  <c r="H8676" i="42" s="1"/>
  <c r="F4145" i="42"/>
  <c r="H4145" i="42" s="1"/>
  <c r="F1946" i="42"/>
  <c r="H1946" i="42" s="1"/>
  <c r="F8968" i="42"/>
  <c r="H8968" i="42" s="1"/>
  <c r="F3703" i="42"/>
  <c r="H3703" i="42" s="1"/>
  <c r="F3180" i="42"/>
  <c r="H3180" i="42" s="1"/>
  <c r="F4882" i="42"/>
  <c r="H4882" i="42" s="1"/>
  <c r="F4188" i="42"/>
  <c r="H4188" i="42" s="1"/>
  <c r="F7348" i="42"/>
  <c r="H7348" i="42" s="1"/>
  <c r="F488" i="42"/>
  <c r="H488" i="42" s="1"/>
  <c r="F5983" i="42"/>
  <c r="H5983" i="42" s="1"/>
  <c r="F5787" i="42"/>
  <c r="H5787" i="42" s="1"/>
  <c r="F3158" i="42"/>
  <c r="H3158" i="42" s="1"/>
  <c r="F3986" i="42"/>
  <c r="H3986" i="42" s="1"/>
  <c r="F3203" i="42"/>
  <c r="H3203" i="42" s="1"/>
  <c r="F8995" i="42"/>
  <c r="H8995" i="42" s="1"/>
  <c r="F812" i="42"/>
  <c r="H812" i="42" s="1"/>
  <c r="F3080" i="42"/>
  <c r="H3080" i="42" s="1"/>
  <c r="F3026" i="42"/>
  <c r="H3026" i="42" s="1"/>
  <c r="F3879" i="42"/>
  <c r="H3879" i="42" s="1"/>
  <c r="F6459" i="42"/>
  <c r="H6459" i="42" s="1"/>
  <c r="F3075" i="42"/>
  <c r="H3075" i="42" s="1"/>
  <c r="F1722" i="42"/>
  <c r="H1722" i="42" s="1"/>
  <c r="F485" i="42"/>
  <c r="H485" i="42" s="1"/>
  <c r="F811" i="42"/>
  <c r="H811" i="42" s="1"/>
  <c r="F556" i="42"/>
  <c r="H556" i="42" s="1"/>
  <c r="F841" i="42"/>
  <c r="H841" i="42" s="1"/>
  <c r="F567" i="42"/>
  <c r="H567" i="42" s="1"/>
  <c r="F5010" i="42"/>
  <c r="H5010" i="42" s="1"/>
  <c r="F4180" i="42"/>
  <c r="H4180" i="42" s="1"/>
  <c r="F480" i="42"/>
  <c r="H480" i="42" s="1"/>
  <c r="F4127" i="42"/>
  <c r="H4127" i="42" s="1"/>
  <c r="F8406" i="42"/>
  <c r="H8406" i="42" s="1"/>
  <c r="F4714" i="42"/>
  <c r="H4714" i="42" s="1"/>
  <c r="F1936" i="42"/>
  <c r="H1936" i="42" s="1"/>
  <c r="F6597" i="42"/>
  <c r="H6597" i="42" s="1"/>
  <c r="F3953" i="42"/>
  <c r="H3953" i="42" s="1"/>
  <c r="F341" i="42"/>
  <c r="H341" i="42" s="1"/>
  <c r="F8808" i="42"/>
  <c r="H8808" i="42" s="1"/>
  <c r="F4368" i="42"/>
  <c r="H4368" i="42" s="1"/>
  <c r="F5724" i="42"/>
  <c r="H5724" i="42" s="1"/>
  <c r="F943" i="42"/>
  <c r="H943" i="42" s="1"/>
  <c r="F8403" i="42"/>
  <c r="H8403" i="42" s="1"/>
  <c r="F4292" i="42"/>
  <c r="H4292" i="42" s="1"/>
  <c r="F5147" i="42"/>
  <c r="H5147" i="42" s="1"/>
  <c r="F5450" i="42"/>
  <c r="H5450" i="42" s="1"/>
  <c r="F8077" i="42"/>
  <c r="H8077" i="42" s="1"/>
  <c r="F4722" i="42"/>
  <c r="H4722" i="42" s="1"/>
  <c r="F5015" i="42"/>
  <c r="H5015" i="42" s="1"/>
  <c r="F3958" i="42"/>
  <c r="H3958" i="42" s="1"/>
  <c r="F5076" i="42"/>
  <c r="H5076" i="42" s="1"/>
  <c r="F5596" i="42"/>
  <c r="H5596" i="42" s="1"/>
  <c r="F458" i="42"/>
  <c r="H458" i="42" s="1"/>
  <c r="F5057" i="42"/>
  <c r="H5057" i="42" s="1"/>
  <c r="F8183" i="42"/>
  <c r="H8183" i="42" s="1"/>
  <c r="F5413" i="42"/>
  <c r="H5413" i="42" s="1"/>
  <c r="F3211" i="42"/>
  <c r="H3211" i="42" s="1"/>
  <c r="F3732" i="42"/>
  <c r="H3732" i="42" s="1"/>
  <c r="F555" i="42"/>
  <c r="H555" i="42" s="1"/>
  <c r="F3116" i="42"/>
  <c r="H3116" i="42" s="1"/>
  <c r="F6690" i="42"/>
  <c r="H6690" i="42" s="1"/>
  <c r="F6209" i="42"/>
  <c r="H6209" i="42" s="1"/>
  <c r="F5897" i="42"/>
  <c r="H5897" i="42" s="1"/>
  <c r="F5563" i="42"/>
  <c r="H5563" i="42" s="1"/>
  <c r="F8737" i="42"/>
  <c r="H8737" i="42" s="1"/>
  <c r="F491" i="42"/>
  <c r="H491" i="42" s="1"/>
  <c r="F395" i="42"/>
  <c r="H395" i="42" s="1"/>
  <c r="F5987" i="42"/>
  <c r="H5987" i="42" s="1"/>
  <c r="F8633" i="42"/>
  <c r="H8633" i="42" s="1"/>
  <c r="F3123" i="42"/>
  <c r="H3123" i="42" s="1"/>
  <c r="F6617" i="42"/>
  <c r="H6617" i="42" s="1"/>
  <c r="F4236" i="42"/>
  <c r="H4236" i="42" s="1"/>
  <c r="F7114" i="42"/>
  <c r="H7114" i="42" s="1"/>
  <c r="F4004" i="42"/>
  <c r="H4004" i="42" s="1"/>
  <c r="F8556" i="42"/>
  <c r="H8556" i="42" s="1"/>
  <c r="F1753" i="42"/>
  <c r="H1753" i="42" s="1"/>
  <c r="F8972" i="42"/>
  <c r="H8972" i="42" s="1"/>
  <c r="F5484" i="42"/>
  <c r="H5484" i="42" s="1"/>
  <c r="F805" i="42"/>
  <c r="H805" i="42" s="1"/>
  <c r="F3704" i="42"/>
  <c r="H3704" i="42" s="1"/>
  <c r="F21" i="42"/>
  <c r="H21" i="42" s="1"/>
  <c r="F4528" i="42"/>
  <c r="H4528" i="42" s="1"/>
  <c r="F3247" i="42"/>
  <c r="H3247" i="42" s="1"/>
  <c r="F5561" i="42"/>
  <c r="H5561" i="42" s="1"/>
  <c r="F8974" i="42"/>
  <c r="H8974" i="42" s="1"/>
  <c r="F2985" i="42"/>
  <c r="H2985" i="42" s="1"/>
  <c r="F7845" i="42"/>
  <c r="H7845" i="42" s="1"/>
  <c r="F4817" i="42"/>
  <c r="H4817" i="42" s="1"/>
  <c r="F4719" i="42"/>
  <c r="H4719" i="42" s="1"/>
  <c r="F424" i="42"/>
  <c r="H424" i="42" s="1"/>
  <c r="F8761" i="42"/>
  <c r="H8761" i="42" s="1"/>
  <c r="F5415" i="42"/>
  <c r="H5415" i="42" s="1"/>
  <c r="F8793" i="42"/>
  <c r="H8793" i="42" s="1"/>
  <c r="F5205" i="42"/>
  <c r="H5205" i="42" s="1"/>
  <c r="F6775" i="42"/>
  <c r="H6775" i="42" s="1"/>
  <c r="F5191" i="42"/>
  <c r="H5191" i="42" s="1"/>
  <c r="F8492" i="42"/>
  <c r="H8492" i="42" s="1"/>
  <c r="F5569" i="42"/>
  <c r="H5569" i="42" s="1"/>
  <c r="F3152" i="42"/>
  <c r="H3152" i="42" s="1"/>
  <c r="F465" i="42"/>
  <c r="H465" i="42" s="1"/>
  <c r="F6057" i="42"/>
  <c r="H6057" i="42" s="1"/>
  <c r="F403" i="42"/>
  <c r="H403" i="42" s="1"/>
  <c r="F1941" i="42"/>
  <c r="H1941" i="42" s="1"/>
  <c r="F8027" i="42"/>
  <c r="H8027" i="42" s="1"/>
  <c r="F8812" i="42"/>
  <c r="H8812" i="42" s="1"/>
  <c r="F4572" i="42"/>
  <c r="H4572" i="42" s="1"/>
  <c r="F5760" i="42"/>
  <c r="H5760" i="42" s="1"/>
  <c r="F4367" i="42"/>
  <c r="H4367" i="42" s="1"/>
  <c r="F4868" i="42"/>
  <c r="H4868" i="42" s="1"/>
  <c r="F8837" i="42"/>
  <c r="H8837" i="42" s="1"/>
  <c r="F5071" i="42"/>
  <c r="H5071" i="42" s="1"/>
  <c r="F4734" i="42"/>
  <c r="H4734" i="42" s="1"/>
  <c r="F3184" i="42"/>
  <c r="H3184" i="42" s="1"/>
  <c r="F464" i="42"/>
  <c r="H464" i="42" s="1"/>
  <c r="F7987" i="42"/>
  <c r="H7987" i="42" s="1"/>
  <c r="F552" i="42"/>
  <c r="H552" i="42" s="1"/>
  <c r="F4508" i="42"/>
  <c r="H4508" i="42" s="1"/>
  <c r="F2999" i="42"/>
  <c r="H2999" i="42" s="1"/>
  <c r="F8247" i="42"/>
  <c r="H8247" i="42" s="1"/>
  <c r="F8833" i="42"/>
  <c r="H8833" i="42" s="1"/>
  <c r="F4586" i="42"/>
  <c r="H4586" i="42" s="1"/>
  <c r="F5087" i="42"/>
  <c r="H5087" i="42" s="1"/>
  <c r="F817" i="42"/>
  <c r="H817" i="42" s="1"/>
  <c r="F8861" i="42"/>
  <c r="H8861" i="42" s="1"/>
  <c r="F1723" i="42"/>
  <c r="H1723" i="42" s="1"/>
  <c r="F4921" i="42"/>
  <c r="H4921" i="42" s="1"/>
  <c r="F5656" i="42"/>
  <c r="H5656" i="42" s="1"/>
  <c r="F5709" i="42"/>
  <c r="H5709" i="42" s="1"/>
  <c r="F3727" i="42"/>
  <c r="H3727" i="42" s="1"/>
  <c r="F8273" i="42"/>
  <c r="H8273" i="42" s="1"/>
  <c r="F416" i="42"/>
  <c r="H416" i="42" s="1"/>
  <c r="F8949" i="42"/>
  <c r="H8949" i="42" s="1"/>
  <c r="F4330" i="42"/>
  <c r="H4330" i="42" s="1"/>
  <c r="F4254" i="42"/>
  <c r="H4254" i="42" s="1"/>
  <c r="F3160" i="42"/>
  <c r="H3160" i="42" s="1"/>
  <c r="F3240" i="42"/>
  <c r="H3240" i="42" s="1"/>
  <c r="F3117" i="42"/>
  <c r="H3117" i="42" s="1"/>
  <c r="F3071" i="42"/>
  <c r="H3071" i="42" s="1"/>
  <c r="F4458" i="42"/>
  <c r="H4458" i="42" s="1"/>
  <c r="F947" i="42"/>
  <c r="H947" i="42" s="1"/>
  <c r="F4185" i="42"/>
  <c r="H4185" i="42" s="1"/>
  <c r="F4569" i="42"/>
  <c r="H4569" i="42" s="1"/>
  <c r="F379" i="42"/>
  <c r="H379" i="42" s="1"/>
  <c r="F533" i="42"/>
  <c r="H533" i="42" s="1"/>
  <c r="F5115" i="42"/>
  <c r="H5115" i="42" s="1"/>
  <c r="F5837" i="42"/>
  <c r="H5837" i="42" s="1"/>
  <c r="F329" i="42"/>
  <c r="H329" i="42" s="1"/>
  <c r="F4637" i="42"/>
  <c r="H4637" i="42" s="1"/>
  <c r="F2069" i="42"/>
  <c r="H2069" i="42" s="1"/>
  <c r="F5028" i="42"/>
  <c r="H5028" i="42" s="1"/>
  <c r="F5039" i="42"/>
  <c r="H5039" i="42" s="1"/>
  <c r="F546" i="42"/>
  <c r="H546" i="42" s="1"/>
  <c r="F6179" i="42"/>
  <c r="H6179" i="42" s="1"/>
  <c r="F4142" i="42"/>
  <c r="H4142" i="42" s="1"/>
  <c r="F1955" i="42"/>
  <c r="H1955" i="42" s="1"/>
  <c r="F1924" i="42"/>
  <c r="H1924" i="42" s="1"/>
  <c r="F5151" i="42"/>
  <c r="H5151" i="42" s="1"/>
  <c r="F4253" i="42"/>
  <c r="H4253" i="42" s="1"/>
  <c r="F4633" i="42"/>
  <c r="H4633" i="42" s="1"/>
  <c r="F433" i="42"/>
  <c r="H433" i="42" s="1"/>
  <c r="F4129" i="42"/>
  <c r="H4129" i="42" s="1"/>
  <c r="F460" i="42"/>
  <c r="H460" i="42" s="1"/>
  <c r="F3752" i="42"/>
  <c r="H3752" i="42" s="1"/>
  <c r="F6416" i="42"/>
  <c r="H6416" i="42" s="1"/>
  <c r="F429" i="42"/>
  <c r="H429" i="42" s="1"/>
  <c r="F5262" i="42"/>
  <c r="H5262" i="42" s="1"/>
  <c r="F4849" i="42"/>
  <c r="H4849" i="42" s="1"/>
  <c r="F2115" i="42"/>
  <c r="H2115" i="42" s="1"/>
  <c r="F1975" i="42"/>
  <c r="H1975" i="42" s="1"/>
  <c r="F5488" i="42"/>
  <c r="H5488" i="42" s="1"/>
  <c r="F4374" i="42"/>
  <c r="H4374" i="42" s="1"/>
  <c r="F5922" i="42"/>
  <c r="H5922" i="42" s="1"/>
  <c r="F1926" i="42"/>
  <c r="H1926" i="42" s="1"/>
  <c r="F8705" i="42"/>
  <c r="H8705" i="42" s="1"/>
  <c r="F4413" i="42"/>
  <c r="H4413" i="42" s="1"/>
  <c r="F6818" i="42"/>
  <c r="H6818" i="42" s="1"/>
  <c r="F542" i="42"/>
  <c r="H542" i="42" s="1"/>
  <c r="F4392" i="42"/>
  <c r="H4392" i="42" s="1"/>
  <c r="F5386" i="42"/>
  <c r="H5386" i="42" s="1"/>
  <c r="F2984" i="42"/>
  <c r="H2984" i="42" s="1"/>
  <c r="F4394" i="42"/>
  <c r="H4394" i="42" s="1"/>
  <c r="F4334" i="42"/>
  <c r="H4334" i="42" s="1"/>
  <c r="F1740" i="42"/>
  <c r="H1740" i="42" s="1"/>
  <c r="F5237" i="42"/>
  <c r="H5237" i="42" s="1"/>
  <c r="F8697" i="42"/>
  <c r="H8697" i="42" s="1"/>
  <c r="F4738" i="42"/>
  <c r="H4738" i="42" s="1"/>
  <c r="F5454" i="42"/>
  <c r="H5454" i="42" s="1"/>
  <c r="F4986" i="42"/>
  <c r="H4986" i="42" s="1"/>
  <c r="F8657" i="42"/>
  <c r="H8657" i="42" s="1"/>
  <c r="F4862" i="42"/>
  <c r="H4862" i="42" s="1"/>
  <c r="F5298" i="42"/>
  <c r="H5298" i="42" s="1"/>
  <c r="F948" i="42"/>
  <c r="H948" i="42" s="1"/>
  <c r="F4984" i="42"/>
  <c r="H4984" i="42" s="1"/>
  <c r="F4227" i="42"/>
  <c r="H4227" i="42" s="1"/>
  <c r="F5345" i="42"/>
  <c r="H5345" i="42" s="1"/>
  <c r="F3742" i="42"/>
  <c r="H3742" i="42" s="1"/>
  <c r="F3051" i="42"/>
  <c r="H3051" i="42" s="1"/>
  <c r="F4916" i="42"/>
  <c r="H4916" i="42" s="1"/>
  <c r="F5274" i="42"/>
  <c r="H5274" i="42" s="1"/>
  <c r="F384" i="42"/>
  <c r="H384" i="42" s="1"/>
  <c r="F8493" i="42"/>
  <c r="H8493" i="42" s="1"/>
  <c r="F889" i="42"/>
  <c r="H889" i="42" s="1"/>
  <c r="F4121" i="42"/>
  <c r="H4121" i="42" s="1"/>
  <c r="F1950" i="42"/>
  <c r="H1950" i="42" s="1"/>
  <c r="F1972" i="42"/>
  <c r="H1972" i="42" s="1"/>
  <c r="F8966" i="42"/>
  <c r="H8966" i="42" s="1"/>
  <c r="F4326" i="42"/>
  <c r="H4326" i="42" s="1"/>
  <c r="F6754" i="42"/>
  <c r="H6754" i="42" s="1"/>
  <c r="F3996" i="42"/>
  <c r="H3996" i="42" s="1"/>
  <c r="F6126" i="42"/>
  <c r="H6126" i="42" s="1"/>
  <c r="F4455" i="42"/>
  <c r="H4455" i="42" s="1"/>
  <c r="F4150" i="42"/>
  <c r="H4150" i="42" s="1"/>
  <c r="F4138" i="42"/>
  <c r="H4138" i="42" s="1"/>
  <c r="F879" i="42"/>
  <c r="H879" i="42" s="1"/>
  <c r="F8669" i="42"/>
  <c r="H8669" i="42" s="1"/>
  <c r="F8662" i="42"/>
  <c r="H8662" i="42" s="1"/>
  <c r="F4373" i="42"/>
  <c r="H4373" i="42" s="1"/>
  <c r="F5368" i="42"/>
  <c r="H5368" i="42" s="1"/>
  <c r="F8801" i="42"/>
  <c r="H8801" i="42" s="1"/>
  <c r="F8965" i="42"/>
  <c r="H8965" i="42" s="1"/>
  <c r="F6004" i="42"/>
  <c r="H6004" i="42" s="1"/>
  <c r="F6556" i="42"/>
  <c r="H6556" i="42" s="1"/>
  <c r="F3888" i="42"/>
  <c r="H3888" i="42" s="1"/>
  <c r="F4238" i="42"/>
  <c r="H4238" i="42" s="1"/>
  <c r="F8729" i="42"/>
  <c r="H8729" i="42" s="1"/>
  <c r="F1762" i="42"/>
  <c r="H1762" i="42" s="1"/>
  <c r="F5323" i="42"/>
  <c r="H5323" i="42" s="1"/>
  <c r="F6782" i="42"/>
  <c r="H6782" i="42" s="1"/>
  <c r="F1960" i="42"/>
  <c r="H1960" i="42" s="1"/>
  <c r="F3744" i="42"/>
  <c r="H3744" i="42" s="1"/>
  <c r="F3747" i="42"/>
  <c r="H3747" i="42" s="1"/>
  <c r="F430" i="42"/>
  <c r="H430" i="42" s="1"/>
  <c r="F3965" i="42"/>
  <c r="H3965" i="42" s="1"/>
  <c r="F4143" i="42"/>
  <c r="H4143" i="42" s="1"/>
  <c r="F887" i="42"/>
  <c r="H887" i="42" s="1"/>
  <c r="F3135" i="42"/>
  <c r="H3135" i="42" s="1"/>
  <c r="F4216" i="42"/>
  <c r="H4216" i="42" s="1"/>
  <c r="F1778" i="42"/>
  <c r="H1778" i="42" s="1"/>
  <c r="F4538" i="42"/>
  <c r="H4538" i="42" s="1"/>
  <c r="F8606" i="42"/>
  <c r="H8606" i="42" s="1"/>
  <c r="F1754" i="42"/>
  <c r="H1754" i="42" s="1"/>
  <c r="F1761" i="42"/>
  <c r="H1761" i="42" s="1"/>
  <c r="F5267" i="42"/>
  <c r="H5267" i="42" s="1"/>
  <c r="F8888" i="42"/>
  <c r="H8888" i="42" s="1"/>
  <c r="F4131" i="42"/>
  <c r="H4131" i="42" s="1"/>
  <c r="F3964" i="42"/>
  <c r="H3964" i="42" s="1"/>
  <c r="F3023" i="42"/>
  <c r="H3023" i="42" s="1"/>
  <c r="F5116" i="42"/>
  <c r="H5116" i="42" s="1"/>
  <c r="F3759" i="42"/>
  <c r="H3759" i="42" s="1"/>
  <c r="F3206" i="42"/>
  <c r="H3206" i="42" s="1"/>
  <c r="F4545" i="42"/>
  <c r="H4545" i="42" s="1"/>
  <c r="F8484" i="42"/>
  <c r="H8484" i="42" s="1"/>
  <c r="F6563" i="42"/>
  <c r="H6563" i="42" s="1"/>
  <c r="F506" i="42"/>
  <c r="H506" i="42" s="1"/>
  <c r="F5852" i="42"/>
  <c r="H5852" i="42" s="1"/>
  <c r="F3014" i="42"/>
  <c r="H3014" i="42" s="1"/>
  <c r="F4537" i="42"/>
  <c r="H4537" i="42" s="1"/>
  <c r="F8952" i="42"/>
  <c r="H8952" i="42" s="1"/>
  <c r="F4745" i="42"/>
  <c r="H4745" i="42" s="1"/>
  <c r="F8245" i="42"/>
  <c r="H8245" i="42" s="1"/>
  <c r="F4956" i="42"/>
  <c r="H4956" i="42" s="1"/>
  <c r="F4499" i="42"/>
  <c r="H4499" i="42" s="1"/>
  <c r="F3029" i="42"/>
  <c r="H3029" i="42" s="1"/>
  <c r="F4646" i="42"/>
  <c r="H4646" i="42" s="1"/>
  <c r="F1763" i="42"/>
  <c r="H1763" i="42" s="1"/>
  <c r="F8241" i="42"/>
  <c r="H8241" i="42" s="1"/>
  <c r="F6273" i="42"/>
  <c r="H6273" i="42" s="1"/>
  <c r="F5244" i="42"/>
  <c r="H5244" i="42" s="1"/>
  <c r="F5633" i="42"/>
  <c r="H5633" i="42" s="1"/>
  <c r="F4647" i="42"/>
  <c r="H4647" i="42" s="1"/>
  <c r="F808" i="42"/>
  <c r="H808" i="42" s="1"/>
  <c r="F3193" i="42"/>
  <c r="H3193" i="42" s="1"/>
  <c r="F8726" i="42"/>
  <c r="H8726" i="42" s="1"/>
  <c r="F4240" i="42"/>
  <c r="H4240" i="42" s="1"/>
  <c r="F343" i="42"/>
  <c r="H343" i="42" s="1"/>
  <c r="F4321" i="42"/>
  <c r="H4321" i="42" s="1"/>
  <c r="F907" i="42"/>
  <c r="H907" i="42" s="1"/>
  <c r="F6946" i="42"/>
  <c r="H6946" i="42" s="1"/>
  <c r="F8601" i="42"/>
  <c r="H8601" i="42" s="1"/>
  <c r="F938" i="42"/>
  <c r="H938" i="42" s="1"/>
  <c r="F1764" i="42"/>
  <c r="H1764" i="42" s="1"/>
  <c r="F7519" i="42"/>
  <c r="H7519" i="42" s="1"/>
  <c r="F5309" i="42"/>
  <c r="H5309" i="42" s="1"/>
  <c r="F4323" i="42"/>
  <c r="H4323" i="42" s="1"/>
  <c r="F8383" i="42"/>
  <c r="H8383" i="42" s="1"/>
  <c r="F4855" i="42"/>
  <c r="H4855" i="42" s="1"/>
  <c r="F8469" i="42"/>
  <c r="H8469" i="42" s="1"/>
  <c r="F4166" i="42"/>
  <c r="H4166" i="42" s="1"/>
  <c r="F3058" i="42"/>
  <c r="H3058" i="42" s="1"/>
  <c r="F4241" i="42"/>
  <c r="H4241" i="42" s="1"/>
  <c r="F8037" i="42"/>
  <c r="H8037" i="42" s="1"/>
  <c r="F4478" i="42"/>
  <c r="H4478" i="42" s="1"/>
  <c r="F3167" i="42"/>
  <c r="H3167" i="42" s="1"/>
  <c r="F8766" i="42"/>
  <c r="H8766" i="42" s="1"/>
  <c r="F346" i="42"/>
  <c r="H346" i="42" s="1"/>
  <c r="F7707" i="42"/>
  <c r="H7707" i="42" s="1"/>
  <c r="F6626" i="42"/>
  <c r="H6626" i="42" s="1"/>
  <c r="F5945" i="42"/>
  <c r="H5945" i="42" s="1"/>
  <c r="F4406" i="42"/>
  <c r="H4406" i="42" s="1"/>
  <c r="F2072" i="42"/>
  <c r="H2072" i="42" s="1"/>
  <c r="F8025" i="42"/>
  <c r="H8025" i="42" s="1"/>
  <c r="F4799" i="42"/>
  <c r="H4799" i="42" s="1"/>
  <c r="F878" i="42"/>
  <c r="H878" i="42" s="1"/>
  <c r="F4012" i="42"/>
  <c r="H4012" i="42" s="1"/>
  <c r="F492" i="42"/>
  <c r="H492" i="42" s="1"/>
  <c r="F1937" i="42"/>
  <c r="H1937" i="42" s="1"/>
  <c r="F6875" i="42"/>
  <c r="H6875" i="42" s="1"/>
  <c r="F7455" i="42"/>
  <c r="H7455" i="42" s="1"/>
  <c r="F3004" i="42"/>
  <c r="H3004" i="42" s="1"/>
  <c r="F5532" i="42"/>
  <c r="H5532" i="42" s="1"/>
  <c r="F1934" i="42"/>
  <c r="H1934" i="42" s="1"/>
  <c r="F8709" i="42"/>
  <c r="H8709" i="42" s="1"/>
  <c r="F4347" i="42"/>
  <c r="H4347" i="42" s="1"/>
  <c r="F4195" i="42"/>
  <c r="H4195" i="42" s="1"/>
  <c r="F466" i="42"/>
  <c r="H466" i="42" s="1"/>
  <c r="F8932" i="42"/>
  <c r="H8932" i="42" s="1"/>
  <c r="F376" i="42"/>
  <c r="H376" i="42" s="1"/>
  <c r="F4251" i="42"/>
  <c r="H4251" i="42" s="1"/>
  <c r="F888" i="42"/>
  <c r="H888" i="42" s="1"/>
  <c r="F747" i="42"/>
  <c r="H747" i="42" s="1"/>
  <c r="F3036" i="42"/>
  <c r="H3036" i="42" s="1"/>
  <c r="F3056" i="42"/>
  <c r="H3056" i="42" s="1"/>
  <c r="F3035" i="42"/>
  <c r="H3035" i="42" s="1"/>
  <c r="F3205" i="42"/>
  <c r="H3205" i="42" s="1"/>
  <c r="F8468" i="42"/>
  <c r="H8468" i="42" s="1"/>
  <c r="F5932" i="42"/>
  <c r="H5932" i="42" s="1"/>
  <c r="F5726" i="42"/>
  <c r="H5726" i="42" s="1"/>
  <c r="F7266" i="42"/>
  <c r="H7266" i="42" s="1"/>
  <c r="F2076" i="42"/>
  <c r="H2076" i="42" s="1"/>
  <c r="F8977" i="42"/>
  <c r="H8977" i="42" s="1"/>
  <c r="F483" i="42"/>
  <c r="H483" i="42" s="1"/>
  <c r="F8252" i="42"/>
  <c r="H8252" i="42" s="1"/>
  <c r="F4502" i="42"/>
  <c r="H4502" i="42" s="1"/>
  <c r="F568" i="42"/>
  <c r="H568" i="42" s="1"/>
  <c r="F5769" i="42"/>
  <c r="H5769" i="42" s="1"/>
  <c r="F4169" i="42"/>
  <c r="H4169" i="42" s="1"/>
  <c r="F503" i="42"/>
  <c r="H503" i="42" s="1"/>
  <c r="F323" i="42"/>
  <c r="H323" i="42" s="1"/>
  <c r="F3719" i="42"/>
  <c r="H3719" i="42" s="1"/>
  <c r="F8936" i="42"/>
  <c r="H8936" i="42" s="1"/>
  <c r="F353" i="42"/>
  <c r="H353" i="42" s="1"/>
  <c r="F5377" i="42"/>
  <c r="H5377" i="42" s="1"/>
  <c r="F4936" i="42"/>
  <c r="H4936" i="42" s="1"/>
  <c r="F4260" i="42"/>
  <c r="H4260" i="42" s="1"/>
  <c r="F5280" i="42"/>
  <c r="H5280" i="42" s="1"/>
  <c r="F4710" i="42"/>
  <c r="H4710" i="42" s="1"/>
  <c r="F3731" i="42"/>
  <c r="H3731" i="42" s="1"/>
  <c r="F4157" i="42"/>
  <c r="H4157" i="42" s="1"/>
  <c r="F1766" i="42"/>
  <c r="H1766" i="42" s="1"/>
  <c r="F8141" i="42"/>
  <c r="H8141" i="42" s="1"/>
  <c r="F3121" i="42"/>
  <c r="H3121" i="42" s="1"/>
  <c r="F5934" i="42"/>
  <c r="H5934" i="42" s="1"/>
  <c r="F4187" i="42"/>
  <c r="H4187" i="42" s="1"/>
  <c r="F5207" i="42"/>
  <c r="H5207" i="42" s="1"/>
  <c r="F6343" i="42"/>
  <c r="H6343" i="42" s="1"/>
  <c r="F4110" i="42"/>
  <c r="H4110" i="42" s="1"/>
  <c r="F3115" i="42"/>
  <c r="H3115" i="42" s="1"/>
  <c r="F5476" i="42"/>
  <c r="H5476" i="42" s="1"/>
  <c r="F4255" i="42"/>
  <c r="H4255" i="42" s="1"/>
  <c r="F2114" i="42"/>
  <c r="H2114" i="42" s="1"/>
  <c r="F5624" i="42"/>
  <c r="H5624" i="42" s="1"/>
  <c r="F4338" i="42"/>
  <c r="H4338" i="42" s="1"/>
  <c r="F8476" i="42"/>
  <c r="H8476" i="42" s="1"/>
  <c r="F3068" i="42"/>
  <c r="H3068" i="42" s="1"/>
  <c r="F820" i="42"/>
  <c r="H820" i="42" s="1"/>
  <c r="F6061" i="42"/>
  <c r="H6061" i="42" s="1"/>
  <c r="F4582" i="42"/>
  <c r="H4582" i="42" s="1"/>
  <c r="F2090" i="42"/>
  <c r="H2090" i="42" s="1"/>
  <c r="F339" i="42"/>
  <c r="H339" i="42" s="1"/>
  <c r="F1730" i="42"/>
  <c r="H1730" i="42" s="1"/>
  <c r="F502" i="42"/>
  <c r="H502" i="42" s="1"/>
  <c r="F6254" i="42"/>
  <c r="H6254" i="42" s="1"/>
  <c r="F4823" i="42"/>
  <c r="H4823" i="42" s="1"/>
  <c r="F4130" i="42"/>
  <c r="H4130" i="42" s="1"/>
  <c r="F5138" i="42"/>
  <c r="H5138" i="42" s="1"/>
  <c r="F3721" i="42"/>
  <c r="H3721" i="42" s="1"/>
  <c r="F1928" i="42"/>
  <c r="H1928" i="42" s="1"/>
  <c r="F4120" i="42"/>
  <c r="H4120" i="42" s="1"/>
  <c r="F5676" i="42"/>
  <c r="H5676" i="42" s="1"/>
  <c r="F8878" i="42"/>
  <c r="H8878" i="42" s="1"/>
  <c r="F3086" i="42"/>
  <c r="H3086" i="42" s="1"/>
  <c r="F5282" i="42"/>
  <c r="H5282" i="42" s="1"/>
  <c r="F1711" i="42"/>
  <c r="H1711" i="42" s="1"/>
  <c r="F3951" i="42"/>
  <c r="H3951" i="42" s="1"/>
  <c r="F5641" i="42"/>
  <c r="H5641" i="42" s="1"/>
  <c r="F8612" i="42"/>
  <c r="H8612" i="42" s="1"/>
  <c r="F3098" i="42"/>
  <c r="H3098" i="42" s="1"/>
  <c r="F5864" i="42"/>
  <c r="H5864" i="42" s="1"/>
  <c r="F4965" i="42"/>
  <c r="H4965" i="42" s="1"/>
  <c r="F3944" i="42"/>
  <c r="H3944" i="42" s="1"/>
  <c r="F8572" i="42"/>
  <c r="H8572" i="42" s="1"/>
  <c r="F5346" i="42"/>
  <c r="H5346" i="42" s="1"/>
  <c r="F576" i="42"/>
  <c r="H576" i="42" s="1"/>
  <c r="F6307" i="42"/>
  <c r="H6307" i="42" s="1"/>
  <c r="F4577" i="42"/>
  <c r="H4577" i="42" s="1"/>
  <c r="F7327" i="42"/>
  <c r="H7327" i="42" s="1"/>
  <c r="F8361" i="42"/>
  <c r="H8361" i="42" s="1"/>
  <c r="F4758" i="42"/>
  <c r="H4758" i="42" s="1"/>
  <c r="F26" i="42"/>
  <c r="H26" i="42" s="1"/>
  <c r="F8908" i="42"/>
  <c r="H8908" i="42" s="1"/>
  <c r="F2992" i="42"/>
  <c r="H2992" i="42" s="1"/>
  <c r="F2059" i="42"/>
  <c r="H2059" i="42" s="1"/>
  <c r="F4943" i="42"/>
  <c r="H4943" i="42" s="1"/>
  <c r="F1759" i="42"/>
  <c r="H1759" i="42" s="1"/>
  <c r="F2989" i="42"/>
  <c r="H2989" i="42" s="1"/>
  <c r="F1719" i="42"/>
  <c r="H1719" i="42" s="1"/>
  <c r="F4609" i="42"/>
  <c r="H4609" i="42" s="1"/>
  <c r="F8500" i="42"/>
  <c r="H8500" i="42" s="1"/>
  <c r="F2079" i="42"/>
  <c r="H2079" i="42" s="1"/>
  <c r="F4922" i="42"/>
  <c r="H4922" i="42" s="1"/>
  <c r="F6728" i="42"/>
  <c r="H6728" i="42" s="1"/>
  <c r="F4944" i="42"/>
  <c r="H4944" i="42" s="1"/>
  <c r="F6371" i="42"/>
  <c r="H6371" i="42" s="1"/>
  <c r="F4232" i="42"/>
  <c r="H4232" i="42" s="1"/>
  <c r="F3099" i="42"/>
  <c r="H3099" i="42" s="1"/>
  <c r="F1776" i="42"/>
  <c r="H1776" i="42" s="1"/>
  <c r="F529" i="42"/>
  <c r="H529" i="42" s="1"/>
  <c r="F5072" i="42"/>
  <c r="H5072" i="42" s="1"/>
  <c r="F2064" i="42"/>
  <c r="H2064" i="42" s="1"/>
  <c r="F4845" i="42"/>
  <c r="H4845" i="42" s="1"/>
  <c r="F4630" i="42"/>
  <c r="H4630" i="42" s="1"/>
  <c r="F8725" i="42"/>
  <c r="H8725" i="42" s="1"/>
  <c r="F5452" i="42"/>
  <c r="H5452" i="42" s="1"/>
  <c r="F5819" i="42"/>
  <c r="H5819" i="42" s="1"/>
  <c r="F18" i="42"/>
  <c r="H18" i="42" s="1"/>
  <c r="F4202" i="42"/>
  <c r="H4202" i="42" s="1"/>
  <c r="F8844" i="42"/>
  <c r="H8844" i="42" s="1"/>
  <c r="F423" i="42"/>
  <c r="H423" i="42" s="1"/>
  <c r="F4603" i="42"/>
  <c r="H4603" i="42" s="1"/>
  <c r="F5120" i="42"/>
  <c r="H5120" i="42" s="1"/>
  <c r="F6243" i="42"/>
  <c r="H6243" i="42" s="1"/>
  <c r="F4259" i="42"/>
  <c r="H4259" i="42" s="1"/>
  <c r="F6684" i="42"/>
  <c r="H6684" i="42" s="1"/>
  <c r="F1731" i="42"/>
  <c r="H1731" i="42" s="1"/>
  <c r="F7929" i="42"/>
  <c r="H7929" i="42" s="1"/>
  <c r="F5291" i="42"/>
  <c r="H5291" i="42" s="1"/>
  <c r="F4172" i="42"/>
  <c r="H4172" i="42" s="1"/>
  <c r="F3120" i="42"/>
  <c r="H3120" i="42" s="1"/>
  <c r="F1973" i="42"/>
  <c r="H1973" i="42" s="1"/>
  <c r="F563" i="42"/>
  <c r="H563" i="42" s="1"/>
  <c r="F5202" i="42"/>
  <c r="H5202" i="42" s="1"/>
  <c r="F4341" i="42"/>
  <c r="H4341" i="42" s="1"/>
  <c r="F6631" i="42"/>
  <c r="H6631" i="42" s="1"/>
  <c r="F5014" i="42"/>
  <c r="H5014" i="42" s="1"/>
  <c r="F347" i="42"/>
  <c r="H347" i="42" s="1"/>
  <c r="F3243" i="42"/>
  <c r="H3243" i="42" s="1"/>
  <c r="F3189" i="42"/>
  <c r="H3189" i="42" s="1"/>
  <c r="F4879" i="42"/>
  <c r="H4879" i="42" s="1"/>
  <c r="F4327" i="42"/>
  <c r="H4327" i="42" s="1"/>
  <c r="F6215" i="42"/>
  <c r="H6215" i="42" s="1"/>
  <c r="F803" i="42"/>
  <c r="H803" i="42" s="1"/>
  <c r="F3204" i="42"/>
  <c r="H3204" i="42" s="1"/>
  <c r="F544" i="42"/>
  <c r="H544" i="42" s="1"/>
  <c r="F3003" i="42"/>
  <c r="H3003" i="42" s="1"/>
  <c r="F5358" i="42"/>
  <c r="H5358" i="42" s="1"/>
  <c r="F1742" i="42"/>
  <c r="H1742" i="42" s="1"/>
  <c r="F3096" i="42"/>
  <c r="H3096" i="42" s="1"/>
  <c r="F4435" i="42"/>
  <c r="H4435" i="42" s="1"/>
  <c r="F5373" i="42"/>
  <c r="H5373" i="42" s="1"/>
  <c r="F442" i="42"/>
  <c r="H442" i="42" s="1"/>
  <c r="F4432" i="42"/>
  <c r="H4432" i="42" s="1"/>
  <c r="F919" i="42"/>
  <c r="H919" i="42" s="1"/>
  <c r="F8821" i="42"/>
  <c r="H8821" i="42" s="1"/>
  <c r="F3210" i="42"/>
  <c r="H3210" i="42" s="1"/>
  <c r="F4401" i="42"/>
  <c r="H4401" i="42" s="1"/>
  <c r="F6524" i="42"/>
  <c r="H6524" i="42" s="1"/>
  <c r="F5689" i="42"/>
  <c r="H5689" i="42" s="1"/>
  <c r="F6075" i="42"/>
  <c r="H6075" i="42" s="1"/>
  <c r="F7294" i="42"/>
  <c r="H7294" i="42" s="1"/>
  <c r="F3963" i="42"/>
  <c r="H3963" i="42" s="1"/>
  <c r="F4454" i="42"/>
  <c r="H4454" i="42" s="1"/>
  <c r="F7774" i="42"/>
  <c r="H7774" i="42" s="1"/>
  <c r="F5150" i="42"/>
  <c r="H5150" i="42" s="1"/>
  <c r="F3718" i="42"/>
  <c r="H3718" i="42" s="1"/>
  <c r="F435" i="42"/>
  <c r="H435" i="42" s="1"/>
  <c r="F4905" i="42"/>
  <c r="H4905" i="42" s="1"/>
  <c r="F7781" i="42"/>
  <c r="H7781" i="42" s="1"/>
  <c r="F3170" i="42"/>
  <c r="H3170" i="42" s="1"/>
  <c r="F535" i="42"/>
  <c r="H535" i="42" s="1"/>
  <c r="F4515" i="42"/>
  <c r="H4515" i="42" s="1"/>
  <c r="F522" i="42"/>
  <c r="H522" i="42" s="1"/>
  <c r="F4507" i="42"/>
  <c r="H4507" i="42" s="1"/>
  <c r="F8764" i="42"/>
  <c r="H8764" i="42" s="1"/>
  <c r="F5304" i="42"/>
  <c r="H5304" i="42" s="1"/>
  <c r="F5817" i="42"/>
  <c r="H5817" i="42" s="1"/>
  <c r="F5645" i="42"/>
  <c r="H5645" i="42" s="1"/>
  <c r="F4277" i="42"/>
  <c r="H4277" i="42" s="1"/>
  <c r="F318" i="42"/>
  <c r="H318" i="42" s="1"/>
  <c r="F4785" i="42"/>
  <c r="H4785" i="42" s="1"/>
  <c r="F2085" i="42"/>
  <c r="H2085" i="42" s="1"/>
  <c r="F7902" i="42"/>
  <c r="H7902" i="42" s="1"/>
  <c r="F468" i="42"/>
  <c r="H468" i="42" s="1"/>
  <c r="F832" i="42"/>
  <c r="H832" i="42" s="1"/>
  <c r="F4485" i="42"/>
  <c r="H4485" i="42" s="1"/>
  <c r="F2995" i="42"/>
  <c r="H2995" i="42" s="1"/>
  <c r="F495" i="42"/>
  <c r="H495" i="42" s="1"/>
  <c r="F744" i="42"/>
  <c r="H744" i="42" s="1"/>
  <c r="F1736" i="42"/>
  <c r="H1736" i="42" s="1"/>
  <c r="F942" i="42"/>
  <c r="H942" i="42" s="1"/>
  <c r="F1777" i="42"/>
  <c r="H1777" i="42" s="1"/>
  <c r="F4668" i="42"/>
  <c r="H4668" i="42" s="1"/>
  <c r="F357" i="42"/>
  <c r="H357" i="42" s="1"/>
  <c r="F4230" i="42"/>
  <c r="H4230" i="42" s="1"/>
  <c r="F4613" i="42"/>
  <c r="H4613" i="42" s="1"/>
  <c r="F896" i="42"/>
  <c r="H896" i="42" s="1"/>
  <c r="F8636" i="42"/>
  <c r="H8636" i="42" s="1"/>
  <c r="F4697" i="42"/>
  <c r="H4697" i="42" s="1"/>
  <c r="F5112" i="42"/>
  <c r="H5112" i="42" s="1"/>
  <c r="F4573" i="42"/>
  <c r="H4573" i="42" s="1"/>
  <c r="F7739" i="42"/>
  <c r="H7739" i="42" s="1"/>
  <c r="F4438" i="42"/>
  <c r="H4438" i="42" s="1"/>
  <c r="F5052" i="42"/>
  <c r="H5052" i="42" s="1"/>
  <c r="F559" i="42"/>
  <c r="H559" i="42" s="1"/>
  <c r="F4104" i="42"/>
  <c r="H4104" i="42" s="1"/>
  <c r="F4289" i="42"/>
  <c r="H4289" i="42" s="1"/>
  <c r="F3191" i="42"/>
  <c r="H3191" i="42" s="1"/>
  <c r="F6401" i="42"/>
  <c r="H6401" i="42" s="1"/>
  <c r="F4151" i="42"/>
  <c r="H4151" i="42" s="1"/>
  <c r="F5608" i="42"/>
  <c r="H5608" i="42" s="1"/>
  <c r="F8997" i="42"/>
  <c r="H8997" i="42" s="1"/>
  <c r="F4541" i="42"/>
  <c r="H4541" i="42" s="1"/>
  <c r="F5581" i="42"/>
  <c r="H5581" i="42" s="1"/>
  <c r="F4918" i="42"/>
  <c r="H4918" i="42" s="1"/>
  <c r="F1737" i="42"/>
  <c r="H1737" i="42" s="1"/>
  <c r="F8993" i="42"/>
  <c r="H8993" i="42" s="1"/>
  <c r="F4995" i="42"/>
  <c r="H4995" i="42" s="1"/>
  <c r="F3118" i="42"/>
  <c r="H3118" i="42" s="1"/>
  <c r="F4379" i="42"/>
  <c r="H4379" i="42" s="1"/>
  <c r="F6587" i="42"/>
  <c r="H6587" i="42" s="1"/>
  <c r="F5660" i="42"/>
  <c r="H5660" i="42" s="1"/>
  <c r="F4291" i="42"/>
  <c r="H4291" i="42" s="1"/>
  <c r="F4951" i="42"/>
  <c r="H4951" i="42" s="1"/>
  <c r="F8958" i="42"/>
  <c r="H8958" i="42" s="1"/>
  <c r="F564" i="42"/>
  <c r="H564" i="42" s="1"/>
  <c r="F4644" i="42"/>
  <c r="H4644" i="42" s="1"/>
  <c r="F459" i="42"/>
  <c r="H459" i="42" s="1"/>
  <c r="F8680" i="42"/>
  <c r="H8680" i="42" s="1"/>
  <c r="F4535" i="42"/>
  <c r="H4535" i="42" s="1"/>
  <c r="F8206" i="42"/>
  <c r="H8206" i="42" s="1"/>
  <c r="F935" i="42"/>
  <c r="H935" i="42" s="1"/>
  <c r="F17" i="42"/>
  <c r="H17" i="42" s="1"/>
  <c r="F826" i="42"/>
  <c r="H826" i="42" s="1"/>
  <c r="F4228" i="42"/>
  <c r="H4228" i="42" s="1"/>
  <c r="F415" i="42"/>
  <c r="H415" i="42" s="1"/>
  <c r="F8501" i="42"/>
  <c r="H8501" i="42" s="1"/>
  <c r="F3709" i="42"/>
  <c r="H3709" i="42" s="1"/>
  <c r="F5459" i="42"/>
  <c r="H5459" i="42" s="1"/>
  <c r="F2070" i="42"/>
  <c r="H2070" i="42" s="1"/>
  <c r="F404" i="42"/>
  <c r="H404" i="42" s="1"/>
  <c r="F8057" i="42"/>
  <c r="H8057" i="42" s="1"/>
  <c r="F8840" i="42"/>
  <c r="H8840" i="42" s="1"/>
  <c r="F3720" i="42"/>
  <c r="H3720" i="42" s="1"/>
  <c r="F6395" i="42"/>
  <c r="H6395" i="42" s="1"/>
  <c r="F6471" i="42"/>
  <c r="H6471" i="42" s="1"/>
  <c r="F3073" i="42"/>
  <c r="H3073" i="42" s="1"/>
  <c r="F6499" i="42"/>
  <c r="H6499" i="42" s="1"/>
  <c r="F4602" i="42"/>
  <c r="H4602" i="42" s="1"/>
  <c r="F3950" i="42"/>
  <c r="H3950" i="42" s="1"/>
  <c r="F7964" i="42"/>
  <c r="H7964" i="42" s="1"/>
  <c r="F2068" i="42"/>
  <c r="H2068" i="42" s="1"/>
  <c r="F5266" i="42"/>
  <c r="H5266" i="42" s="1"/>
  <c r="F6474" i="42"/>
  <c r="H6474" i="42" s="1"/>
  <c r="F837" i="42"/>
  <c r="H837" i="42" s="1"/>
  <c r="F493" i="42"/>
  <c r="H493" i="42" s="1"/>
  <c r="F8622" i="42"/>
  <c r="H8622" i="42" s="1"/>
  <c r="F7202" i="42"/>
  <c r="H7202" i="42" s="1"/>
  <c r="F4445" i="42"/>
  <c r="H4445" i="42" s="1"/>
  <c r="F6303" i="42"/>
  <c r="H6303" i="42" s="1"/>
  <c r="F8051" i="42"/>
  <c r="H8051" i="42" s="1"/>
  <c r="F3136" i="42"/>
  <c r="H3136" i="42" s="1"/>
  <c r="F386" i="42"/>
  <c r="H386" i="42" s="1"/>
  <c r="F8987" i="42"/>
  <c r="H8987" i="42" s="1"/>
  <c r="F4351" i="42"/>
  <c r="H4351" i="42" s="1"/>
  <c r="F4563" i="42"/>
  <c r="H4563" i="42" s="1"/>
  <c r="F507" i="42"/>
  <c r="H507" i="42" s="1"/>
  <c r="F4775" i="42"/>
  <c r="H4775" i="42" s="1"/>
  <c r="F8785" i="42"/>
  <c r="H8785" i="42" s="1"/>
  <c r="F4933" i="42"/>
  <c r="H4933" i="42" s="1"/>
  <c r="F910" i="42"/>
  <c r="H910" i="42" s="1"/>
  <c r="F7197" i="42"/>
  <c r="H7197" i="42" s="1"/>
  <c r="F3192" i="42"/>
  <c r="H3192" i="42" s="1"/>
  <c r="F8913" i="42"/>
  <c r="H8913" i="42" s="1"/>
  <c r="F8686" i="42"/>
  <c r="H8686" i="42" s="1"/>
  <c r="F4672" i="42"/>
  <c r="H4672" i="42" s="1"/>
  <c r="F3168" i="42"/>
  <c r="H3168" i="42" s="1"/>
  <c r="F3705" i="42"/>
  <c r="H3705" i="42" s="1"/>
  <c r="F8700" i="42"/>
  <c r="H8700" i="42" s="1"/>
  <c r="F375" i="42"/>
  <c r="H375" i="42" s="1"/>
  <c r="F3754" i="42"/>
  <c r="H3754" i="42" s="1"/>
  <c r="F8955" i="42"/>
  <c r="H8955" i="42" s="1"/>
  <c r="F5901" i="42"/>
  <c r="H5901" i="42" s="1"/>
  <c r="F5514" i="42"/>
  <c r="H5514" i="42" s="1"/>
  <c r="F3927" i="42"/>
  <c r="H3927" i="42" s="1"/>
  <c r="F7057" i="42"/>
  <c r="H7057" i="42" s="1"/>
  <c r="F407" i="42"/>
  <c r="H407" i="42" s="1"/>
  <c r="F8625" i="42"/>
  <c r="H8625" i="42" s="1"/>
  <c r="F8668" i="42"/>
  <c r="H8668" i="42" s="1"/>
  <c r="F8849" i="42"/>
  <c r="H8849" i="42" s="1"/>
  <c r="F4411" i="42"/>
  <c r="H4411" i="42" s="1"/>
  <c r="F511" i="42"/>
  <c r="H511" i="42" s="1"/>
  <c r="F8773" i="42"/>
  <c r="H8773" i="42" s="1"/>
  <c r="F5355" i="42"/>
  <c r="H5355" i="42" s="1"/>
  <c r="F4266" i="42"/>
  <c r="H4266" i="42" s="1"/>
  <c r="F8757" i="42"/>
  <c r="H8757" i="42" s="1"/>
  <c r="F3882" i="42"/>
  <c r="H3882" i="42" s="1"/>
  <c r="F3985" i="42"/>
  <c r="H3985" i="42" s="1"/>
  <c r="F5080" i="42"/>
  <c r="H5080" i="42" s="1"/>
  <c r="F431" i="42"/>
  <c r="H431" i="42" s="1"/>
  <c r="F4192" i="42"/>
  <c r="H4192" i="42" s="1"/>
  <c r="F8588" i="42"/>
  <c r="H8588" i="42" s="1"/>
  <c r="F5284" i="42"/>
  <c r="H5284" i="42" s="1"/>
  <c r="F4887" i="42"/>
  <c r="H4887" i="42" s="1"/>
  <c r="F4475" i="42"/>
  <c r="H4475" i="42" s="1"/>
  <c r="F8613" i="42"/>
  <c r="H8613" i="42" s="1"/>
  <c r="F457" i="42"/>
  <c r="H457" i="42" s="1"/>
  <c r="F8632" i="42"/>
  <c r="H8632" i="42" s="1"/>
  <c r="F3089" i="42"/>
  <c r="H3089" i="42" s="1"/>
  <c r="F5976" i="42"/>
  <c r="H5976" i="42" s="1"/>
  <c r="F6239" i="42"/>
  <c r="H6239" i="42" s="1"/>
  <c r="F4387" i="42"/>
  <c r="H4387" i="42" s="1"/>
  <c r="F532" i="42"/>
  <c r="H532" i="42" s="1"/>
  <c r="F3128" i="42"/>
  <c r="H3128" i="42" s="1"/>
  <c r="F3159" i="42"/>
  <c r="H3159" i="42" s="1"/>
  <c r="F4694" i="42"/>
  <c r="H4694" i="42" s="1"/>
  <c r="F5108" i="42"/>
  <c r="H5108" i="42" s="1"/>
  <c r="F5880" i="42"/>
  <c r="H5880" i="42" s="1"/>
  <c r="F3074" i="42"/>
  <c r="H3074" i="42" s="1"/>
  <c r="F6040" i="42"/>
  <c r="H6040" i="42" s="1"/>
  <c r="F893" i="42"/>
  <c r="H893" i="42" s="1"/>
  <c r="F2094" i="42"/>
  <c r="H2094" i="42" s="1"/>
  <c r="F3142" i="42"/>
  <c r="H3142" i="42" s="1"/>
  <c r="F387" i="42"/>
  <c r="H387" i="42" s="1"/>
  <c r="F4356" i="42"/>
  <c r="H4356" i="42" s="1"/>
  <c r="F5392" i="42"/>
  <c r="H5392" i="42" s="1"/>
  <c r="F3988" i="42"/>
  <c r="H3988" i="42" s="1"/>
  <c r="F378" i="42"/>
  <c r="H378" i="42" s="1"/>
  <c r="F4481" i="42"/>
  <c r="H4481" i="42" s="1"/>
  <c r="F3049" i="42"/>
  <c r="H3049" i="42" s="1"/>
  <c r="F8985" i="42"/>
  <c r="H8985" i="42" s="1"/>
  <c r="F422" i="42"/>
  <c r="H422" i="42" s="1"/>
  <c r="F8926" i="42"/>
  <c r="H8926" i="42" s="1"/>
  <c r="F3913" i="42"/>
  <c r="H3913" i="42" s="1"/>
  <c r="F4204" i="42"/>
  <c r="H4204" i="42" s="1"/>
  <c r="F8620" i="42"/>
  <c r="H8620" i="42" s="1"/>
  <c r="F6081" i="42"/>
  <c r="H6081" i="42" s="1"/>
  <c r="F8989" i="42"/>
  <c r="H8989" i="42" s="1"/>
  <c r="F8540" i="42"/>
  <c r="H8540" i="42" s="1"/>
  <c r="F5114" i="42"/>
  <c r="H5114" i="42" s="1"/>
  <c r="F4229" i="42"/>
  <c r="H4229" i="42" s="1"/>
  <c r="F2078" i="42"/>
  <c r="H2078" i="42" s="1"/>
  <c r="F513" i="42"/>
  <c r="H513" i="42" s="1"/>
  <c r="F4317" i="42"/>
  <c r="H4317" i="42" s="1"/>
  <c r="F2987" i="42"/>
  <c r="H2987" i="42" s="1"/>
  <c r="F3188" i="42"/>
  <c r="H3188" i="42" s="1"/>
  <c r="F883" i="42"/>
  <c r="H883" i="42" s="1"/>
  <c r="F4704" i="42"/>
  <c r="H4704" i="42" s="1"/>
  <c r="F1746" i="42"/>
  <c r="H1746" i="42" s="1"/>
  <c r="F337" i="42"/>
  <c r="H337" i="42" s="1"/>
  <c r="F874" i="42"/>
  <c r="H874" i="42" s="1"/>
  <c r="F5706" i="42"/>
  <c r="H5706" i="42" s="1"/>
  <c r="F8869" i="42"/>
  <c r="H8869" i="42" s="1"/>
  <c r="F8167" i="42"/>
  <c r="H8167" i="42" s="1"/>
  <c r="F8624" i="42"/>
  <c r="H8624" i="42" s="1"/>
  <c r="F8573" i="42"/>
  <c r="H8573" i="42" s="1"/>
  <c r="F578" i="42"/>
  <c r="H578" i="42" s="1"/>
  <c r="F8741" i="42"/>
  <c r="H8741" i="42" s="1"/>
  <c r="F7815" i="42"/>
  <c r="H7815" i="42" s="1"/>
  <c r="F4820" i="42"/>
  <c r="H4820" i="42" s="1"/>
  <c r="F898" i="42"/>
  <c r="H898" i="42" s="1"/>
  <c r="F4281" i="42"/>
  <c r="H4281" i="42" s="1"/>
  <c r="F3994" i="42"/>
  <c r="H3994" i="42" s="1"/>
  <c r="F3889" i="42"/>
  <c r="H3889" i="42" s="1"/>
  <c r="F4360" i="42"/>
  <c r="H4360" i="42" s="1"/>
  <c r="F8776" i="42"/>
  <c r="H8776" i="42" s="1"/>
  <c r="F5410" i="42"/>
  <c r="H5410" i="42" s="1"/>
  <c r="F448" i="42"/>
  <c r="H448" i="42" s="1"/>
  <c r="F5513" i="42"/>
  <c r="H5513" i="42" s="1"/>
  <c r="F8005" i="42"/>
  <c r="H8005" i="42" s="1"/>
  <c r="F8716" i="42"/>
  <c r="H8716" i="42" s="1"/>
  <c r="F2082" i="42"/>
  <c r="H2082" i="42" s="1"/>
  <c r="F8399" i="42"/>
  <c r="H8399" i="42" s="1"/>
  <c r="F4278" i="42"/>
  <c r="H4278" i="42" s="1"/>
  <c r="F5240" i="42"/>
  <c r="H5240" i="42" s="1"/>
  <c r="F3081" i="42"/>
  <c r="H3081" i="42" s="1"/>
  <c r="F8701" i="42"/>
  <c r="H8701" i="42" s="1"/>
  <c r="F2988" i="42"/>
  <c r="H2988" i="42" s="1"/>
  <c r="F510" i="42"/>
  <c r="H510" i="42" s="1"/>
  <c r="F3038" i="42"/>
  <c r="H3038" i="42" s="1"/>
  <c r="F4353" i="42"/>
  <c r="H4353" i="42" s="1"/>
  <c r="F5881" i="42"/>
  <c r="H5881" i="42" s="1"/>
  <c r="F6356" i="42"/>
  <c r="H6356" i="42" s="1"/>
  <c r="F8145" i="42"/>
  <c r="H8145" i="42" s="1"/>
  <c r="F8389" i="42"/>
  <c r="H8389" i="42" s="1"/>
  <c r="F1943" i="42"/>
  <c r="H1943" i="42" s="1"/>
  <c r="F401" i="42"/>
  <c r="H401" i="42" s="1"/>
  <c r="F517" i="42"/>
  <c r="H517" i="42" s="1"/>
  <c r="F3157" i="42"/>
  <c r="H3157" i="42" s="1"/>
  <c r="F1781" i="42"/>
  <c r="H1781" i="42" s="1"/>
  <c r="F456" i="42"/>
  <c r="H456" i="42" s="1"/>
  <c r="F8846" i="42"/>
  <c r="H8846" i="42" s="1"/>
  <c r="F5788" i="42"/>
  <c r="H5788" i="42" s="1"/>
  <c r="F3966" i="42"/>
  <c r="H3966" i="42" s="1"/>
  <c r="F4263" i="42"/>
  <c r="H4263" i="42" s="1"/>
  <c r="F5063" i="42"/>
  <c r="H5063" i="42" s="1"/>
  <c r="F3113" i="42"/>
  <c r="H3113" i="42" s="1"/>
  <c r="F7941" i="42"/>
  <c r="H7941" i="42" s="1"/>
  <c r="F840" i="42"/>
  <c r="H840" i="42" s="1"/>
  <c r="F3149" i="42"/>
  <c r="H3149" i="42" s="1"/>
  <c r="F547" i="42"/>
  <c r="H547" i="42" s="1"/>
  <c r="F8720" i="42"/>
  <c r="H8720" i="42" s="1"/>
  <c r="F8412" i="42"/>
  <c r="H8412" i="42" s="1"/>
  <c r="F3017" i="42"/>
  <c r="H3017" i="42" s="1"/>
  <c r="F476" i="42"/>
  <c r="H476" i="42" s="1"/>
  <c r="F4516" i="42"/>
  <c r="H4516" i="42" s="1"/>
  <c r="F4679" i="42"/>
  <c r="H4679" i="42" s="1"/>
  <c r="F574" i="42"/>
  <c r="H574" i="42" s="1"/>
  <c r="F447" i="42"/>
  <c r="H447" i="42" s="1"/>
  <c r="F4106" i="42"/>
  <c r="H4106" i="42" s="1"/>
  <c r="F3242" i="42"/>
  <c r="H3242" i="42" s="1"/>
  <c r="F5175" i="42"/>
  <c r="H5175" i="42" s="1"/>
  <c r="F319" i="42"/>
  <c r="H319" i="42" s="1"/>
  <c r="F2990" i="42"/>
  <c r="H2990" i="42" s="1"/>
  <c r="F5953" i="42"/>
  <c r="H5953" i="42" s="1"/>
  <c r="F4530" i="42"/>
  <c r="H4530" i="42" s="1"/>
  <c r="F3906" i="42"/>
  <c r="H3906" i="42" s="1"/>
  <c r="F8942" i="42"/>
  <c r="H8942" i="42" s="1"/>
  <c r="F6150" i="42"/>
  <c r="H6150" i="42" s="1"/>
  <c r="F1954" i="42"/>
  <c r="H1954" i="42" s="1"/>
  <c r="F5432" i="42"/>
  <c r="H5432" i="42" s="1"/>
  <c r="F6000" i="42"/>
  <c r="H6000" i="42" s="1"/>
  <c r="F516" i="42"/>
  <c r="H516" i="42" s="1"/>
  <c r="F4629" i="42"/>
  <c r="H4629" i="42" s="1"/>
  <c r="F3756" i="42"/>
  <c r="H3756" i="42" s="1"/>
  <c r="F2997" i="42"/>
  <c r="H2997" i="42" s="1"/>
  <c r="F537" i="42"/>
  <c r="H537" i="42" s="1"/>
  <c r="F371" i="42"/>
  <c r="H371" i="42" s="1"/>
  <c r="F6431" i="42"/>
  <c r="H6431" i="42" s="1"/>
  <c r="F1779" i="42"/>
  <c r="H1779" i="42" s="1"/>
  <c r="F3025" i="42"/>
  <c r="H3025" i="42" s="1"/>
  <c r="F8373" i="42"/>
  <c r="H8373" i="42" s="1"/>
  <c r="F6435" i="42"/>
  <c r="H6435" i="42" s="1"/>
  <c r="F4283" i="42"/>
  <c r="H4283" i="42" s="1"/>
  <c r="F6087" i="42"/>
  <c r="H6087" i="42" s="1"/>
  <c r="F501" i="42"/>
  <c r="H501" i="42" s="1"/>
  <c r="F897" i="42"/>
  <c r="H897" i="42" s="1"/>
  <c r="F3706" i="42"/>
  <c r="H3706" i="42" s="1"/>
  <c r="F804" i="42"/>
  <c r="H804" i="42" s="1"/>
  <c r="F478" i="42"/>
  <c r="H478" i="42" s="1"/>
  <c r="F5678" i="42"/>
  <c r="H5678" i="42" s="1"/>
  <c r="F4115" i="42"/>
  <c r="H4115" i="42" s="1"/>
  <c r="F4885" i="42"/>
  <c r="H4885" i="42" s="1"/>
  <c r="F5025" i="42"/>
  <c r="H5025" i="42" s="1"/>
  <c r="F3052" i="42"/>
  <c r="H3052" i="42" s="1"/>
  <c r="F333" i="42"/>
  <c r="H333" i="42" s="1"/>
  <c r="F2056" i="42"/>
  <c r="H2056" i="42" s="1"/>
  <c r="F4946" i="42"/>
  <c r="H4946" i="42" s="1"/>
  <c r="F8432" i="42"/>
  <c r="H8432" i="42" s="1"/>
  <c r="F4123" i="42"/>
  <c r="H4123" i="42" s="1"/>
  <c r="F499" i="42"/>
  <c r="H499" i="42" s="1"/>
  <c r="F6279" i="42"/>
  <c r="H6279" i="42" s="1"/>
  <c r="F1741" i="42"/>
  <c r="H1741" i="42" s="1"/>
  <c r="F8702" i="42"/>
  <c r="H8702" i="42" s="1"/>
  <c r="F4815" i="42"/>
  <c r="H4815" i="42" s="1"/>
  <c r="F5501" i="42"/>
  <c r="H5501" i="42" s="1"/>
  <c r="F4500" i="42"/>
  <c r="H4500" i="42" s="1"/>
  <c r="F3917" i="42"/>
  <c r="H3917" i="42" s="1"/>
  <c r="F6465" i="42"/>
  <c r="H6465" i="42" s="1"/>
  <c r="F8055" i="42"/>
  <c r="H8055" i="42" s="1"/>
  <c r="F8892" i="42"/>
  <c r="H8892" i="42" s="1"/>
  <c r="F4371" i="42"/>
  <c r="H4371" i="42" s="1"/>
  <c r="F2058" i="42"/>
  <c r="H2058" i="42" s="1"/>
  <c r="F4723" i="42"/>
  <c r="H4723" i="42" s="1"/>
  <c r="F6064" i="42"/>
  <c r="H6064" i="42" s="1"/>
  <c r="F1938" i="42"/>
  <c r="H1938" i="42" s="1"/>
  <c r="F4164" i="42"/>
  <c r="H4164" i="42" s="1"/>
  <c r="F410" i="42"/>
  <c r="H410" i="42" s="1"/>
  <c r="F8868" i="42"/>
  <c r="H8868" i="42" s="1"/>
  <c r="F8525" i="42"/>
  <c r="H8525" i="42" s="1"/>
  <c r="F3009" i="42"/>
  <c r="H3009" i="42" s="1"/>
  <c r="F886" i="42"/>
  <c r="H886" i="42" s="1"/>
  <c r="F3000" i="42"/>
  <c r="H3000" i="42" s="1"/>
  <c r="F8641" i="42"/>
  <c r="H8641" i="42" s="1"/>
  <c r="F5832" i="42"/>
  <c r="H5832" i="42" s="1"/>
  <c r="F5889" i="42"/>
  <c r="H5889" i="42" s="1"/>
  <c r="F3214" i="42"/>
  <c r="H3214" i="42" s="1"/>
  <c r="F3750" i="42"/>
  <c r="H3750" i="42" s="1"/>
  <c r="F8961" i="42"/>
  <c r="H8961" i="42" s="1"/>
  <c r="F3076" i="42"/>
  <c r="H3076" i="42" s="1"/>
  <c r="F8548" i="42"/>
  <c r="H8548" i="42" s="1"/>
  <c r="F359" i="42"/>
  <c r="H359" i="42" s="1"/>
  <c r="F4384" i="42"/>
  <c r="H4384" i="42" s="1"/>
  <c r="F2075" i="42"/>
  <c r="H2075" i="42" s="1"/>
  <c r="F8270" i="42"/>
  <c r="H8270" i="42" s="1"/>
  <c r="F3022" i="42"/>
  <c r="H3022" i="42" s="1"/>
  <c r="F5264" i="42"/>
  <c r="H5264" i="42" s="1"/>
  <c r="F7838" i="42"/>
  <c r="H7838" i="42" s="1"/>
  <c r="F1747" i="42"/>
  <c r="H1747" i="42" s="1"/>
  <c r="F8532" i="42"/>
  <c r="H8532" i="42" s="1"/>
  <c r="F414" i="42"/>
  <c r="H414" i="42" s="1"/>
  <c r="F4814" i="42"/>
  <c r="H4814" i="42" s="1"/>
  <c r="F8718" i="42"/>
  <c r="H8718" i="42" s="1"/>
  <c r="F5437" i="42"/>
  <c r="H5437" i="42" s="1"/>
  <c r="F8508" i="42"/>
  <c r="H8508" i="42" s="1"/>
  <c r="F6695" i="42"/>
  <c r="H6695" i="42" s="1"/>
  <c r="F1923" i="42"/>
  <c r="H1923" i="42" s="1"/>
  <c r="F4670" i="42"/>
  <c r="H4670" i="42" s="1"/>
  <c r="F3997" i="42"/>
  <c r="H3997" i="42" s="1"/>
  <c r="F5060" i="42"/>
  <c r="H5060" i="42" s="1"/>
  <c r="F19" i="42"/>
  <c r="H19" i="42" s="1"/>
  <c r="F915" i="42"/>
  <c r="H915" i="42" s="1"/>
  <c r="F4818" i="42"/>
  <c r="H4818" i="42" s="1"/>
  <c r="F5224" i="42"/>
  <c r="H5224" i="42" s="1"/>
  <c r="F489" i="42"/>
  <c r="H489" i="42" s="1"/>
  <c r="F2084" i="42"/>
  <c r="H2084" i="42" s="1"/>
  <c r="F3187" i="42"/>
  <c r="H3187" i="42" s="1"/>
  <c r="F5517" i="42"/>
  <c r="H5517" i="42" s="1"/>
  <c r="F3087" i="42"/>
  <c r="H3087" i="42" s="1"/>
  <c r="F4743" i="42"/>
  <c r="H4743" i="42" s="1"/>
  <c r="F4493" i="42"/>
  <c r="H4493" i="42" s="1"/>
  <c r="F8969" i="42"/>
  <c r="H8969" i="42" s="1"/>
  <c r="F1930" i="42"/>
  <c r="H1930" i="42" s="1"/>
  <c r="F1771" i="42"/>
  <c r="H1771" i="42" s="1"/>
  <c r="F8976" i="42"/>
  <c r="H8976" i="42" s="1"/>
  <c r="F4000" i="42"/>
  <c r="H4000" i="42" s="1"/>
  <c r="F7182" i="42"/>
  <c r="H7182" i="42" s="1"/>
  <c r="F4755" i="42"/>
  <c r="H4755" i="42" s="1"/>
  <c r="F3091" i="42"/>
  <c r="H3091" i="42" s="1"/>
  <c r="F8509" i="42"/>
  <c r="H8509" i="42" s="1"/>
  <c r="F2117" i="42"/>
  <c r="H2117" i="42" s="1"/>
  <c r="F3919" i="42"/>
  <c r="H3919" i="42" s="1"/>
  <c r="F5496" i="42"/>
  <c r="H5496" i="42" s="1"/>
  <c r="F6011" i="42"/>
  <c r="H6011" i="42" s="1"/>
  <c r="F3140" i="42"/>
  <c r="H3140" i="42" s="1"/>
  <c r="F4350" i="42"/>
  <c r="H4350" i="42" s="1"/>
  <c r="F328" i="42"/>
  <c r="H328" i="42" s="1"/>
  <c r="F4443" i="42"/>
  <c r="H4443" i="42" s="1"/>
  <c r="F6328" i="42"/>
  <c r="H6328" i="42" s="1"/>
  <c r="F5531" i="42"/>
  <c r="H5531" i="42" s="1"/>
  <c r="F6051" i="42"/>
  <c r="H6051" i="42" s="1"/>
  <c r="F912" i="42"/>
  <c r="H912" i="42" s="1"/>
  <c r="F3249" i="42"/>
  <c r="H3249" i="42" s="1"/>
  <c r="F8592" i="42"/>
  <c r="H8592" i="42" s="1"/>
  <c r="F3057" i="42"/>
  <c r="H3057" i="42" s="1"/>
  <c r="F4340" i="42"/>
  <c r="H4340" i="42" s="1"/>
  <c r="F8925" i="42"/>
  <c r="H8925" i="42" s="1"/>
  <c r="F3174" i="42"/>
  <c r="H3174" i="42" s="1"/>
  <c r="F3085" i="42"/>
  <c r="H3085" i="42" s="1"/>
  <c r="F8565" i="42"/>
  <c r="H8565" i="42" s="1"/>
  <c r="F3915" i="42"/>
  <c r="H3915" i="42" s="1"/>
  <c r="F8437" i="42"/>
  <c r="H8437" i="42" s="1"/>
  <c r="F327" i="42"/>
  <c r="H327" i="42" s="1"/>
  <c r="F4118" i="42"/>
  <c r="H4118" i="42" s="1"/>
  <c r="F5357" i="42"/>
  <c r="H5357" i="42" s="1"/>
  <c r="F6349" i="42"/>
  <c r="H6349" i="42" s="1"/>
  <c r="F8266" i="42"/>
  <c r="H8266" i="42" s="1"/>
  <c r="F6097" i="42"/>
  <c r="H6097" i="42" s="1"/>
  <c r="F5524" i="42"/>
  <c r="H5524" i="42" s="1"/>
  <c r="F6458" i="42"/>
  <c r="H6458" i="42" s="1"/>
  <c r="F7861" i="42"/>
  <c r="H7861" i="42" s="1"/>
  <c r="F6831" i="42"/>
  <c r="H6831" i="42" s="1"/>
  <c r="F5731" i="42"/>
  <c r="H5731" i="42" s="1"/>
  <c r="F5129" i="42"/>
  <c r="H5129" i="42" s="1"/>
  <c r="F7986" i="42"/>
  <c r="H7986" i="42" s="1"/>
  <c r="F7116" i="42"/>
  <c r="H7116" i="42" s="1"/>
  <c r="F6124" i="42"/>
  <c r="H6124" i="42" s="1"/>
  <c r="F5155" i="42"/>
  <c r="H5155" i="42" s="1"/>
  <c r="F4678" i="42"/>
  <c r="H4678" i="42" s="1"/>
  <c r="F8429" i="42"/>
  <c r="H8429" i="42" s="1"/>
  <c r="F5038" i="42"/>
  <c r="H5038" i="42" s="1"/>
  <c r="F7329" i="42"/>
  <c r="H7329" i="42" s="1"/>
  <c r="F7691" i="42"/>
  <c r="H7691" i="42" s="1"/>
  <c r="F6104" i="42"/>
  <c r="H6104" i="42" s="1"/>
  <c r="F7524" i="42"/>
  <c r="H7524" i="42" s="1"/>
  <c r="F5520" i="42"/>
  <c r="H5520" i="42" s="1"/>
  <c r="F6256" i="42"/>
  <c r="H6256" i="42" s="1"/>
  <c r="F7451" i="42"/>
  <c r="H7451" i="42" s="1"/>
  <c r="F7814" i="42"/>
  <c r="H7814" i="42" s="1"/>
  <c r="F7104" i="42"/>
  <c r="H7104" i="42" s="1"/>
  <c r="F5611" i="42"/>
  <c r="H5611" i="42" s="1"/>
  <c r="F6509" i="42"/>
  <c r="H6509" i="42" s="1"/>
  <c r="F8116" i="42"/>
  <c r="H8116" i="42" s="1"/>
  <c r="F5768" i="42"/>
  <c r="H5768" i="42" s="1"/>
  <c r="F4607" i="42"/>
  <c r="H4607" i="42" s="1"/>
  <c r="F7712" i="42"/>
  <c r="H7712" i="42" s="1"/>
  <c r="F7281" i="42"/>
  <c r="H7281" i="42" s="1"/>
  <c r="F7373" i="42"/>
  <c r="H7373" i="42" s="1"/>
  <c r="F6749" i="42"/>
  <c r="H6749" i="42" s="1"/>
  <c r="F5146" i="42"/>
  <c r="H5146" i="42" s="1"/>
  <c r="F7826" i="42"/>
  <c r="H7826" i="42" s="1"/>
  <c r="F8616" i="42"/>
  <c r="H8616" i="42" s="1"/>
  <c r="F4419" i="42"/>
  <c r="H4419" i="42" s="1"/>
  <c r="F6584" i="42"/>
  <c r="H6584" i="42" s="1"/>
  <c r="F7479" i="42"/>
  <c r="H7479" i="42" s="1"/>
  <c r="F8477" i="42"/>
  <c r="H8477" i="42" s="1"/>
  <c r="F7336" i="42"/>
  <c r="H7336" i="42" s="1"/>
  <c r="F7225" i="42"/>
  <c r="H7225" i="42" s="1"/>
  <c r="F3097" i="42"/>
  <c r="H3097" i="42" s="1"/>
  <c r="F6013" i="42"/>
  <c r="H6013" i="42" s="1"/>
  <c r="F1953" i="42"/>
  <c r="H1953" i="42" s="1"/>
  <c r="F5540" i="42"/>
  <c r="H5540" i="42" s="1"/>
  <c r="F8539" i="42"/>
  <c r="H8539" i="42" s="1"/>
  <c r="F6449" i="42"/>
  <c r="H6449" i="42" s="1"/>
  <c r="F4899" i="42"/>
  <c r="H4899" i="42" s="1"/>
  <c r="F7661" i="42"/>
  <c r="H7661" i="42" s="1"/>
  <c r="F3894" i="42"/>
  <c r="H3894" i="42" s="1"/>
  <c r="F8547" i="42"/>
  <c r="H8547" i="42" s="1"/>
  <c r="F7130" i="42"/>
  <c r="H7130" i="42" s="1"/>
  <c r="F7748" i="42"/>
  <c r="H7748" i="42" s="1"/>
  <c r="F6045" i="42"/>
  <c r="H6045" i="42" s="1"/>
  <c r="F6896" i="42"/>
  <c r="H6896" i="42" s="1"/>
  <c r="F7801" i="42"/>
  <c r="H7801" i="42" s="1"/>
  <c r="F8283" i="42"/>
  <c r="H8283" i="42" s="1"/>
  <c r="F8004" i="42"/>
  <c r="H8004" i="42" s="1"/>
  <c r="F7087" i="42"/>
  <c r="H7087" i="42" s="1"/>
  <c r="F5198" i="42"/>
  <c r="H5198" i="42" s="1"/>
  <c r="F7385" i="42"/>
  <c r="H7385" i="42" s="1"/>
  <c r="F7878" i="42"/>
  <c r="H7878" i="42" s="1"/>
  <c r="F6313" i="42"/>
  <c r="H6313" i="42" s="1"/>
  <c r="F7193" i="42"/>
  <c r="H7193" i="42" s="1"/>
  <c r="F6101" i="42"/>
  <c r="H6101" i="42" s="1"/>
  <c r="F6929" i="42"/>
  <c r="H6929" i="42" s="1"/>
  <c r="F5640" i="42"/>
  <c r="H5640" i="42" s="1"/>
  <c r="F4320" i="42"/>
  <c r="H4320" i="42" s="1"/>
  <c r="F6083" i="42"/>
  <c r="H6083" i="42" s="1"/>
  <c r="F8810" i="42"/>
  <c r="H8810" i="42" s="1"/>
  <c r="F6974" i="42"/>
  <c r="H6974" i="42" s="1"/>
  <c r="F7470" i="42"/>
  <c r="H7470" i="42" s="1"/>
  <c r="F4369" i="42"/>
  <c r="H4369" i="42" s="1"/>
  <c r="F4661" i="42"/>
  <c r="H4661" i="42" s="1"/>
  <c r="F4708" i="42"/>
  <c r="H4708" i="42" s="1"/>
  <c r="F6595" i="42"/>
  <c r="H6595" i="42" s="1"/>
  <c r="F3216" i="42"/>
  <c r="H3216" i="42" s="1"/>
  <c r="F8227" i="42"/>
  <c r="H8227" i="42" s="1"/>
  <c r="F6879" i="42"/>
  <c r="H6879" i="42" s="1"/>
  <c r="F7376" i="42"/>
  <c r="H7376" i="42" s="1"/>
  <c r="F6724" i="42"/>
  <c r="H6724" i="42" s="1"/>
  <c r="F7069" i="42"/>
  <c r="H7069" i="42" s="1"/>
  <c r="F8792" i="42"/>
  <c r="H8792" i="42" s="1"/>
  <c r="F370" i="42"/>
  <c r="H370" i="42" s="1"/>
  <c r="F5475" i="42"/>
  <c r="H5475" i="42" s="1"/>
  <c r="F5836" i="42"/>
  <c r="H5836" i="42" s="1"/>
  <c r="F8139" i="42"/>
  <c r="H8139" i="42" s="1"/>
  <c r="F7489" i="42"/>
  <c r="H7489" i="42" s="1"/>
  <c r="F5631" i="42"/>
  <c r="H5631" i="42" s="1"/>
  <c r="F5774" i="42"/>
  <c r="H5774" i="42" s="1"/>
  <c r="F5398" i="42"/>
  <c r="H5398" i="42" s="1"/>
  <c r="F7733" i="42"/>
  <c r="H7733" i="42" s="1"/>
  <c r="F7491" i="42"/>
  <c r="H7491" i="42" s="1"/>
  <c r="F7314" i="42"/>
  <c r="H7314" i="42" s="1"/>
  <c r="F6451" i="42"/>
  <c r="H6451" i="42" s="1"/>
  <c r="F6106" i="42"/>
  <c r="H6106" i="42" s="1"/>
  <c r="F5193" i="42"/>
  <c r="H5193" i="42" s="1"/>
  <c r="F5393" i="42"/>
  <c r="H5393" i="42" s="1"/>
  <c r="F7663" i="42"/>
  <c r="H7663" i="42" s="1"/>
  <c r="F6142" i="42"/>
  <c r="H6142" i="42" s="1"/>
  <c r="F4375" i="42"/>
  <c r="H4375" i="42" s="1"/>
  <c r="F6302" i="42"/>
  <c r="H6302" i="42" s="1"/>
  <c r="F3044" i="42"/>
  <c r="H3044" i="42" s="1"/>
  <c r="F1767" i="42"/>
  <c r="H1767" i="42" s="1"/>
  <c r="F8109" i="42"/>
  <c r="H8109" i="42" s="1"/>
  <c r="F4689" i="42"/>
  <c r="H4689" i="42" s="1"/>
  <c r="F7372" i="42"/>
  <c r="H7372" i="42" s="1"/>
  <c r="F5716" i="42"/>
  <c r="H5716" i="42" s="1"/>
  <c r="F7952" i="42"/>
  <c r="H7952" i="42" s="1"/>
  <c r="F7409" i="42"/>
  <c r="H7409" i="42" s="1"/>
  <c r="F8850" i="42"/>
  <c r="H8850" i="42" s="1"/>
  <c r="F4587" i="42"/>
  <c r="H4587" i="42" s="1"/>
  <c r="F5777" i="42"/>
  <c r="H5777" i="42" s="1"/>
  <c r="F7237" i="42"/>
  <c r="H7237" i="42" s="1"/>
  <c r="F8010" i="42"/>
  <c r="H8010" i="42" s="1"/>
  <c r="F7140" i="42"/>
  <c r="H7140" i="42" s="1"/>
  <c r="F7475" i="42"/>
  <c r="H7475" i="42" s="1"/>
  <c r="F8197" i="42"/>
  <c r="H8197" i="42" s="1"/>
  <c r="F4408" i="42"/>
  <c r="H4408" i="42" s="1"/>
  <c r="F5762" i="42"/>
  <c r="H5762" i="42" s="1"/>
  <c r="F8594" i="42"/>
  <c r="H8594" i="42" s="1"/>
  <c r="F8131" i="42"/>
  <c r="H8131" i="42" s="1"/>
  <c r="F6240" i="42"/>
  <c r="H6240" i="42" s="1"/>
  <c r="F4337" i="42"/>
  <c r="H4337" i="42" s="1"/>
  <c r="F6629" i="42"/>
  <c r="H6629" i="42" s="1"/>
  <c r="F8805" i="42"/>
  <c r="H8805" i="42" s="1"/>
  <c r="F6649" i="42"/>
  <c r="H6649" i="42" s="1"/>
  <c r="F8538" i="42"/>
  <c r="H8538" i="42" s="1"/>
  <c r="F6802" i="42"/>
  <c r="H6802" i="42" s="1"/>
  <c r="F7566" i="42"/>
  <c r="H7566" i="42" s="1"/>
  <c r="F6963" i="42"/>
  <c r="H6963" i="42" s="1"/>
  <c r="F7068" i="42"/>
  <c r="H7068" i="42" s="1"/>
  <c r="F8103" i="42"/>
  <c r="H8103" i="42" s="1"/>
  <c r="F7070" i="42"/>
  <c r="H7070" i="42" s="1"/>
  <c r="F349" i="42"/>
  <c r="H349" i="42" s="1"/>
  <c r="F4209" i="42"/>
  <c r="H4209" i="42" s="1"/>
  <c r="F5938" i="42"/>
  <c r="H5938" i="42" s="1"/>
  <c r="F6457" i="42"/>
  <c r="H6457" i="42" s="1"/>
  <c r="F7494" i="42"/>
  <c r="H7494" i="42" s="1"/>
  <c r="F8064" i="42"/>
  <c r="H8064" i="42" s="1"/>
  <c r="F8349" i="42"/>
  <c r="H8349" i="42" s="1"/>
  <c r="F8202" i="42"/>
  <c r="H8202" i="42" s="1"/>
  <c r="F6380" i="42"/>
  <c r="H6380" i="42" s="1"/>
  <c r="F4578" i="42"/>
  <c r="H4578" i="42" s="1"/>
  <c r="F8945" i="42"/>
  <c r="H8945" i="42" s="1"/>
  <c r="F7217" i="42"/>
  <c r="H7217" i="42" s="1"/>
  <c r="F836" i="42"/>
  <c r="H836" i="42" s="1"/>
  <c r="F6790" i="42"/>
  <c r="H6790" i="42" s="1"/>
  <c r="F543" i="42"/>
  <c r="H543" i="42" s="1"/>
  <c r="F7000" i="42"/>
  <c r="H7000" i="42" s="1"/>
  <c r="F7645" i="42"/>
  <c r="H7645" i="42" s="1"/>
  <c r="F6283" i="42"/>
  <c r="H6283" i="42" s="1"/>
  <c r="F3054" i="42"/>
  <c r="H3054" i="42" s="1"/>
  <c r="F515" i="42"/>
  <c r="H515" i="42" s="1"/>
  <c r="F5511" i="42"/>
  <c r="H5511" i="42" s="1"/>
  <c r="F6251" i="42"/>
  <c r="H6251" i="42" s="1"/>
  <c r="F7997" i="42"/>
  <c r="H7997" i="42" s="1"/>
  <c r="F6536" i="42"/>
  <c r="H6536" i="42" s="1"/>
  <c r="F6930" i="42"/>
  <c r="H6930" i="42" s="1"/>
  <c r="F7275" i="42"/>
  <c r="H7275" i="42" s="1"/>
  <c r="F3041" i="42"/>
  <c r="H3041" i="42" s="1"/>
  <c r="F8155" i="42"/>
  <c r="H8155" i="42" s="1"/>
  <c r="F1765" i="42"/>
  <c r="H1765" i="42" s="1"/>
  <c r="F6542" i="42"/>
  <c r="H6542" i="42" s="1"/>
  <c r="F5974" i="42"/>
  <c r="H5974" i="42" s="1"/>
  <c r="F7858" i="42"/>
  <c r="H7858" i="42" s="1"/>
  <c r="F4469" i="42"/>
  <c r="H4469" i="42" s="1"/>
  <c r="F7634" i="42"/>
  <c r="H7634" i="42" s="1"/>
  <c r="F7665" i="42"/>
  <c r="H7665" i="42" s="1"/>
  <c r="F7165" i="42"/>
  <c r="H7165" i="42" s="1"/>
  <c r="F8934" i="42"/>
  <c r="H8934" i="42" s="1"/>
  <c r="F4509" i="42"/>
  <c r="H4509" i="42" s="1"/>
  <c r="F825" i="42"/>
  <c r="H825" i="42" s="1"/>
  <c r="F5980" i="42"/>
  <c r="H5980" i="42" s="1"/>
  <c r="F6966" i="42"/>
  <c r="H6966" i="42" s="1"/>
  <c r="F7344" i="42"/>
  <c r="H7344" i="42" s="1"/>
  <c r="F7095" i="42"/>
  <c r="H7095" i="42" s="1"/>
  <c r="F4881" i="42"/>
  <c r="H4881" i="42" s="1"/>
  <c r="F7685" i="42"/>
  <c r="H7685" i="42" s="1"/>
  <c r="F8257" i="42"/>
  <c r="H8257" i="42" s="1"/>
  <c r="F4248" i="42"/>
  <c r="H4248" i="42" s="1"/>
  <c r="F5017" i="42"/>
  <c r="H5017" i="42" s="1"/>
  <c r="F4676" i="42"/>
  <c r="H4676" i="42" s="1"/>
  <c r="F8356" i="42"/>
  <c r="H8356" i="42" s="1"/>
  <c r="F5394" i="42"/>
  <c r="H5394" i="42" s="1"/>
  <c r="F5329" i="42"/>
  <c r="H5329" i="42" s="1"/>
  <c r="F5004" i="42"/>
  <c r="H5004" i="42" s="1"/>
  <c r="F5671" i="42"/>
  <c r="H5671" i="42" s="1"/>
  <c r="F8140" i="42"/>
  <c r="H8140" i="42" s="1"/>
  <c r="F6685" i="42"/>
  <c r="H6685" i="42" s="1"/>
  <c r="F5752" i="42"/>
  <c r="H5752" i="42" s="1"/>
  <c r="F5559" i="42"/>
  <c r="H5559" i="42" s="1"/>
  <c r="F8398" i="42"/>
  <c r="H8398" i="42" s="1"/>
  <c r="F7061" i="42"/>
  <c r="H7061" i="42" s="1"/>
  <c r="F4901" i="42"/>
  <c r="H4901" i="42" s="1"/>
  <c r="F5700" i="42"/>
  <c r="H5700" i="42" s="1"/>
  <c r="F6112" i="42"/>
  <c r="H6112" i="42" s="1"/>
  <c r="F8006" i="42"/>
  <c r="H8006" i="42" s="1"/>
  <c r="F4737" i="42"/>
  <c r="H4737" i="42" s="1"/>
  <c r="F6539" i="42"/>
  <c r="H6539" i="42" s="1"/>
  <c r="F8242" i="42"/>
  <c r="H8242" i="42" s="1"/>
  <c r="F5232" i="42"/>
  <c r="H5232" i="42" s="1"/>
  <c r="F5673" i="42"/>
  <c r="H5673" i="42" s="1"/>
  <c r="F6185" i="42"/>
  <c r="H6185" i="42" s="1"/>
  <c r="F3146" i="42"/>
  <c r="H3146" i="42" s="1"/>
  <c r="F4526" i="42"/>
  <c r="H4526" i="42" s="1"/>
  <c r="F6291" i="42"/>
  <c r="H6291" i="42" s="1"/>
  <c r="F6566" i="42"/>
  <c r="H6566" i="42" s="1"/>
  <c r="F7841" i="42"/>
  <c r="H7841" i="42" s="1"/>
  <c r="F6841" i="42"/>
  <c r="H6841" i="42" s="1"/>
  <c r="F8788" i="42"/>
  <c r="H8788" i="42" s="1"/>
  <c r="F399" i="42"/>
  <c r="H399" i="42" s="1"/>
  <c r="F5031" i="42"/>
  <c r="H5031" i="42" s="1"/>
  <c r="F7762" i="42"/>
  <c r="H7762" i="42" s="1"/>
  <c r="F6066" i="42"/>
  <c r="H6066" i="42" s="1"/>
  <c r="F7549" i="42"/>
  <c r="H7549" i="42" s="1"/>
  <c r="F7769" i="42"/>
  <c r="H7769" i="42" s="1"/>
  <c r="F7392" i="42"/>
  <c r="H7392" i="42" s="1"/>
  <c r="F8648" i="42"/>
  <c r="H8648" i="42" s="1"/>
  <c r="F7236" i="42"/>
  <c r="H7236" i="42" s="1"/>
  <c r="F3186" i="42"/>
  <c r="H3186" i="42" s="1"/>
  <c r="F482" i="42"/>
  <c r="H482" i="42" s="1"/>
  <c r="F5537" i="42"/>
  <c r="H5537" i="42" s="1"/>
  <c r="F7362" i="42"/>
  <c r="H7362" i="42" s="1"/>
  <c r="F8947" i="42"/>
  <c r="H8947" i="42" s="1"/>
  <c r="F5181" i="42"/>
  <c r="H5181" i="42" s="1"/>
  <c r="F3956" i="42"/>
  <c r="H3956" i="42" s="1"/>
  <c r="F8355" i="42"/>
  <c r="H8355" i="42" s="1"/>
  <c r="F394" i="42"/>
  <c r="H394" i="42" s="1"/>
  <c r="F4391" i="42"/>
  <c r="H4391" i="42" s="1"/>
  <c r="F7387" i="42"/>
  <c r="H7387" i="42" s="1"/>
  <c r="F5464" i="42"/>
  <c r="H5464" i="42" s="1"/>
  <c r="F6159" i="42"/>
  <c r="H6159" i="42" s="1"/>
  <c r="F5353" i="42"/>
  <c r="H5353" i="42" s="1"/>
  <c r="F8687" i="42"/>
  <c r="H8687" i="42" s="1"/>
  <c r="F7619" i="42"/>
  <c r="H7619" i="42" s="1"/>
  <c r="F5860" i="42"/>
  <c r="H5860" i="42" s="1"/>
  <c r="F408" i="42"/>
  <c r="H408" i="42" s="1"/>
  <c r="F8385" i="42"/>
  <c r="H8385" i="42" s="1"/>
  <c r="F496" i="42"/>
  <c r="H496" i="42" s="1"/>
  <c r="F3781" i="42"/>
  <c r="H3781" i="42" s="1"/>
  <c r="F6568" i="42"/>
  <c r="H6568" i="42" s="1"/>
  <c r="F8767" i="42"/>
  <c r="H8767" i="42" s="1"/>
  <c r="F8520" i="42"/>
  <c r="H8520" i="42" s="1"/>
  <c r="F4109" i="42"/>
  <c r="H4109" i="42" s="1"/>
  <c r="F6178" i="42"/>
  <c r="H6178" i="42" s="1"/>
  <c r="F4709" i="42"/>
  <c r="H4709" i="42" s="1"/>
  <c r="F5692" i="42"/>
  <c r="H5692" i="42" s="1"/>
  <c r="F4993" i="42"/>
  <c r="H4993" i="42" s="1"/>
  <c r="F6211" i="42"/>
  <c r="H6211" i="42" s="1"/>
  <c r="F4632" i="42"/>
  <c r="H4632" i="42" s="1"/>
  <c r="F6138" i="42"/>
  <c r="H6138" i="42" s="1"/>
  <c r="F6914" i="42"/>
  <c r="H6914" i="42" s="1"/>
  <c r="F4239" i="42"/>
  <c r="H4239" i="42" s="1"/>
  <c r="F7332" i="42"/>
  <c r="H7332" i="42" s="1"/>
  <c r="F6981" i="42"/>
  <c r="H6981" i="42" s="1"/>
  <c r="F7507" i="42"/>
  <c r="H7507" i="42" s="1"/>
  <c r="F7469" i="42"/>
  <c r="H7469" i="42" s="1"/>
  <c r="F3048" i="42"/>
  <c r="H3048" i="42" s="1"/>
  <c r="F6982" i="42"/>
  <c r="H6982" i="42" s="1"/>
  <c r="F5174" i="42"/>
  <c r="H5174" i="42" s="1"/>
  <c r="F3182" i="42"/>
  <c r="H3182" i="42" s="1"/>
  <c r="F5190" i="42"/>
  <c r="H5190" i="42" s="1"/>
  <c r="F6324" i="42"/>
  <c r="H6324" i="42" s="1"/>
  <c r="F4261" i="42"/>
  <c r="H4261" i="42" s="1"/>
  <c r="F7989" i="42"/>
  <c r="H7989" i="42" s="1"/>
  <c r="F7631" i="42"/>
  <c r="H7631" i="42" s="1"/>
  <c r="F4727" i="42"/>
  <c r="H4727" i="42" s="1"/>
  <c r="F7418" i="42"/>
  <c r="H7418" i="42" s="1"/>
  <c r="F5992" i="42"/>
  <c r="H5992" i="42" s="1"/>
  <c r="F3131" i="42"/>
  <c r="H3131" i="42" s="1"/>
  <c r="F8775" i="42"/>
  <c r="H8775" i="42" s="1"/>
  <c r="F7062" i="42"/>
  <c r="H7062" i="42" s="1"/>
  <c r="F7726" i="42"/>
  <c r="H7726" i="42" s="1"/>
  <c r="F7035" i="42"/>
  <c r="H7035" i="42" s="1"/>
  <c r="F7195" i="42"/>
  <c r="H7195" i="42" s="1"/>
  <c r="F8732" i="42"/>
  <c r="H8732" i="42" s="1"/>
  <c r="F7602" i="42"/>
  <c r="H7602" i="42" s="1"/>
  <c r="F7039" i="42"/>
  <c r="H7039" i="42" s="1"/>
  <c r="F5094" i="42"/>
  <c r="H5094" i="42" s="1"/>
  <c r="F8063" i="42"/>
  <c r="H8063" i="42" s="1"/>
  <c r="F4114" i="42"/>
  <c r="H4114" i="42" s="1"/>
  <c r="F4776" i="42"/>
  <c r="H4776" i="42" s="1"/>
  <c r="F6785" i="42"/>
  <c r="H6785" i="42" s="1"/>
  <c r="F7301" i="42"/>
  <c r="H7301" i="42" s="1"/>
  <c r="F7859" i="42"/>
  <c r="H7859" i="42" s="1"/>
  <c r="F4297" i="42"/>
  <c r="H4297" i="42" s="1"/>
  <c r="F8898" i="42"/>
  <c r="H8898" i="42" s="1"/>
  <c r="F7652" i="42"/>
  <c r="H7652" i="42" s="1"/>
  <c r="F8284" i="42"/>
  <c r="H8284" i="42" s="1"/>
  <c r="F1725" i="42"/>
  <c r="H1725" i="42" s="1"/>
  <c r="F4893" i="42"/>
  <c r="H4893" i="42" s="1"/>
  <c r="F4809" i="42"/>
  <c r="H4809" i="42" s="1"/>
  <c r="F5179" i="42"/>
  <c r="H5179" i="42" s="1"/>
  <c r="F8722" i="42"/>
  <c r="H8722" i="42" s="1"/>
  <c r="F5384" i="42"/>
  <c r="H5384" i="42" s="1"/>
  <c r="F8448" i="42"/>
  <c r="H8448" i="42" s="1"/>
  <c r="F6692" i="42"/>
  <c r="H6692" i="42" s="1"/>
  <c r="F7985" i="42"/>
  <c r="H7985" i="42" s="1"/>
  <c r="F7028" i="42"/>
  <c r="H7028" i="42" s="1"/>
  <c r="F4925" i="42"/>
  <c r="H4925" i="42" s="1"/>
  <c r="F6502" i="42"/>
  <c r="H6502" i="42" s="1"/>
  <c r="F7038" i="42"/>
  <c r="H7038" i="42" s="1"/>
  <c r="F7796" i="42"/>
  <c r="H7796" i="42" s="1"/>
  <c r="F2126" i="42"/>
  <c r="H2126" i="42" s="1"/>
  <c r="F7139" i="42"/>
  <c r="H7139" i="42" s="1"/>
  <c r="F7979" i="42"/>
  <c r="H7979" i="42" s="1"/>
  <c r="F4335" i="42"/>
  <c r="H4335" i="42" s="1"/>
  <c r="F6147" i="42"/>
  <c r="H6147" i="42" s="1"/>
  <c r="F5955" i="42"/>
  <c r="H5955" i="42" s="1"/>
  <c r="F3176" i="42"/>
  <c r="H3176" i="42" s="1"/>
  <c r="F6118" i="42"/>
  <c r="H6118" i="42" s="1"/>
  <c r="F8011" i="42"/>
  <c r="H8011" i="42" s="1"/>
  <c r="F7518" i="42"/>
  <c r="H7518" i="42" s="1"/>
  <c r="F3728" i="42"/>
  <c r="H3728" i="42" s="1"/>
  <c r="F5638" i="42"/>
  <c r="H5638" i="42" s="1"/>
  <c r="F7737" i="42"/>
  <c r="H7737" i="42" s="1"/>
  <c r="F557" i="42"/>
  <c r="H557" i="42" s="1"/>
  <c r="F5900" i="42"/>
  <c r="H5900" i="42" s="1"/>
  <c r="F550" i="42"/>
  <c r="H550" i="42" s="1"/>
  <c r="F5399" i="42"/>
  <c r="H5399" i="42" s="1"/>
  <c r="F7944" i="42"/>
  <c r="H7944" i="42" s="1"/>
  <c r="F8311" i="42"/>
  <c r="H8311" i="42" s="1"/>
  <c r="F6472" i="42"/>
  <c r="H6472" i="42" s="1"/>
  <c r="F6890" i="42"/>
  <c r="H6890" i="42" s="1"/>
  <c r="F5293" i="42"/>
  <c r="H5293" i="42" s="1"/>
  <c r="F4833" i="42"/>
  <c r="H4833" i="42" s="1"/>
  <c r="F8149" i="42"/>
  <c r="H8149" i="42" s="1"/>
  <c r="F4703" i="42"/>
  <c r="H4703" i="42" s="1"/>
  <c r="F3143" i="42"/>
  <c r="H3143" i="42" s="1"/>
  <c r="F6468" i="42"/>
  <c r="H6468" i="42" s="1"/>
  <c r="F5966" i="42"/>
  <c r="H5966" i="42" s="1"/>
  <c r="F7251" i="42"/>
  <c r="H7251" i="42" s="1"/>
  <c r="F4791" i="42"/>
  <c r="H4791" i="42" s="1"/>
  <c r="F7286" i="42"/>
  <c r="H7286" i="42" s="1"/>
  <c r="F6143" i="42"/>
  <c r="H6143" i="42" s="1"/>
  <c r="F7033" i="42"/>
  <c r="H7033" i="42" s="1"/>
  <c r="F3100" i="42"/>
  <c r="H3100" i="42" s="1"/>
  <c r="F8223" i="42"/>
  <c r="H8223" i="42" s="1"/>
  <c r="F7912" i="42"/>
  <c r="H7912" i="42" s="1"/>
  <c r="F4206" i="42"/>
  <c r="H4206" i="42" s="1"/>
  <c r="F8094" i="42"/>
  <c r="H8094" i="42" s="1"/>
  <c r="F5657" i="42"/>
  <c r="H5657" i="42" s="1"/>
  <c r="F5553" i="42"/>
  <c r="H5553" i="42" s="1"/>
  <c r="F6361" i="42"/>
  <c r="H6361" i="42" s="1"/>
  <c r="F7049" i="42"/>
  <c r="H7049" i="42" s="1"/>
  <c r="F4593" i="42"/>
  <c r="H4593" i="42" s="1"/>
  <c r="F5798" i="42"/>
  <c r="H5798" i="42" s="1"/>
  <c r="F4505" i="42"/>
  <c r="H4505" i="42" s="1"/>
  <c r="F4396" i="42"/>
  <c r="H4396" i="42" s="1"/>
  <c r="F8007" i="42"/>
  <c r="H8007" i="42" s="1"/>
  <c r="F7872" i="42"/>
  <c r="H7872" i="42" s="1"/>
  <c r="F7656" i="42"/>
  <c r="H7656" i="42" s="1"/>
  <c r="F7898" i="42"/>
  <c r="H7898" i="42" s="1"/>
  <c r="F7406" i="42"/>
  <c r="H7406" i="42" s="1"/>
  <c r="F5630" i="42"/>
  <c r="H5630" i="42" s="1"/>
  <c r="F5045" i="42"/>
  <c r="H5045" i="42" s="1"/>
  <c r="F7637" i="42"/>
  <c r="H7637" i="42" s="1"/>
  <c r="F6008" i="42"/>
  <c r="H6008" i="42" s="1"/>
  <c r="F7843" i="42"/>
  <c r="H7843" i="42" s="1"/>
  <c r="F7306" i="42"/>
  <c r="H7306" i="42" s="1"/>
  <c r="F8203" i="42"/>
  <c r="H8203" i="42" s="1"/>
  <c r="F4797" i="42"/>
  <c r="H4797" i="42" s="1"/>
  <c r="F8268" i="42"/>
  <c r="H8268" i="42" s="1"/>
  <c r="F7065" i="42"/>
  <c r="H7065" i="42" s="1"/>
  <c r="F6672" i="42"/>
  <c r="H6672" i="42" s="1"/>
  <c r="F4622" i="42"/>
  <c r="H4622" i="42" s="1"/>
  <c r="F7250" i="42"/>
  <c r="H7250" i="42" s="1"/>
  <c r="F8973" i="42"/>
  <c r="H8973" i="42" s="1"/>
  <c r="F7027" i="42"/>
  <c r="H7027" i="42" s="1"/>
  <c r="F2062" i="42"/>
  <c r="H2062" i="42" s="1"/>
  <c r="F7842" i="42"/>
  <c r="H7842" i="42" s="1"/>
  <c r="F4619" i="42"/>
  <c r="H4619" i="42" s="1"/>
  <c r="F8410" i="42"/>
  <c r="H8410" i="42" s="1"/>
  <c r="F4544" i="42"/>
  <c r="H4544" i="42" s="1"/>
  <c r="F5275" i="42"/>
  <c r="H5275" i="42" s="1"/>
  <c r="F3751" i="42"/>
  <c r="H3751" i="42" s="1"/>
  <c r="F6089" i="42"/>
  <c r="H6089" i="42" s="1"/>
  <c r="F7135" i="42"/>
  <c r="H7135" i="42" s="1"/>
  <c r="F6396" i="42"/>
  <c r="H6396" i="42" s="1"/>
  <c r="F6006" i="42"/>
  <c r="H6006" i="42" s="1"/>
  <c r="F7603" i="42"/>
  <c r="H7603" i="42" s="1"/>
  <c r="F8137" i="42"/>
  <c r="H8137" i="42" s="1"/>
  <c r="F8142" i="42"/>
  <c r="H8142" i="42" s="1"/>
  <c r="F4807" i="42"/>
  <c r="H4807" i="42" s="1"/>
  <c r="F7540" i="42"/>
  <c r="H7540" i="42" s="1"/>
  <c r="F4975" i="42"/>
  <c r="H4975" i="42" s="1"/>
  <c r="F8851" i="42"/>
  <c r="H8851" i="42" s="1"/>
  <c r="F8066" i="42"/>
  <c r="H8066" i="42" s="1"/>
  <c r="F8028" i="42"/>
  <c r="H8028" i="42" s="1"/>
  <c r="F830" i="42"/>
  <c r="H830" i="42" s="1"/>
  <c r="F7145" i="42"/>
  <c r="H7145" i="42" s="1"/>
  <c r="F3200" i="42"/>
  <c r="H3200" i="42" s="1"/>
  <c r="F6403" i="42"/>
  <c r="H6403" i="42" s="1"/>
  <c r="F7647" i="42"/>
  <c r="H7647" i="42" s="1"/>
  <c r="F7554" i="42"/>
  <c r="H7554" i="42" s="1"/>
  <c r="F7132" i="42"/>
  <c r="H7132" i="42" s="1"/>
  <c r="F6271" i="42"/>
  <c r="H6271" i="42" s="1"/>
  <c r="F6387" i="42"/>
  <c r="H6387" i="42" s="1"/>
  <c r="F7381" i="42"/>
  <c r="H7381" i="42" s="1"/>
  <c r="F7960" i="42"/>
  <c r="H7960" i="42" s="1"/>
  <c r="F5102" i="42"/>
  <c r="H5102" i="42" s="1"/>
  <c r="F5030" i="42"/>
  <c r="H5030" i="42" s="1"/>
  <c r="F7083" i="42"/>
  <c r="H7083" i="42" s="1"/>
  <c r="F6167" i="42"/>
  <c r="H6167" i="42" s="1"/>
  <c r="F5719" i="42"/>
  <c r="H5719" i="42" s="1"/>
  <c r="F8671" i="42"/>
  <c r="H8671" i="42" s="1"/>
  <c r="F7541" i="42"/>
  <c r="H7541" i="42" s="1"/>
  <c r="F4591" i="42"/>
  <c r="H4591" i="42" s="1"/>
  <c r="F7482" i="42"/>
  <c r="H7482" i="42" s="1"/>
  <c r="F4213" i="42"/>
  <c r="H4213" i="42" s="1"/>
  <c r="F8201" i="42"/>
  <c r="H8201" i="42" s="1"/>
  <c r="F5268" i="42"/>
  <c r="H5268" i="42" s="1"/>
  <c r="F5933" i="42"/>
  <c r="H5933" i="42" s="1"/>
  <c r="F7646" i="42"/>
  <c r="H7646" i="42" s="1"/>
  <c r="F7624" i="42"/>
  <c r="H7624" i="42" s="1"/>
  <c r="F5302" i="42"/>
  <c r="H5302" i="42" s="1"/>
  <c r="F6537" i="42"/>
  <c r="H6537" i="42" s="1"/>
  <c r="F7664" i="42"/>
  <c r="H7664" i="42" s="1"/>
  <c r="F4343" i="42"/>
  <c r="H4343" i="42" s="1"/>
  <c r="F8444" i="42"/>
  <c r="H8444" i="42" s="1"/>
  <c r="F3209" i="42"/>
  <c r="H3209" i="42" s="1"/>
  <c r="F4675" i="42"/>
  <c r="H4675" i="42" s="1"/>
  <c r="F6793" i="42"/>
  <c r="H6793" i="42" s="1"/>
  <c r="F6821" i="42"/>
  <c r="H6821" i="42" s="1"/>
  <c r="F3047" i="42"/>
  <c r="H3047" i="42" s="1"/>
  <c r="F5821" i="42"/>
  <c r="H5821" i="42" s="1"/>
  <c r="F6475" i="42"/>
  <c r="H6475" i="42" s="1"/>
  <c r="F6886" i="42"/>
  <c r="H6886" i="42" s="1"/>
  <c r="F4511" i="42"/>
  <c r="H4511" i="42" s="1"/>
  <c r="F7359" i="42"/>
  <c r="H7359" i="42" s="1"/>
  <c r="F8343" i="42"/>
  <c r="H8343" i="42" s="1"/>
  <c r="F5148" i="42"/>
  <c r="H5148" i="42" s="1"/>
  <c r="F8069" i="42"/>
  <c r="H8069" i="42" s="1"/>
  <c r="F4832" i="42"/>
  <c r="H4832" i="42" s="1"/>
  <c r="F7927" i="42"/>
  <c r="H7927" i="42" s="1"/>
  <c r="F5786" i="42"/>
  <c r="H5786" i="42" s="1"/>
  <c r="F5979" i="42"/>
  <c r="H5979" i="42" s="1"/>
  <c r="F6997" i="42"/>
  <c r="H6997" i="42" s="1"/>
  <c r="F5542" i="42"/>
  <c r="H5542" i="42" s="1"/>
  <c r="F4457" i="42"/>
  <c r="H4457" i="42" s="1"/>
  <c r="F5745" i="42"/>
  <c r="H5745" i="42" s="1"/>
  <c r="F4173" i="42"/>
  <c r="H4173" i="42" s="1"/>
  <c r="F6978" i="42"/>
  <c r="H6978" i="42" s="1"/>
  <c r="F8115" i="42"/>
  <c r="H8115" i="42" s="1"/>
  <c r="F6031" i="42"/>
  <c r="H6031" i="42" s="1"/>
  <c r="F5143" i="42"/>
  <c r="H5143" i="42" s="1"/>
  <c r="F5021" i="42"/>
  <c r="H5021" i="42" s="1"/>
  <c r="F5173" i="42"/>
  <c r="H5173" i="42" s="1"/>
  <c r="F8035" i="42"/>
  <c r="H8035" i="42" s="1"/>
  <c r="F3711" i="42"/>
  <c r="H3711" i="42" s="1"/>
  <c r="F8646" i="42"/>
  <c r="H8646" i="42" s="1"/>
  <c r="F7976" i="42"/>
  <c r="H7976" i="42" s="1"/>
  <c r="F7438" i="42"/>
  <c r="H7438" i="42" s="1"/>
  <c r="F8134" i="42"/>
  <c r="H8134" i="42" s="1"/>
  <c r="F8915" i="42"/>
  <c r="H8915" i="42" s="1"/>
  <c r="F7426" i="42"/>
  <c r="H7426" i="42" s="1"/>
  <c r="F7146" i="42"/>
  <c r="H7146" i="42" s="1"/>
  <c r="F5424" i="42"/>
  <c r="H5424" i="42" s="1"/>
  <c r="F6909" i="42"/>
  <c r="H6909" i="42" s="1"/>
  <c r="F5070" i="42"/>
  <c r="H5070" i="42" s="1"/>
  <c r="F4764" i="42"/>
  <c r="H4764" i="42" s="1"/>
  <c r="F6096" i="42"/>
  <c r="H6096" i="42" s="1"/>
  <c r="F6932" i="42"/>
  <c r="H6932" i="42" s="1"/>
  <c r="F5385" i="42"/>
  <c r="H5385" i="42" s="1"/>
  <c r="F6218" i="42"/>
  <c r="H6218" i="42" s="1"/>
  <c r="F5687" i="42"/>
  <c r="H5687" i="42" s="1"/>
  <c r="F6041" i="42"/>
  <c r="H6041" i="42" s="1"/>
  <c r="F4842" i="42"/>
  <c r="H4842" i="42" s="1"/>
  <c r="F7981" i="42"/>
  <c r="H7981" i="42" s="1"/>
  <c r="F6065" i="42"/>
  <c r="H6065" i="42" s="1"/>
  <c r="F4385" i="42"/>
  <c r="H4385" i="42" s="1"/>
  <c r="F8365" i="42"/>
  <c r="H8365" i="42" s="1"/>
  <c r="F4534" i="42"/>
  <c r="H4534" i="42" s="1"/>
  <c r="F6543" i="42"/>
  <c r="H6543" i="42" s="1"/>
  <c r="F3033" i="42"/>
  <c r="H3033" i="42" s="1"/>
  <c r="F5765" i="42"/>
  <c r="H5765" i="42" s="1"/>
  <c r="F6495" i="42"/>
  <c r="H6495" i="42" s="1"/>
  <c r="F7783" i="42"/>
  <c r="H7783" i="42" s="1"/>
  <c r="F8454" i="42"/>
  <c r="H8454" i="42" s="1"/>
  <c r="F7255" i="42"/>
  <c r="H7255" i="42" s="1"/>
  <c r="F4224" i="42"/>
  <c r="H4224" i="42" s="1"/>
  <c r="F7184" i="42"/>
  <c r="H7184" i="42" s="1"/>
  <c r="F6906" i="42"/>
  <c r="H6906" i="42" s="1"/>
  <c r="F8337" i="42"/>
  <c r="H8337" i="42" s="1"/>
  <c r="F8948" i="42"/>
  <c r="H8948" i="42" s="1"/>
  <c r="F330" i="42"/>
  <c r="H330" i="42" s="1"/>
  <c r="F4186" i="42"/>
  <c r="H4186" i="42" s="1"/>
  <c r="F7340" i="42"/>
  <c r="H7340" i="42" s="1"/>
  <c r="F5892" i="42"/>
  <c r="H5892" i="42" s="1"/>
  <c r="F6276" i="42"/>
  <c r="H6276" i="42" s="1"/>
  <c r="F7697" i="42"/>
  <c r="H7697" i="42" s="1"/>
  <c r="F5935" i="42"/>
  <c r="H5935" i="42" s="1"/>
  <c r="F5396" i="42"/>
  <c r="H5396" i="42" s="1"/>
  <c r="F3787" i="42"/>
  <c r="H3787" i="42" s="1"/>
  <c r="F8639" i="42"/>
  <c r="H8639" i="42" s="1"/>
  <c r="F8423" i="42"/>
  <c r="H8423" i="42" s="1"/>
  <c r="F6220" i="42"/>
  <c r="H6220" i="42" s="1"/>
  <c r="F8054" i="42"/>
  <c r="H8054" i="42" s="1"/>
  <c r="F7124" i="42"/>
  <c r="H7124" i="42" s="1"/>
  <c r="F4681" i="42"/>
  <c r="H4681" i="42" s="1"/>
  <c r="F5702" i="42"/>
  <c r="H5702" i="42" s="1"/>
  <c r="F6158" i="42"/>
  <c r="H6158" i="42" s="1"/>
  <c r="F5710" i="42"/>
  <c r="H5710" i="42" s="1"/>
  <c r="F7582" i="42"/>
  <c r="H7582" i="42" s="1"/>
  <c r="F4393" i="42"/>
  <c r="H4393" i="42" s="1"/>
  <c r="F6172" i="42"/>
  <c r="H6172" i="42" s="1"/>
  <c r="F7590" i="42"/>
  <c r="H7590" i="42" s="1"/>
  <c r="F8579" i="42"/>
  <c r="H8579" i="42" s="1"/>
  <c r="F6973" i="42"/>
  <c r="H6973" i="42" s="1"/>
  <c r="F6713" i="42"/>
  <c r="H6713" i="42" s="1"/>
  <c r="F8169" i="42"/>
  <c r="H8169" i="42" s="1"/>
  <c r="F8113" i="42"/>
  <c r="H8113" i="42" s="1"/>
  <c r="F8415" i="42"/>
  <c r="H8415" i="42" s="1"/>
  <c r="F7635" i="42"/>
  <c r="H7635" i="42" s="1"/>
  <c r="F8649" i="42"/>
  <c r="H8649" i="42" s="1"/>
  <c r="F8022" i="42"/>
  <c r="H8022" i="42" s="1"/>
  <c r="F421" i="42"/>
  <c r="H421" i="42" s="1"/>
  <c r="F490" i="42"/>
  <c r="H490" i="42" s="1"/>
  <c r="F4780" i="42"/>
  <c r="H4780" i="42" s="1"/>
  <c r="F4149" i="42"/>
  <c r="H4149" i="42" s="1"/>
  <c r="F3972" i="42"/>
  <c r="H3972" i="42" s="1"/>
  <c r="F6554" i="42"/>
  <c r="H6554" i="42" s="1"/>
  <c r="F4717" i="42"/>
  <c r="H4717" i="42" s="1"/>
  <c r="F5290" i="42"/>
  <c r="H5290" i="42" s="1"/>
  <c r="F6767" i="42"/>
  <c r="H6767" i="42" s="1"/>
  <c r="F5908" i="42"/>
  <c r="H5908" i="42" s="1"/>
  <c r="F7313" i="42"/>
  <c r="H7313" i="42" s="1"/>
  <c r="F4985" i="42"/>
  <c r="H4985" i="42" s="1"/>
  <c r="F5965" i="42"/>
  <c r="H5965" i="42" s="1"/>
  <c r="F4643" i="42"/>
  <c r="H4643" i="42" s="1"/>
  <c r="F8374" i="42"/>
  <c r="H8374" i="42" s="1"/>
  <c r="F4336" i="42"/>
  <c r="H4336" i="42" s="1"/>
  <c r="F8049" i="42"/>
  <c r="H8049" i="42" s="1"/>
  <c r="F7188" i="42"/>
  <c r="H7188" i="42" s="1"/>
  <c r="F5154" i="42"/>
  <c r="H5154" i="42" s="1"/>
  <c r="F5044" i="42"/>
  <c r="H5044" i="42" s="1"/>
  <c r="F7840" i="42"/>
  <c r="H7840" i="42" s="1"/>
  <c r="F4300" i="42"/>
  <c r="H4300" i="42" s="1"/>
  <c r="F22" i="42"/>
  <c r="H22" i="42" s="1"/>
  <c r="F7819" i="42"/>
  <c r="H7819" i="42" s="1"/>
  <c r="F4402" i="42"/>
  <c r="H4402" i="42" s="1"/>
  <c r="F7134" i="42"/>
  <c r="H7134" i="42" s="1"/>
  <c r="F6207" i="42"/>
  <c r="H6207" i="42" s="1"/>
  <c r="F8151" i="42"/>
  <c r="H8151" i="42" s="1"/>
  <c r="F5603" i="42"/>
  <c r="H5603" i="42" s="1"/>
  <c r="F7058" i="42"/>
  <c r="H7058" i="42" s="1"/>
  <c r="F6144" i="42"/>
  <c r="H6144" i="42" s="1"/>
  <c r="F5711" i="42"/>
  <c r="H5711" i="42" s="1"/>
  <c r="F7414" i="42"/>
  <c r="H7414" i="42" s="1"/>
  <c r="F7736" i="42"/>
  <c r="H7736" i="42" s="1"/>
  <c r="F7592" i="42"/>
  <c r="H7592" i="42" s="1"/>
  <c r="F6534" i="42"/>
  <c r="H6534" i="42" s="1"/>
  <c r="F8325" i="42"/>
  <c r="H8325" i="42" s="1"/>
  <c r="F3027" i="42"/>
  <c r="H3027" i="42" s="1"/>
  <c r="F8401" i="42"/>
  <c r="H8401" i="42" s="1"/>
  <c r="F7257" i="42"/>
  <c r="H7257" i="42" s="1"/>
  <c r="F6166" i="42"/>
  <c r="H6166" i="42" s="1"/>
  <c r="F7893" i="42"/>
  <c r="H7893" i="42" s="1"/>
  <c r="F4177" i="42"/>
  <c r="H4177" i="42" s="1"/>
  <c r="F6320" i="42"/>
  <c r="H6320" i="42" s="1"/>
  <c r="F8685" i="42"/>
  <c r="H8685" i="42" s="1"/>
  <c r="F7046" i="42"/>
  <c r="H7046" i="42" s="1"/>
  <c r="F6923" i="42"/>
  <c r="H6923" i="42" s="1"/>
  <c r="F5814" i="42"/>
  <c r="H5814" i="42" s="1"/>
  <c r="F8882" i="42"/>
  <c r="H8882" i="42" s="1"/>
  <c r="F8708" i="42"/>
  <c r="H8708" i="42" s="1"/>
  <c r="F7086" i="42"/>
  <c r="H7086" i="42" s="1"/>
  <c r="F5245" i="42"/>
  <c r="H5245" i="42" s="1"/>
  <c r="F5418" i="42"/>
  <c r="H5418" i="42" s="1"/>
  <c r="F4782" i="42"/>
  <c r="H4782" i="42" s="1"/>
  <c r="F8675" i="42"/>
  <c r="H8675" i="42" s="1"/>
  <c r="F7931" i="42"/>
  <c r="H7931" i="42" s="1"/>
  <c r="F8472" i="42"/>
  <c r="H8472" i="42" s="1"/>
  <c r="F4381" i="42"/>
  <c r="H4381" i="42" s="1"/>
  <c r="F5800" i="42"/>
  <c r="H5800" i="42" s="1"/>
  <c r="F5438" i="42"/>
  <c r="H5438" i="42" s="1"/>
  <c r="F6689" i="42"/>
  <c r="H6689" i="42" s="1"/>
  <c r="F5522" i="42"/>
  <c r="H5522" i="42" s="1"/>
  <c r="F8133" i="42"/>
  <c r="H8133" i="42" s="1"/>
  <c r="F4233" i="42"/>
  <c r="H4233" i="42" s="1"/>
  <c r="F3743" i="42"/>
  <c r="H3743" i="42" s="1"/>
  <c r="F345" i="42"/>
  <c r="H345" i="42" s="1"/>
  <c r="F7383" i="42"/>
  <c r="H7383" i="42" s="1"/>
  <c r="F7732" i="42"/>
  <c r="H7732" i="42" s="1"/>
  <c r="F7293" i="42"/>
  <c r="H7293" i="42" s="1"/>
  <c r="F8566" i="42"/>
  <c r="H8566" i="42" s="1"/>
  <c r="F8819" i="42"/>
  <c r="H8819" i="42" s="1"/>
  <c r="F6825" i="42"/>
  <c r="H6825" i="42" s="1"/>
  <c r="F6131" i="42"/>
  <c r="H6131" i="42" s="1"/>
  <c r="F8727" i="42"/>
  <c r="H8727" i="42" s="1"/>
  <c r="F7643" i="42"/>
  <c r="H7643" i="42" s="1"/>
  <c r="F4754" i="42"/>
  <c r="H4754" i="42" s="1"/>
  <c r="F7331" i="42"/>
  <c r="H7331" i="42" s="1"/>
  <c r="F7467" i="42"/>
  <c r="H7467" i="42" s="1"/>
  <c r="F6326" i="42"/>
  <c r="H6326" i="42" s="1"/>
  <c r="F6904" i="42"/>
  <c r="H6904" i="42" s="1"/>
  <c r="F6406" i="42"/>
  <c r="H6406" i="42" s="1"/>
  <c r="F8751" i="42"/>
  <c r="H8751" i="42" s="1"/>
  <c r="F7277" i="42"/>
  <c r="H7277" i="42" s="1"/>
  <c r="F8542" i="42"/>
  <c r="H8542" i="42" s="1"/>
  <c r="F7571" i="42"/>
  <c r="H7571" i="42" s="1"/>
  <c r="F4011" i="42"/>
  <c r="H4011" i="42" s="1"/>
  <c r="F7084" i="42"/>
  <c r="H7084" i="42" s="1"/>
  <c r="F5261" i="42"/>
  <c r="H5261" i="42" s="1"/>
  <c r="F6260" i="42"/>
  <c r="H6260" i="42" s="1"/>
  <c r="F8462" i="42"/>
  <c r="H8462" i="42" s="1"/>
  <c r="F5263" i="42"/>
  <c r="H5263" i="42" s="1"/>
  <c r="F5681" i="42"/>
  <c r="H5681" i="42" s="1"/>
  <c r="F6255" i="42"/>
  <c r="H6255" i="42" s="1"/>
  <c r="F8933" i="42"/>
  <c r="H8933" i="42" s="1"/>
  <c r="F5447" i="42"/>
  <c r="H5447" i="42" s="1"/>
  <c r="F8107" i="42"/>
  <c r="H8107" i="42" s="1"/>
  <c r="F810" i="42"/>
  <c r="H810" i="42" s="1"/>
  <c r="F6510" i="42"/>
  <c r="H6510" i="42" s="1"/>
  <c r="F7073" i="42"/>
  <c r="H7073" i="42" s="1"/>
  <c r="F8105" i="42"/>
  <c r="H8105" i="42" s="1"/>
  <c r="F4210" i="42"/>
  <c r="H4210" i="42" s="1"/>
  <c r="F4732" i="42"/>
  <c r="H4732" i="42" s="1"/>
  <c r="F6082" i="42"/>
  <c r="H6082" i="42" s="1"/>
  <c r="F7254" i="42"/>
  <c r="H7254" i="42" s="1"/>
  <c r="F5917" i="42"/>
  <c r="H5917" i="42" s="1"/>
  <c r="F5528" i="42"/>
  <c r="H5528" i="42" s="1"/>
  <c r="F7121" i="42"/>
  <c r="H7121" i="42" s="1"/>
  <c r="F6861" i="42"/>
  <c r="H6861" i="42" s="1"/>
  <c r="F8153" i="42"/>
  <c r="H8153" i="42" s="1"/>
  <c r="F6704" i="42"/>
  <c r="H6704" i="42" s="1"/>
  <c r="F6743" i="42"/>
  <c r="H6743" i="42" s="1"/>
  <c r="F4669" i="42"/>
  <c r="H4669" i="42" s="1"/>
  <c r="F4395" i="42"/>
  <c r="H4395" i="42" s="1"/>
  <c r="F7200" i="42"/>
  <c r="H7200" i="42" s="1"/>
  <c r="F5609" i="42"/>
  <c r="H5609" i="42" s="1"/>
  <c r="F8108" i="42"/>
  <c r="H8108" i="42" s="1"/>
  <c r="F6046" i="42"/>
  <c r="H6046" i="42" s="1"/>
  <c r="F7767" i="42"/>
  <c r="H7767" i="42" s="1"/>
  <c r="F7064" i="42"/>
  <c r="H7064" i="42" s="1"/>
  <c r="F7807" i="42"/>
  <c r="H7807" i="42" s="1"/>
  <c r="F5674" i="42"/>
  <c r="H5674" i="42" s="1"/>
  <c r="F7234" i="42"/>
  <c r="H7234" i="42" s="1"/>
  <c r="F7580" i="42"/>
  <c r="H7580" i="42" s="1"/>
  <c r="F8879" i="42"/>
  <c r="H8879" i="42" s="1"/>
  <c r="F5200" i="42"/>
  <c r="H5200" i="42" s="1"/>
  <c r="F5614" i="42"/>
  <c r="H5614" i="42" s="1"/>
  <c r="F4924" i="42"/>
  <c r="H4924" i="42" s="1"/>
  <c r="F7201" i="42"/>
  <c r="H7201" i="42" s="1"/>
  <c r="F5651" i="42"/>
  <c r="H5651" i="42" s="1"/>
  <c r="F7222" i="42"/>
  <c r="H7222" i="42" s="1"/>
  <c r="F6014" i="42"/>
  <c r="H6014" i="42" s="1"/>
  <c r="F7088" i="42"/>
  <c r="H7088" i="42" s="1"/>
  <c r="F5896" i="42"/>
  <c r="H5896" i="42" s="1"/>
  <c r="F6335" i="42"/>
  <c r="H6335" i="42" s="1"/>
  <c r="F6655" i="42"/>
  <c r="H6655" i="42" s="1"/>
  <c r="F4418" i="42"/>
  <c r="H4418" i="42" s="1"/>
  <c r="F3147" i="42"/>
  <c r="H3147" i="42" s="1"/>
  <c r="F3006" i="42"/>
  <c r="H3006" i="42" s="1"/>
  <c r="F7253" i="42"/>
  <c r="H7253" i="42" s="1"/>
  <c r="F6216" i="42"/>
  <c r="H6216" i="42" s="1"/>
  <c r="F6522" i="42"/>
  <c r="H6522" i="42" s="1"/>
  <c r="F7484" i="42"/>
  <c r="H7484" i="42" s="1"/>
  <c r="F1713" i="42"/>
  <c r="H1713" i="42" s="1"/>
  <c r="F6308" i="42"/>
  <c r="H6308" i="42" s="1"/>
  <c r="F8515" i="42"/>
  <c r="H8515" i="42" s="1"/>
  <c r="F7555" i="42"/>
  <c r="H7555" i="42" s="1"/>
  <c r="F5156" i="42"/>
  <c r="H5156" i="42" s="1"/>
  <c r="F5544" i="42"/>
  <c r="H5544" i="42" s="1"/>
  <c r="F7016" i="42"/>
  <c r="H7016" i="42" s="1"/>
  <c r="F6454" i="42"/>
  <c r="H6454" i="42" s="1"/>
  <c r="F4605" i="42"/>
  <c r="H4605" i="42" s="1"/>
  <c r="F4599" i="42"/>
  <c r="H4599" i="42" s="1"/>
  <c r="F5210" i="42"/>
  <c r="H5210" i="42" s="1"/>
  <c r="F4416" i="42"/>
  <c r="H4416" i="42" s="1"/>
  <c r="F6501" i="42"/>
  <c r="H6501" i="42" s="1"/>
  <c r="F7641" i="42"/>
  <c r="H7641" i="42" s="1"/>
  <c r="F3910" i="42"/>
  <c r="H3910" i="42" s="1"/>
  <c r="F6549" i="42"/>
  <c r="H6549" i="42" s="1"/>
  <c r="F8666" i="42"/>
  <c r="H8666" i="42" s="1"/>
  <c r="F8370" i="42"/>
  <c r="H8370" i="42" s="1"/>
  <c r="F6519" i="42"/>
  <c r="H6519" i="42" s="1"/>
  <c r="F4403" i="42"/>
  <c r="H4403" i="42" s="1"/>
  <c r="F7977" i="42"/>
  <c r="H7977" i="42" s="1"/>
  <c r="F4634" i="42"/>
  <c r="H4634" i="42" s="1"/>
  <c r="F7052" i="42"/>
  <c r="H7052" i="42" s="1"/>
  <c r="F8267" i="42"/>
  <c r="H8267" i="42" s="1"/>
  <c r="F4111" i="42"/>
  <c r="H4111" i="42" s="1"/>
  <c r="F906" i="42"/>
  <c r="H906" i="42" s="1"/>
  <c r="F7600" i="42"/>
  <c r="H7600" i="42" s="1"/>
  <c r="F5628" i="42"/>
  <c r="H5628" i="42" s="1"/>
  <c r="F7218" i="42"/>
  <c r="H7218" i="42" s="1"/>
  <c r="F824" i="42"/>
  <c r="H824" i="42" s="1"/>
  <c r="F4947" i="42"/>
  <c r="H4947" i="42" s="1"/>
  <c r="F5612" i="42"/>
  <c r="H5612" i="42" s="1"/>
  <c r="F6137" i="42"/>
  <c r="H6137" i="42" s="1"/>
  <c r="F6959" i="42"/>
  <c r="H6959" i="42" s="1"/>
  <c r="F8528" i="42"/>
  <c r="H8528" i="42" s="1"/>
  <c r="F6983" i="42"/>
  <c r="H6983" i="42" s="1"/>
  <c r="F7957" i="42"/>
  <c r="H7957" i="42" s="1"/>
  <c r="F5058" i="42"/>
  <c r="H5058" i="42" s="1"/>
  <c r="F5737" i="42"/>
  <c r="H5737" i="42" s="1"/>
  <c r="F892" i="42"/>
  <c r="H892" i="42" s="1"/>
  <c r="F4857" i="42"/>
  <c r="H4857" i="42" s="1"/>
  <c r="F5815" i="42"/>
  <c r="H5815" i="42" s="1"/>
  <c r="F7517" i="42"/>
  <c r="H7517" i="42" s="1"/>
  <c r="F7961" i="42"/>
  <c r="H7961" i="42" s="1"/>
  <c r="F4344" i="42"/>
  <c r="H4344" i="42" s="1"/>
  <c r="F8127" i="42"/>
  <c r="H8127" i="42" s="1"/>
  <c r="F1798" i="42"/>
  <c r="H1798" i="42" s="1"/>
  <c r="F6088" i="42"/>
  <c r="H6088" i="42" s="1"/>
  <c r="F6550" i="42"/>
  <c r="H6550" i="42" s="1"/>
  <c r="F7298" i="42"/>
  <c r="H7298" i="42" s="1"/>
  <c r="F4271" i="42"/>
  <c r="H4271" i="42" s="1"/>
  <c r="F6769" i="42"/>
  <c r="H6769" i="42" s="1"/>
  <c r="F4902" i="42"/>
  <c r="H4902" i="42" s="1"/>
  <c r="F5331" i="42"/>
  <c r="H5331" i="42" s="1"/>
  <c r="F5124" i="42"/>
  <c r="H5124" i="42" s="1"/>
  <c r="F4437" i="42"/>
  <c r="H4437" i="42" s="1"/>
  <c r="F8291" i="42"/>
  <c r="H8291" i="42" s="1"/>
  <c r="F8376" i="42"/>
  <c r="H8376" i="42" s="1"/>
  <c r="F6274" i="42"/>
  <c r="H6274" i="42" s="1"/>
  <c r="F6572" i="42"/>
  <c r="H6572" i="42" s="1"/>
  <c r="F7328" i="42"/>
  <c r="H7328" i="42" s="1"/>
  <c r="F7495" i="42"/>
  <c r="H7495" i="42" s="1"/>
  <c r="F7548" i="42"/>
  <c r="H7548" i="42" s="1"/>
  <c r="F7918" i="42"/>
  <c r="H7918" i="42" s="1"/>
  <c r="F8800" i="42"/>
  <c r="H8800" i="42" s="1"/>
  <c r="F8262" i="42"/>
  <c r="H8262" i="42" s="1"/>
  <c r="F2091" i="42"/>
  <c r="H2091" i="42" s="1"/>
  <c r="F5326" i="42"/>
  <c r="H5326" i="42" s="1"/>
  <c r="F5100" i="42"/>
  <c r="H5100" i="42" s="1"/>
  <c r="F1799" i="42"/>
  <c r="H1799" i="42" s="1"/>
  <c r="F7245" i="42"/>
  <c r="H7245" i="42" s="1"/>
  <c r="F7421" i="42"/>
  <c r="H7421" i="42" s="1"/>
  <c r="F6759" i="42"/>
  <c r="H6759" i="42" s="1"/>
  <c r="F6688" i="42"/>
  <c r="H6688" i="42" s="1"/>
  <c r="F7614" i="42"/>
  <c r="H7614" i="42" s="1"/>
  <c r="F344" i="42"/>
  <c r="H344" i="42" s="1"/>
  <c r="F8743" i="42"/>
  <c r="H8743" i="42" s="1"/>
  <c r="F3891" i="42"/>
  <c r="H3891" i="42" s="1"/>
  <c r="F6664" i="42"/>
  <c r="H6664" i="42" s="1"/>
  <c r="F7323" i="42"/>
  <c r="H7323" i="42" s="1"/>
  <c r="F4620" i="42"/>
  <c r="H4620" i="42" s="1"/>
  <c r="F5042" i="42"/>
  <c r="H5042" i="42" s="1"/>
  <c r="F4728" i="42"/>
  <c r="H4728" i="42" s="1"/>
  <c r="F5899" i="42"/>
  <c r="H5899" i="42" s="1"/>
  <c r="F5915" i="42"/>
  <c r="H5915" i="42" s="1"/>
  <c r="F7724" i="42"/>
  <c r="H7724" i="42" s="1"/>
  <c r="F6544" i="42"/>
  <c r="H6544" i="42" s="1"/>
  <c r="F815" i="42"/>
  <c r="H815" i="42" s="1"/>
  <c r="F5195" i="42"/>
  <c r="H5195" i="42" s="1"/>
  <c r="F8608" i="42"/>
  <c r="H8608" i="42" s="1"/>
  <c r="F5665" i="42"/>
  <c r="H5665" i="42" s="1"/>
  <c r="F7400" i="42"/>
  <c r="H7400" i="42" s="1"/>
  <c r="F7543" i="42"/>
  <c r="H7543" i="42" s="1"/>
  <c r="F7176" i="42"/>
  <c r="H7176" i="42" s="1"/>
  <c r="F338" i="42"/>
  <c r="H338" i="42" s="1"/>
  <c r="F6476" i="42"/>
  <c r="H6476" i="42" s="1"/>
  <c r="F4589" i="42"/>
  <c r="H4589" i="42" s="1"/>
  <c r="F6830" i="42"/>
  <c r="H6830" i="42" s="1"/>
  <c r="F6943" i="42"/>
  <c r="H6943" i="42" s="1"/>
  <c r="F7335" i="42"/>
  <c r="H7335" i="42" s="1"/>
  <c r="F7620" i="42"/>
  <c r="H7620" i="42" s="1"/>
  <c r="F5069" i="42"/>
  <c r="H5069" i="42" s="1"/>
  <c r="F6933" i="42"/>
  <c r="H6933" i="42" s="1"/>
  <c r="F8815" i="42"/>
  <c r="H8815" i="42" s="1"/>
  <c r="F7196" i="42"/>
  <c r="H7196" i="42" s="1"/>
  <c r="F7127" i="42"/>
  <c r="H7127" i="42" s="1"/>
  <c r="F2088" i="42"/>
  <c r="H2088" i="42" s="1"/>
  <c r="F5818" i="42"/>
  <c r="H5818" i="42" s="1"/>
  <c r="F6373" i="42"/>
  <c r="H6373" i="42" s="1"/>
  <c r="F5839" i="42"/>
  <c r="H5839" i="42" s="1"/>
  <c r="F7649" i="42"/>
  <c r="H7649" i="42" s="1"/>
  <c r="F8128" i="42"/>
  <c r="H8128" i="42" s="1"/>
  <c r="F3729" i="42"/>
  <c r="H3729" i="42" s="1"/>
  <c r="F8159" i="42"/>
  <c r="H8159" i="42" s="1"/>
  <c r="F4439" i="42"/>
  <c r="H4439" i="42" s="1"/>
  <c r="F880" i="42"/>
  <c r="H880" i="42" s="1"/>
  <c r="F6938" i="42"/>
  <c r="H6938" i="42" s="1"/>
  <c r="F5461" i="42"/>
  <c r="H5461" i="42" s="1"/>
  <c r="F8254" i="42"/>
  <c r="H8254" i="42" s="1"/>
  <c r="F5801" i="42"/>
  <c r="H5801" i="42" s="1"/>
  <c r="F5079" i="42"/>
  <c r="H5079" i="42" s="1"/>
  <c r="F6525" i="42"/>
  <c r="H6525" i="42" s="1"/>
  <c r="F6529" i="42"/>
  <c r="H6529" i="42" s="1"/>
  <c r="F4105" i="42"/>
  <c r="H4105" i="42" s="1"/>
  <c r="F3905" i="42"/>
  <c r="H3905" i="42" s="1"/>
  <c r="F6854" i="42"/>
  <c r="H6854" i="42" s="1"/>
  <c r="F7934" i="42"/>
  <c r="H7934" i="42" s="1"/>
  <c r="F5351" i="42"/>
  <c r="H5351" i="42" s="1"/>
  <c r="F6025" i="42"/>
  <c r="H6025" i="42" s="1"/>
  <c r="F8084" i="42"/>
  <c r="H8084" i="42" s="1"/>
  <c r="F5661" i="42"/>
  <c r="H5661" i="42" s="1"/>
  <c r="F7561" i="42"/>
  <c r="H7561" i="42" s="1"/>
  <c r="F5749" i="42"/>
  <c r="H5749" i="42" s="1"/>
  <c r="F8042" i="42"/>
  <c r="H8042" i="42" s="1"/>
  <c r="F5887" i="42"/>
  <c r="H5887" i="42" s="1"/>
  <c r="F7365" i="42"/>
  <c r="H7365" i="42" s="1"/>
  <c r="F5659" i="42"/>
  <c r="H5659" i="42" s="1"/>
  <c r="F7681" i="42"/>
  <c r="H7681" i="42" s="1"/>
  <c r="F1792" i="42"/>
  <c r="H1792" i="42" s="1"/>
  <c r="F7105" i="42"/>
  <c r="H7105" i="42" s="1"/>
  <c r="F6740" i="42"/>
  <c r="H6740" i="42" s="1"/>
  <c r="F3961" i="42"/>
  <c r="H3961" i="42" s="1"/>
  <c r="F441" i="42"/>
  <c r="H441" i="42" s="1"/>
  <c r="F4930" i="42"/>
  <c r="H4930" i="42" s="1"/>
  <c r="F8746" i="42"/>
  <c r="H8746" i="42" s="1"/>
  <c r="F5158" i="42"/>
  <c r="H5158" i="42" s="1"/>
  <c r="F6030" i="42"/>
  <c r="H6030" i="42" s="1"/>
  <c r="F5931" i="42"/>
  <c r="H5931" i="42" s="1"/>
  <c r="F3144" i="42"/>
  <c r="H3144" i="42" s="1"/>
  <c r="F6317" i="42"/>
  <c r="H6317" i="42" s="1"/>
  <c r="F6028" i="42"/>
  <c r="H6028" i="42" s="1"/>
  <c r="F6953" i="42"/>
  <c r="H6953" i="42" s="1"/>
  <c r="F6784" i="42"/>
  <c r="H6784" i="42" s="1"/>
  <c r="F8083" i="42"/>
  <c r="H8083" i="42" s="1"/>
  <c r="F6958" i="42"/>
  <c r="H6958" i="42" s="1"/>
  <c r="F4265" i="42"/>
  <c r="H4265" i="42" s="1"/>
  <c r="F8039" i="42"/>
  <c r="H8039" i="42" s="1"/>
  <c r="F5055" i="42"/>
  <c r="H5055" i="42" s="1"/>
  <c r="F7287" i="42"/>
  <c r="H7287" i="42" s="1"/>
  <c r="F6333" i="42"/>
  <c r="H6333" i="42" s="1"/>
  <c r="F5534" i="42"/>
  <c r="H5534" i="42" s="1"/>
  <c r="F5619" i="42"/>
  <c r="H5619" i="42" s="1"/>
  <c r="F6123" i="42"/>
  <c r="H6123" i="42" s="1"/>
  <c r="F8097" i="42"/>
  <c r="H8097" i="42" s="1"/>
  <c r="F4843" i="42"/>
  <c r="H4843" i="42" s="1"/>
  <c r="F7894" i="42"/>
  <c r="H7894" i="42" s="1"/>
  <c r="F5379" i="42"/>
  <c r="H5379" i="42" s="1"/>
  <c r="F8774" i="42"/>
  <c r="H8774" i="42" s="1"/>
  <c r="F3090" i="42"/>
  <c r="H3090" i="42" s="1"/>
  <c r="F7325" i="42"/>
  <c r="H7325" i="42" s="1"/>
  <c r="F6044" i="42"/>
  <c r="H6044" i="42" s="1"/>
  <c r="F6577" i="42"/>
  <c r="H6577" i="42" s="1"/>
  <c r="F4953" i="42"/>
  <c r="H4953" i="42" s="1"/>
  <c r="F7048" i="42"/>
  <c r="H7048" i="42" s="1"/>
  <c r="F6128" i="42"/>
  <c r="H6128" i="42" s="1"/>
  <c r="F7627" i="42"/>
  <c r="H7627" i="42" s="1"/>
  <c r="F7768" i="42"/>
  <c r="H7768" i="42" s="1"/>
  <c r="F6530" i="42"/>
  <c r="H6530" i="42" s="1"/>
  <c r="F1773" i="42"/>
  <c r="H1773" i="42" s="1"/>
  <c r="F4784" i="42"/>
  <c r="H4784" i="42" s="1"/>
  <c r="F8417" i="42"/>
  <c r="H8417" i="42" s="1"/>
  <c r="F6493" i="42"/>
  <c r="H6493" i="42" s="1"/>
  <c r="F8813" i="42"/>
  <c r="H8813" i="42" s="1"/>
  <c r="F6212" i="42"/>
  <c r="H6212" i="42" s="1"/>
  <c r="F8929" i="42"/>
  <c r="H8929" i="42" s="1"/>
  <c r="F7727" i="42"/>
  <c r="H7727" i="42" s="1"/>
  <c r="F4358" i="42"/>
  <c r="H4358" i="42" s="1"/>
  <c r="F7586" i="42"/>
  <c r="H7586" i="42" s="1"/>
  <c r="F5062" i="42"/>
  <c r="H5062" i="42" s="1"/>
  <c r="F7910" i="42"/>
  <c r="H7910" i="42" s="1"/>
  <c r="F8058" i="42"/>
  <c r="H8058" i="42" s="1"/>
  <c r="F4994" i="42"/>
  <c r="H4994" i="42" s="1"/>
  <c r="F5648" i="42"/>
  <c r="H5648" i="42" s="1"/>
  <c r="F7302" i="42"/>
  <c r="H7302" i="42" s="1"/>
  <c r="F8276" i="42"/>
  <c r="H8276" i="42" s="1"/>
  <c r="F6223" i="42"/>
  <c r="H6223" i="42" s="1"/>
  <c r="F4148" i="42"/>
  <c r="H4148" i="42" s="1"/>
  <c r="F6833" i="42"/>
  <c r="H6833" i="42" s="1"/>
  <c r="F5757" i="42"/>
  <c r="H5757" i="42" s="1"/>
  <c r="F7562" i="42"/>
  <c r="H7562" i="42" s="1"/>
  <c r="F8368" i="42"/>
  <c r="H8368" i="42" s="1"/>
  <c r="F3163" i="42"/>
  <c r="H3163" i="42" s="1"/>
  <c r="F5223" i="42"/>
  <c r="H5223" i="42" s="1"/>
  <c r="F8047" i="42"/>
  <c r="H8047" i="42" s="1"/>
  <c r="F3105" i="42"/>
  <c r="H3105" i="42" s="1"/>
  <c r="F6701" i="42"/>
  <c r="H6701" i="42" s="1"/>
  <c r="F8938" i="42"/>
  <c r="H8938" i="42" s="1"/>
  <c r="F7660" i="42"/>
  <c r="H7660" i="42" s="1"/>
  <c r="F8387" i="42"/>
  <c r="H8387" i="42" s="1"/>
  <c r="F6408" i="42"/>
  <c r="H6408" i="42" s="1"/>
  <c r="F7572" i="42"/>
  <c r="H7572" i="42" s="1"/>
  <c r="F7030" i="42"/>
  <c r="H7030" i="42" s="1"/>
  <c r="F5885" i="42"/>
  <c r="H5885" i="42" s="1"/>
  <c r="F4472" i="42"/>
  <c r="H4472" i="42" s="1"/>
  <c r="F5423" i="42"/>
  <c r="H5423" i="42" s="1"/>
  <c r="F6832" i="42"/>
  <c r="H6832" i="42" s="1"/>
  <c r="F6644" i="42"/>
  <c r="H6644" i="42" s="1"/>
  <c r="F4162" i="42"/>
  <c r="H4162" i="42" s="1"/>
  <c r="F2119" i="42"/>
  <c r="H2119" i="42" s="1"/>
  <c r="F7375" i="42"/>
  <c r="H7375" i="42" s="1"/>
  <c r="F4244" i="42"/>
  <c r="H4244" i="42" s="1"/>
  <c r="F5789" i="42"/>
  <c r="H5789" i="42" s="1"/>
  <c r="F6788" i="42"/>
  <c r="H6788" i="42" s="1"/>
  <c r="F484" i="42"/>
  <c r="H484" i="42" s="1"/>
  <c r="F7260" i="42"/>
  <c r="H7260" i="42" s="1"/>
  <c r="F7999" i="42"/>
  <c r="H7999" i="42" s="1"/>
  <c r="F4008" i="42"/>
  <c r="H4008" i="42" s="1"/>
  <c r="F8467" i="42"/>
  <c r="H8467" i="42" s="1"/>
  <c r="F8471" i="42"/>
  <c r="H8471" i="42" s="1"/>
  <c r="F8248" i="42"/>
  <c r="H8248" i="42" s="1"/>
  <c r="F5601" i="42"/>
  <c r="H5601" i="42" s="1"/>
  <c r="F5616" i="42"/>
  <c r="H5616" i="42" s="1"/>
  <c r="F7208" i="42"/>
  <c r="H7208" i="42" s="1"/>
  <c r="F5826" i="42"/>
  <c r="H5826" i="42" s="1"/>
  <c r="F8854" i="42"/>
  <c r="H8854" i="42" s="1"/>
  <c r="F5273" i="42"/>
  <c r="H5273" i="42" s="1"/>
  <c r="F5573" i="42"/>
  <c r="H5573" i="42" s="1"/>
  <c r="F8052" i="42"/>
  <c r="H8052" i="42" s="1"/>
  <c r="F5583" i="42"/>
  <c r="H5583" i="42" s="1"/>
  <c r="F8170" i="42"/>
  <c r="H8170" i="42" s="1"/>
  <c r="F5884" i="42"/>
  <c r="H5884" i="42" s="1"/>
  <c r="F8381" i="42"/>
  <c r="H8381" i="42" s="1"/>
  <c r="F7844" i="42"/>
  <c r="H7844" i="42" s="1"/>
  <c r="F7556" i="42"/>
  <c r="H7556" i="42" s="1"/>
  <c r="F6848" i="42"/>
  <c r="H6848" i="42" s="1"/>
  <c r="F4548" i="42"/>
  <c r="H4548" i="42" s="1"/>
  <c r="F6984" i="42"/>
  <c r="H6984" i="42" s="1"/>
  <c r="F7054" i="42"/>
  <c r="H7054" i="42" s="1"/>
  <c r="F4167" i="42"/>
  <c r="H4167" i="42" s="1"/>
  <c r="F5959" i="42"/>
  <c r="H5959" i="42" s="1"/>
  <c r="F7154" i="42"/>
  <c r="H7154" i="42" s="1"/>
  <c r="F5022" i="42"/>
  <c r="H5022" i="42" s="1"/>
  <c r="F4168" i="42"/>
  <c r="H4168" i="42" s="1"/>
  <c r="F6520" i="42"/>
  <c r="H6520" i="42" s="1"/>
  <c r="F3119" i="42"/>
  <c r="H3119" i="42" s="1"/>
  <c r="F7490" i="42"/>
  <c r="H7490" i="42" s="1"/>
  <c r="F8358" i="42"/>
  <c r="H8358" i="42" s="1"/>
  <c r="F7367" i="42"/>
  <c r="H7367" i="42" s="1"/>
  <c r="F8586" i="42"/>
  <c r="H8586" i="42" s="1"/>
  <c r="F5677" i="42"/>
  <c r="H5677" i="42" s="1"/>
  <c r="F6165" i="42"/>
  <c r="H6165" i="42" s="1"/>
  <c r="F7616" i="42"/>
  <c r="H7616" i="42" s="1"/>
  <c r="F6390" i="42"/>
  <c r="H6390" i="42" s="1"/>
  <c r="F4792" i="42"/>
  <c r="H4792" i="42" s="1"/>
  <c r="F8859" i="42"/>
  <c r="H8859" i="42" s="1"/>
  <c r="F7903" i="42"/>
  <c r="H7903" i="42" s="1"/>
  <c r="F524" i="42"/>
  <c r="H524" i="42" s="1"/>
  <c r="F6288" i="42"/>
  <c r="H6288" i="42" s="1"/>
  <c r="F1780" i="42"/>
  <c r="H1780" i="42" s="1"/>
  <c r="F6999" i="42"/>
  <c r="H6999" i="42" s="1"/>
  <c r="F7595" i="42"/>
  <c r="H7595" i="42" s="1"/>
  <c r="F5374" i="42"/>
  <c r="H5374" i="42" s="1"/>
  <c r="F6206" i="42"/>
  <c r="H6206" i="42" s="1"/>
  <c r="F7009" i="42"/>
  <c r="H7009" i="42" s="1"/>
  <c r="F4282" i="42"/>
  <c r="H4282" i="42" s="1"/>
  <c r="F6383" i="42"/>
  <c r="H6383" i="42" s="1"/>
  <c r="F5185" i="42"/>
  <c r="H5185" i="42" s="1"/>
  <c r="F5092" i="42"/>
  <c r="H5092" i="42" s="1"/>
  <c r="F4821" i="42"/>
  <c r="H4821" i="42" s="1"/>
  <c r="F5310" i="42"/>
  <c r="H5310" i="42" s="1"/>
  <c r="F6803" i="42"/>
  <c r="H6803" i="42" s="1"/>
  <c r="F7131" i="42"/>
  <c r="H7131" i="42" s="1"/>
  <c r="F8445" i="42"/>
  <c r="H8445" i="42" s="1"/>
  <c r="F8713" i="42"/>
  <c r="H8713" i="42" s="1"/>
  <c r="F7102" i="42"/>
  <c r="H7102" i="42" s="1"/>
  <c r="F5988" i="42"/>
  <c r="H5988" i="42" s="1"/>
  <c r="F4731" i="42"/>
  <c r="H4731" i="42" s="1"/>
  <c r="F7735" i="42"/>
  <c r="H7735" i="42" s="1"/>
  <c r="F8126" i="42"/>
  <c r="H8126" i="42" s="1"/>
  <c r="F6237" i="42"/>
  <c r="H6237" i="42" s="1"/>
  <c r="F5218" i="42"/>
  <c r="H5218" i="42" s="1"/>
  <c r="F5698" i="42"/>
  <c r="H5698" i="42" s="1"/>
  <c r="F6043" i="42"/>
  <c r="H6043" i="42" s="1"/>
  <c r="F4834" i="42"/>
  <c r="H4834" i="42" s="1"/>
  <c r="F6611" i="42"/>
  <c r="H6611" i="42" s="1"/>
  <c r="F6485" i="42"/>
  <c r="H6485" i="42" s="1"/>
  <c r="F5903" i="42"/>
  <c r="H5903" i="42" s="1"/>
  <c r="F7263" i="42"/>
  <c r="H7263" i="42" s="1"/>
  <c r="F8511" i="42"/>
  <c r="H8511" i="42" s="1"/>
  <c r="F5506" i="42"/>
  <c r="H5506" i="42" s="1"/>
  <c r="F5333" i="42"/>
  <c r="H5333" i="42" s="1"/>
  <c r="F6035" i="42"/>
  <c r="H6035" i="42" s="1"/>
  <c r="F8394" i="42"/>
  <c r="H8394" i="42" s="1"/>
  <c r="F5751" i="42"/>
  <c r="H5751" i="42" s="1"/>
  <c r="F8044" i="42"/>
  <c r="H8044" i="42" s="1"/>
  <c r="F8071" i="42"/>
  <c r="H8071" i="42" s="1"/>
  <c r="F4840" i="42"/>
  <c r="H4840" i="42" s="1"/>
  <c r="F5610" i="42"/>
  <c r="H5610" i="42" s="1"/>
  <c r="F3154" i="42"/>
  <c r="H3154" i="42" s="1"/>
  <c r="F365" i="42"/>
  <c r="H365" i="42" s="1"/>
  <c r="F4635" i="42"/>
  <c r="H4635" i="42" s="1"/>
  <c r="F5107" i="42"/>
  <c r="H5107" i="42" s="1"/>
  <c r="F4860" i="42"/>
  <c r="H4860" i="42" s="1"/>
  <c r="F8277" i="42"/>
  <c r="H8277" i="42" s="1"/>
  <c r="F7849" i="42"/>
  <c r="H7849" i="42" s="1"/>
  <c r="F8317" i="42"/>
  <c r="H8317" i="42" s="1"/>
  <c r="F8001" i="42"/>
  <c r="H8001" i="42" s="1"/>
  <c r="F4611" i="42"/>
  <c r="H4611" i="42" s="1"/>
  <c r="F6935" i="42"/>
  <c r="H6935" i="42" s="1"/>
  <c r="F3734" i="42"/>
  <c r="H3734" i="42" s="1"/>
  <c r="F6094" i="42"/>
  <c r="H6094" i="42" s="1"/>
  <c r="F7149" i="42"/>
  <c r="H7149" i="42" s="1"/>
  <c r="F7339" i="42"/>
  <c r="H7339" i="42" s="1"/>
  <c r="F3916" i="42"/>
  <c r="H3916" i="42" s="1"/>
  <c r="F6928" i="42"/>
  <c r="H6928" i="42" s="1"/>
  <c r="F4954" i="42"/>
  <c r="H4954" i="42" s="1"/>
  <c r="F8527" i="42"/>
  <c r="H8527" i="42" s="1"/>
  <c r="F4529" i="42"/>
  <c r="H4529" i="42" s="1"/>
  <c r="F6506" i="42"/>
  <c r="H6506" i="42" s="1"/>
  <c r="F7991" i="42"/>
  <c r="H7991" i="42" s="1"/>
  <c r="F5041" i="42"/>
  <c r="H5041" i="42" s="1"/>
  <c r="F6640" i="42"/>
  <c r="H6640" i="42" s="1"/>
  <c r="F4739" i="42"/>
  <c r="H4739" i="42" s="1"/>
  <c r="F4871" i="42"/>
  <c r="H4871" i="42" s="1"/>
  <c r="F7695" i="42"/>
  <c r="H7695" i="42" s="1"/>
  <c r="F3962" i="42"/>
  <c r="H3962" i="42" s="1"/>
  <c r="F8233" i="42"/>
  <c r="H8233" i="42" s="1"/>
  <c r="F4999" i="42"/>
  <c r="H4999" i="42" s="1"/>
  <c r="F5075" i="42"/>
  <c r="H5075" i="42" s="1"/>
  <c r="F8172" i="42"/>
  <c r="H8172" i="42" s="1"/>
  <c r="F548" i="42"/>
  <c r="H548" i="42" s="1"/>
  <c r="F5104" i="42"/>
  <c r="H5104" i="42" s="1"/>
  <c r="F6022" i="42"/>
  <c r="H6022" i="42" s="1"/>
  <c r="F7379" i="42"/>
  <c r="H7379" i="42" s="1"/>
  <c r="F4467" i="42"/>
  <c r="H4467" i="42" s="1"/>
  <c r="F7916" i="42"/>
  <c r="H7916" i="42" s="1"/>
  <c r="F8983" i="42"/>
  <c r="H8983" i="42" s="1"/>
  <c r="F7784" i="42"/>
  <c r="H7784" i="42" s="1"/>
  <c r="F6772" i="42"/>
  <c r="H6772" i="42" s="1"/>
  <c r="F6535" i="42"/>
  <c r="H6535" i="42" s="1"/>
  <c r="F7485" i="42"/>
  <c r="H7485" i="42" s="1"/>
  <c r="F6479" i="42"/>
  <c r="H6479" i="42" s="1"/>
  <c r="F434" i="42"/>
  <c r="H434" i="42" s="1"/>
  <c r="F4795" i="42"/>
  <c r="H4795" i="42" s="1"/>
  <c r="F5012" i="42"/>
  <c r="H5012" i="42" s="1"/>
  <c r="F6433" i="42"/>
  <c r="H6433" i="42" s="1"/>
  <c r="F5643" i="42"/>
  <c r="H5643" i="42" s="1"/>
  <c r="F6424" i="42"/>
  <c r="H6424" i="42" s="1"/>
  <c r="F3896" i="42"/>
  <c r="H3896" i="42" s="1"/>
  <c r="F8096" i="42"/>
  <c r="H8096" i="42" s="1"/>
  <c r="F4854" i="42"/>
  <c r="H4854" i="42" s="1"/>
  <c r="F5927" i="42"/>
  <c r="H5927" i="42" s="1"/>
  <c r="F4690" i="42"/>
  <c r="H4690" i="42" s="1"/>
  <c r="F8332" i="42"/>
  <c r="H8332" i="42" s="1"/>
  <c r="F7776" i="42"/>
  <c r="H7776" i="42" s="1"/>
  <c r="F8562" i="42"/>
  <c r="H8562" i="42" s="1"/>
  <c r="F8834" i="42"/>
  <c r="H8834" i="42" s="1"/>
  <c r="F4595" i="42"/>
  <c r="H4595" i="42" s="1"/>
  <c r="F5361" i="42"/>
  <c r="H5361" i="42" s="1"/>
  <c r="F6277" i="42"/>
  <c r="H6277" i="42" s="1"/>
  <c r="F7465" i="42"/>
  <c r="H7465" i="42" s="1"/>
  <c r="F7166" i="42"/>
  <c r="H7166" i="42" s="1"/>
  <c r="F6146" i="42"/>
  <c r="H6146" i="42" s="1"/>
  <c r="F5466" i="42"/>
  <c r="H5466" i="42" s="1"/>
  <c r="F6926" i="42"/>
  <c r="H6926" i="42" s="1"/>
  <c r="F6924" i="42"/>
  <c r="H6924" i="42" s="1"/>
  <c r="F4997" i="42"/>
  <c r="H4997" i="42" s="1"/>
  <c r="F5621" i="42"/>
  <c r="H5621" i="42" s="1"/>
  <c r="F7203" i="42"/>
  <c r="H7203" i="42" s="1"/>
  <c r="F4955" i="42"/>
  <c r="H4955" i="42" s="1"/>
  <c r="F8418" i="42"/>
  <c r="H8418" i="42" s="1"/>
  <c r="F7583" i="42"/>
  <c r="H7583" i="42" s="1"/>
  <c r="F7869" i="42"/>
  <c r="H7869" i="42" s="1"/>
  <c r="F946" i="42"/>
  <c r="H946" i="42" s="1"/>
  <c r="F8645" i="42"/>
  <c r="H8645" i="42" s="1"/>
  <c r="F5957" i="42"/>
  <c r="H5957" i="42" s="1"/>
  <c r="F7060" i="42"/>
  <c r="H7060" i="42" s="1"/>
  <c r="F6786" i="42"/>
  <c r="H6786" i="42" s="1"/>
  <c r="F6837" i="42"/>
  <c r="H6837" i="42" s="1"/>
  <c r="F5546" i="42"/>
  <c r="H5546" i="42" s="1"/>
  <c r="F7090" i="42"/>
  <c r="H7090" i="42" s="1"/>
  <c r="F7711" i="42"/>
  <c r="H7711" i="42" s="1"/>
  <c r="F6016" i="42"/>
  <c r="H6016" i="42" s="1"/>
  <c r="F6683" i="42"/>
  <c r="H6683" i="42" s="1"/>
  <c r="F6583" i="42"/>
  <c r="H6583" i="42" s="1"/>
  <c r="F5685" i="42"/>
  <c r="H5685" i="42" s="1"/>
  <c r="F1948" i="42"/>
  <c r="H1948" i="42" s="1"/>
  <c r="F6676" i="42"/>
  <c r="H6676" i="42" s="1"/>
  <c r="F6590" i="42"/>
  <c r="H6590" i="42" s="1"/>
  <c r="F7693" i="42"/>
  <c r="H7693" i="42" s="1"/>
  <c r="F8023" i="42"/>
  <c r="H8023" i="42" s="1"/>
  <c r="F7249" i="42"/>
  <c r="H7249" i="42" s="1"/>
  <c r="F1726" i="42"/>
  <c r="H1726" i="42" s="1"/>
  <c r="F5809" i="42"/>
  <c r="H5809" i="42" s="1"/>
  <c r="F5321" i="42"/>
  <c r="H5321" i="42" s="1"/>
  <c r="F5688" i="42"/>
  <c r="H5688" i="42" s="1"/>
  <c r="F7667" i="42"/>
  <c r="H7667" i="42" s="1"/>
  <c r="F7730" i="42"/>
  <c r="H7730" i="42" s="1"/>
  <c r="F7504" i="42"/>
  <c r="H7504" i="42" s="1"/>
  <c r="F6262" i="42"/>
  <c r="H6262" i="42" s="1"/>
  <c r="F6202" i="42"/>
  <c r="H6202" i="42" s="1"/>
  <c r="F7212" i="42"/>
  <c r="H7212" i="42" s="1"/>
  <c r="F6269" i="42"/>
  <c r="H6269" i="42" s="1"/>
  <c r="F5775" i="42"/>
  <c r="H5775" i="42" s="1"/>
  <c r="F6615" i="42"/>
  <c r="H6615" i="42" s="1"/>
  <c r="F7216" i="42"/>
  <c r="H7216" i="42" s="1"/>
  <c r="F5767" i="42"/>
  <c r="H5767" i="42" s="1"/>
  <c r="F4117" i="42"/>
  <c r="H4117" i="42" s="1"/>
  <c r="F5186" i="42"/>
  <c r="H5186" i="42" s="1"/>
  <c r="F6804" i="42"/>
  <c r="H6804" i="42" s="1"/>
  <c r="F7995" i="42"/>
  <c r="H7995" i="42" s="1"/>
  <c r="F8681" i="42"/>
  <c r="H8681" i="42" s="1"/>
  <c r="F6368" i="42"/>
  <c r="H6368" i="42" s="1"/>
  <c r="F8287" i="42"/>
  <c r="H8287" i="42" s="1"/>
  <c r="F7550" i="42"/>
  <c r="H7550" i="42" s="1"/>
  <c r="F8034" i="42"/>
  <c r="H8034" i="42" s="1"/>
  <c r="F7648" i="42"/>
  <c r="H7648" i="42" s="1"/>
  <c r="F8723" i="42"/>
  <c r="H8723" i="42" s="1"/>
  <c r="F7445" i="42"/>
  <c r="H7445" i="42" s="1"/>
  <c r="F6511" i="42"/>
  <c r="H6511" i="42" s="1"/>
  <c r="F5177" i="42"/>
  <c r="H5177" i="42" s="1"/>
  <c r="F6055" i="42"/>
  <c r="H6055" i="42" s="1"/>
  <c r="F4141" i="42"/>
  <c r="H4141" i="42" s="1"/>
  <c r="F5591" i="42"/>
  <c r="H5591" i="42" s="1"/>
  <c r="F4479" i="42"/>
  <c r="H4479" i="42" s="1"/>
  <c r="F5295" i="42"/>
  <c r="H5295" i="42" s="1"/>
  <c r="F8264" i="42"/>
  <c r="H8264" i="42" s="1"/>
  <c r="F4998" i="42"/>
  <c r="H4998" i="42" s="1"/>
  <c r="F7969" i="42"/>
  <c r="H7969" i="42" s="1"/>
  <c r="F4813" i="42"/>
  <c r="H4813" i="42" s="1"/>
  <c r="F4976" i="42"/>
  <c r="H4976" i="42" s="1"/>
  <c r="F7271" i="42"/>
  <c r="H7271" i="42" s="1"/>
  <c r="F5618" i="42"/>
  <c r="H5618" i="42" s="1"/>
  <c r="F6727" i="42"/>
  <c r="H6727" i="42" s="1"/>
  <c r="F1758" i="42"/>
  <c r="H1758" i="42" s="1"/>
  <c r="F7389" i="42"/>
  <c r="H7389" i="42" s="1"/>
  <c r="F7457" i="42"/>
  <c r="H7457" i="42" s="1"/>
  <c r="F8217" i="42"/>
  <c r="H8217" i="42" s="1"/>
  <c r="F3101" i="42"/>
  <c r="H3101" i="42" s="1"/>
  <c r="F5984" i="42"/>
  <c r="H5984" i="42" s="1"/>
  <c r="F6512" i="42"/>
  <c r="H6512" i="42" s="1"/>
  <c r="F6639" i="42"/>
  <c r="H6639" i="42" s="1"/>
  <c r="F5791" i="42"/>
  <c r="H5791" i="42" s="1"/>
  <c r="F8610" i="42"/>
  <c r="H8610" i="42" s="1"/>
  <c r="F5684" i="42"/>
  <c r="H5684" i="42" s="1"/>
  <c r="F8259" i="42"/>
  <c r="H8259" i="42" s="1"/>
  <c r="F6310" i="42"/>
  <c r="H6310" i="42" s="1"/>
  <c r="F4683" i="42"/>
  <c r="H4683" i="42" s="1"/>
  <c r="F8504" i="42"/>
  <c r="H8504" i="42" s="1"/>
  <c r="F6232" i="42"/>
  <c r="H6232" i="42" s="1"/>
  <c r="F5354" i="42"/>
  <c r="H5354" i="42" s="1"/>
  <c r="F7625" i="42"/>
  <c r="H7625" i="42" s="1"/>
  <c r="F1716" i="42"/>
  <c r="H1716" i="42" s="1"/>
  <c r="F7968" i="42"/>
  <c r="H7968" i="42" s="1"/>
  <c r="F5260" i="42"/>
  <c r="H5260" i="42" s="1"/>
  <c r="F5747" i="42"/>
  <c r="H5747" i="42" s="1"/>
  <c r="F2087" i="42"/>
  <c r="H2087" i="42" s="1"/>
  <c r="F8119" i="42"/>
  <c r="H8119" i="42" s="1"/>
  <c r="F7210" i="42"/>
  <c r="H7210" i="42" s="1"/>
  <c r="F7155" i="42"/>
  <c r="H7155" i="42" s="1"/>
  <c r="F1729" i="42"/>
  <c r="H1729" i="42" s="1"/>
  <c r="F8354" i="42"/>
  <c r="H8354" i="42" s="1"/>
  <c r="F8344" i="42"/>
  <c r="H8344" i="42" s="1"/>
  <c r="F6199" i="42"/>
  <c r="H6199" i="42" s="1"/>
  <c r="F7037" i="42"/>
  <c r="H7037" i="42" s="1"/>
  <c r="F3968" i="42"/>
  <c r="H3968" i="42" s="1"/>
  <c r="F5165" i="42"/>
  <c r="H5165" i="42" s="1"/>
  <c r="F5234" i="42"/>
  <c r="H5234" i="42" s="1"/>
  <c r="F8289" i="42"/>
  <c r="H8289" i="42" s="1"/>
  <c r="F5874" i="42"/>
  <c r="H5874" i="42" s="1"/>
  <c r="F4884" i="42"/>
  <c r="H4884" i="42" s="1"/>
  <c r="F5101" i="42"/>
  <c r="H5101" i="42" s="1"/>
  <c r="F4981" i="42"/>
  <c r="H4981" i="42" s="1"/>
  <c r="F5954" i="42"/>
  <c r="H5954" i="42" s="1"/>
  <c r="F8872" i="42"/>
  <c r="H8872" i="42" s="1"/>
  <c r="F6071" i="42"/>
  <c r="H6071" i="42" s="1"/>
  <c r="F8730" i="42"/>
  <c r="H8730" i="42" s="1"/>
  <c r="F4726" i="42"/>
  <c r="H4726" i="42" s="1"/>
  <c r="F6480" i="42"/>
  <c r="H6480" i="42" s="1"/>
  <c r="F7405" i="42"/>
  <c r="H7405" i="42" s="1"/>
  <c r="F7144" i="42"/>
  <c r="H7144" i="42" s="1"/>
  <c r="F6297" i="42"/>
  <c r="H6297" i="42" s="1"/>
  <c r="F6095" i="42"/>
  <c r="H6095" i="42" s="1"/>
  <c r="F436" i="42"/>
  <c r="H436" i="42" s="1"/>
  <c r="F7589" i="42"/>
  <c r="H7589" i="42" s="1"/>
  <c r="F7512" i="42"/>
  <c r="H7512" i="42" s="1"/>
  <c r="F5371" i="42"/>
  <c r="H5371" i="42" s="1"/>
  <c r="F5139" i="42"/>
  <c r="H5139" i="42" s="1"/>
  <c r="F3741" i="42"/>
  <c r="H3741" i="42" s="1"/>
  <c r="F5516" i="42"/>
  <c r="H5516" i="42" s="1"/>
  <c r="F8130" i="42"/>
  <c r="H8130" i="42" s="1"/>
  <c r="F4914" i="42"/>
  <c r="H4914" i="42" s="1"/>
  <c r="F5986" i="42"/>
  <c r="H5986" i="42" s="1"/>
  <c r="F7265" i="42"/>
  <c r="H7265" i="42" s="1"/>
  <c r="F8017" i="42"/>
  <c r="H8017" i="42" s="1"/>
  <c r="F8455" i="42"/>
  <c r="H8455" i="42" s="1"/>
  <c r="F6883" i="42"/>
  <c r="H6883" i="42" s="1"/>
  <c r="F8683" i="42"/>
  <c r="H8683" i="42" s="1"/>
  <c r="F5440" i="42"/>
  <c r="H5440" i="42" s="1"/>
  <c r="F8777" i="42"/>
  <c r="H8777" i="42" s="1"/>
  <c r="F3212" i="42"/>
  <c r="H3212" i="42" s="1"/>
  <c r="F6777" i="42"/>
  <c r="H6777" i="42" s="1"/>
  <c r="F6281" i="42"/>
  <c r="H6281" i="42" s="1"/>
  <c r="F7464" i="42"/>
  <c r="H7464" i="42" s="1"/>
  <c r="F7034" i="42"/>
  <c r="H7034" i="42" s="1"/>
  <c r="F8831" i="42"/>
  <c r="H8831" i="42" s="1"/>
  <c r="F6334" i="42"/>
  <c r="H6334" i="42" s="1"/>
  <c r="F4920" i="42"/>
  <c r="H4920" i="42" s="1"/>
  <c r="F8689" i="42"/>
  <c r="H8689" i="42" s="1"/>
  <c r="F569" i="42"/>
  <c r="H569" i="42" s="1"/>
  <c r="F4781" i="42"/>
  <c r="H4781" i="42" s="1"/>
  <c r="F8583" i="42"/>
  <c r="H8583" i="42" s="1"/>
  <c r="F7431" i="42"/>
  <c r="H7431" i="42" s="1"/>
  <c r="F8088" i="42"/>
  <c r="H8088" i="42" s="1"/>
  <c r="F4200" i="42"/>
  <c r="H4200" i="42" s="1"/>
  <c r="F5780" i="42"/>
  <c r="H5780" i="42" s="1"/>
  <c r="F8328" i="42"/>
  <c r="H8328" i="42" s="1"/>
  <c r="F4482" i="42"/>
  <c r="H4482" i="42" s="1"/>
  <c r="F5744" i="42"/>
  <c r="H5744" i="42" s="1"/>
  <c r="F6998" i="42"/>
  <c r="H6998" i="42" s="1"/>
  <c r="F8310" i="42"/>
  <c r="H8310" i="42" s="1"/>
  <c r="F5271" i="42"/>
  <c r="H5271" i="42" s="1"/>
  <c r="F6466" i="42"/>
  <c r="H6466" i="42" s="1"/>
  <c r="F3165" i="42"/>
  <c r="H3165" i="42" s="1"/>
  <c r="F7881" i="42"/>
  <c r="H7881" i="42" s="1"/>
  <c r="F7080" i="42"/>
  <c r="H7080" i="42" s="1"/>
  <c r="F8341" i="42"/>
  <c r="H8341" i="42" s="1"/>
  <c r="F7911" i="42"/>
  <c r="H7911" i="42" s="1"/>
  <c r="F7564" i="42"/>
  <c r="H7564" i="42" s="1"/>
  <c r="F7846" i="42"/>
  <c r="H7846" i="42" s="1"/>
  <c r="F7118" i="42"/>
  <c r="H7118" i="42" s="1"/>
  <c r="F7972" i="42"/>
  <c r="H7972" i="42" s="1"/>
  <c r="F8062" i="42"/>
  <c r="H8062" i="42" s="1"/>
  <c r="F8858" i="42"/>
  <c r="H8858" i="42" s="1"/>
  <c r="F8684" i="42"/>
  <c r="H8684" i="42" s="1"/>
  <c r="F1734" i="42"/>
  <c r="H1734" i="42" s="1"/>
  <c r="F7017" i="42"/>
  <c r="H7017" i="42" s="1"/>
  <c r="F7936" i="42"/>
  <c r="H7936" i="42" s="1"/>
  <c r="F3037" i="42"/>
  <c r="H3037" i="42" s="1"/>
  <c r="F3079" i="42"/>
  <c r="H3079" i="42" s="1"/>
  <c r="F7041" i="42"/>
  <c r="H7041" i="42" s="1"/>
  <c r="F7581" i="42"/>
  <c r="H7581" i="42" s="1"/>
  <c r="F8208" i="42"/>
  <c r="H8208" i="42" s="1"/>
  <c r="F7297" i="42"/>
  <c r="H7297" i="42" s="1"/>
  <c r="F8360" i="42"/>
  <c r="H8360" i="42" s="1"/>
  <c r="F4339" i="42"/>
  <c r="H4339" i="42" s="1"/>
  <c r="F7186" i="42"/>
  <c r="H7186" i="42" s="1"/>
  <c r="F461" i="42"/>
  <c r="H461" i="42" s="1"/>
  <c r="F8967" i="42"/>
  <c r="H8967" i="42" s="1"/>
  <c r="F8704" i="42"/>
  <c r="H8704" i="42" s="1"/>
  <c r="F4199" i="42"/>
  <c r="H4199" i="42" s="1"/>
  <c r="F5831" i="42"/>
  <c r="H5831" i="42" s="1"/>
  <c r="F8487" i="42"/>
  <c r="H8487" i="42" s="1"/>
  <c r="F8135" i="42"/>
  <c r="H8135" i="42" s="1"/>
  <c r="F7835" i="42"/>
  <c r="H7835" i="42" s="1"/>
  <c r="F5037" i="42"/>
  <c r="H5037" i="42" s="1"/>
  <c r="F5164" i="42"/>
  <c r="H5164" i="42" s="1"/>
  <c r="F7395" i="42"/>
  <c r="H7395" i="42" s="1"/>
  <c r="F7415" i="42"/>
  <c r="H7415" i="42" s="1"/>
  <c r="F8959" i="42"/>
  <c r="H8959" i="42" s="1"/>
  <c r="F6940" i="42"/>
  <c r="H6940" i="42" s="1"/>
  <c r="F8237" i="42"/>
  <c r="H8237" i="42" s="1"/>
  <c r="F4588" i="42"/>
  <c r="H4588" i="42" s="1"/>
  <c r="F4695" i="42"/>
  <c r="H4695" i="42" s="1"/>
  <c r="F8080" i="42"/>
  <c r="H8080" i="42" s="1"/>
  <c r="F5064" i="42"/>
  <c r="H5064" i="42" s="1"/>
  <c r="F5647" i="42"/>
  <c r="H5647" i="42" s="1"/>
  <c r="F7817" i="42"/>
  <c r="H7817" i="42" s="1"/>
  <c r="F5337" i="42"/>
  <c r="H5337" i="42" s="1"/>
  <c r="F8820" i="42"/>
  <c r="H8820" i="42" s="1"/>
  <c r="F6246" i="42"/>
  <c r="H6246" i="42" s="1"/>
  <c r="F4938" i="42"/>
  <c r="H4938" i="42" s="1"/>
  <c r="F4856" i="42"/>
  <c r="H4856" i="42" s="1"/>
  <c r="F7111" i="42"/>
  <c r="H7111" i="42" s="1"/>
  <c r="F5840" i="42"/>
  <c r="H5840" i="42" s="1"/>
  <c r="F5838" i="42"/>
  <c r="H5838" i="42" s="1"/>
  <c r="F6432" i="42"/>
  <c r="H6432" i="42" s="1"/>
  <c r="F6851" i="42"/>
  <c r="H6851" i="42" s="1"/>
  <c r="F5471" i="42"/>
  <c r="H5471" i="42" s="1"/>
  <c r="F6897" i="42"/>
  <c r="H6897" i="42" s="1"/>
  <c r="F8026" i="42"/>
  <c r="H8026" i="42" s="1"/>
  <c r="F8883" i="42"/>
  <c r="H8883" i="42" s="1"/>
  <c r="F6652" i="42"/>
  <c r="H6652" i="42" s="1"/>
  <c r="F5741" i="42"/>
  <c r="H5741" i="42" s="1"/>
  <c r="F6860" i="42"/>
  <c r="H6860" i="42" s="1"/>
  <c r="F5066" i="42"/>
  <c r="H5066" i="42" s="1"/>
  <c r="F8215" i="42"/>
  <c r="H8215" i="42" s="1"/>
  <c r="F5764" i="42"/>
  <c r="H5764" i="42" s="1"/>
  <c r="F4495" i="42"/>
  <c r="H4495" i="42" s="1"/>
  <c r="F8593" i="42"/>
  <c r="H8593" i="42" s="1"/>
  <c r="F7388" i="42"/>
  <c r="H7388" i="42" s="1"/>
  <c r="F8363" i="42"/>
  <c r="H8363" i="42" s="1"/>
  <c r="F7824" i="42"/>
  <c r="H7824" i="42" s="1"/>
  <c r="F4686" i="42"/>
  <c r="H4686" i="42" s="1"/>
  <c r="F4671" i="42"/>
  <c r="H4671" i="42" s="1"/>
  <c r="F6423" i="42"/>
  <c r="H6423" i="42" s="1"/>
  <c r="F3008" i="42"/>
  <c r="H3008" i="42" s="1"/>
  <c r="F5408" i="42"/>
  <c r="H5408" i="42" s="1"/>
  <c r="F6418" i="42"/>
  <c r="H6418" i="42" s="1"/>
  <c r="F8255" i="42"/>
  <c r="H8255" i="42" s="1"/>
  <c r="F5637" i="42"/>
  <c r="H5637" i="42" s="1"/>
  <c r="F6855" i="42"/>
  <c r="H6855" i="42" s="1"/>
  <c r="F7307" i="42"/>
  <c r="H7307" i="42" s="1"/>
  <c r="F7187" i="42"/>
  <c r="H7187" i="42" s="1"/>
  <c r="F7943" i="42"/>
  <c r="H7943" i="42" s="1"/>
  <c r="F5557" i="42"/>
  <c r="H5557" i="42" s="1"/>
  <c r="F7333" i="42"/>
  <c r="H7333" i="42" s="1"/>
  <c r="F3010" i="42"/>
  <c r="H3010" i="42" s="1"/>
  <c r="F6957" i="42"/>
  <c r="H6957" i="42" s="1"/>
  <c r="F4822" i="42"/>
  <c r="H4822" i="42" s="1"/>
  <c r="F8402" i="42"/>
  <c r="H8402" i="42" s="1"/>
  <c r="F6627" i="42"/>
  <c r="H6627" i="42" s="1"/>
  <c r="F4966" i="42"/>
  <c r="H4966" i="42" s="1"/>
  <c r="F5380" i="42"/>
  <c r="H5380" i="42" s="1"/>
  <c r="F6913" i="42"/>
  <c r="H6913" i="42" s="1"/>
  <c r="F5401" i="42"/>
  <c r="H5401" i="42" s="1"/>
  <c r="F1760" i="42"/>
  <c r="H1760" i="42" s="1"/>
  <c r="F8261" i="42"/>
  <c r="H8261" i="42" s="1"/>
  <c r="F8739" i="42"/>
  <c r="H8739" i="42" s="1"/>
  <c r="F8013" i="42"/>
  <c r="H8013" i="42" s="1"/>
  <c r="F8334" i="42"/>
  <c r="H8334" i="42" s="1"/>
  <c r="F5505" i="42"/>
  <c r="H5505" i="42" s="1"/>
  <c r="F1969" i="42"/>
  <c r="H1969" i="42" s="1"/>
  <c r="F6633" i="42"/>
  <c r="H6633" i="42" s="1"/>
  <c r="F7113" i="42"/>
  <c r="H7113" i="42" s="1"/>
  <c r="F8036" i="42"/>
  <c r="H8036" i="42" s="1"/>
  <c r="F6321" i="42"/>
  <c r="H6321" i="42" s="1"/>
  <c r="F4561" i="42"/>
  <c r="H4561" i="42" s="1"/>
  <c r="F6338" i="42"/>
  <c r="H6338" i="42" s="1"/>
  <c r="F7813" i="42"/>
  <c r="H7813" i="42" s="1"/>
  <c r="F5473" i="42"/>
  <c r="H5473" i="42" s="1"/>
  <c r="F746" i="42"/>
  <c r="H746" i="42" s="1"/>
  <c r="F5145" i="42"/>
  <c r="H5145" i="42" s="1"/>
  <c r="F6915" i="42"/>
  <c r="H6915" i="42" s="1"/>
  <c r="F4982" i="42"/>
  <c r="H4982" i="42" s="1"/>
  <c r="F4742" i="42"/>
  <c r="H4742" i="42" s="1"/>
  <c r="F7296" i="42"/>
  <c r="H7296" i="42" s="1"/>
  <c r="F8353" i="42"/>
  <c r="H8353" i="42" s="1"/>
  <c r="F6862" i="42"/>
  <c r="H6862" i="42" s="1"/>
  <c r="F5746" i="42"/>
  <c r="H5746" i="42" s="1"/>
  <c r="F6750" i="42"/>
  <c r="H6750" i="42" s="1"/>
  <c r="F8377" i="42"/>
  <c r="H8377" i="42" s="1"/>
  <c r="F4680" i="42"/>
  <c r="H4680" i="42" s="1"/>
  <c r="F6369" i="42"/>
  <c r="H6369" i="42" s="1"/>
  <c r="F7915" i="42"/>
  <c r="H7915" i="42" s="1"/>
  <c r="F5743" i="42"/>
  <c r="H5743" i="42" s="1"/>
  <c r="F6270" i="42"/>
  <c r="H6270" i="42" s="1"/>
  <c r="F8419" i="42"/>
  <c r="H8419" i="42" s="1"/>
  <c r="F4783" i="42"/>
  <c r="H4783" i="42" s="1"/>
  <c r="F4427" i="42"/>
  <c r="H4427" i="42" s="1"/>
  <c r="F3903" i="42"/>
  <c r="H3903" i="42" s="1"/>
  <c r="F8388" i="42"/>
  <c r="H8388" i="42" s="1"/>
  <c r="F7443" i="42"/>
  <c r="H7443" i="42" s="1"/>
  <c r="F5436" i="42"/>
  <c r="H5436" i="42" s="1"/>
  <c r="F5341" i="42"/>
  <c r="H5341" i="42" s="1"/>
  <c r="F7696" i="42"/>
  <c r="H7696" i="42" s="1"/>
  <c r="F8825" i="42"/>
  <c r="H8825" i="42" s="1"/>
  <c r="F6163" i="42"/>
  <c r="H6163" i="42" s="1"/>
  <c r="F8192" i="42"/>
  <c r="H8192" i="42" s="1"/>
  <c r="F8459" i="42"/>
  <c r="H8459" i="42" s="1"/>
  <c r="F5604" i="42"/>
  <c r="H5604" i="42" s="1"/>
  <c r="F4525" i="42"/>
  <c r="H4525" i="42" s="1"/>
  <c r="F5086" i="42"/>
  <c r="H5086" i="42" s="1"/>
  <c r="F526" i="42"/>
  <c r="H526" i="42" s="1"/>
  <c r="F8943" i="42"/>
  <c r="H8943" i="42" s="1"/>
  <c r="F7078" i="42"/>
  <c r="H7078" i="42" s="1"/>
  <c r="F7402" i="42"/>
  <c r="H7402" i="42" s="1"/>
  <c r="F5421" i="42"/>
  <c r="H5421" i="42" s="1"/>
  <c r="F5703" i="42"/>
  <c r="H5703" i="42" s="1"/>
  <c r="F4352" i="42"/>
  <c r="H4352" i="42" s="1"/>
  <c r="F7753" i="42"/>
  <c r="H7753" i="42" s="1"/>
  <c r="F7525" i="42"/>
  <c r="H7525" i="42" s="1"/>
  <c r="F7574" i="42"/>
  <c r="H7574" i="42" s="1"/>
  <c r="F4850" i="42"/>
  <c r="H4850" i="42" s="1"/>
  <c r="F7839" i="42"/>
  <c r="H7839" i="42" s="1"/>
  <c r="F3130" i="42"/>
  <c r="H3130" i="42" s="1"/>
  <c r="F6148" i="42"/>
  <c r="H6148" i="42" s="1"/>
  <c r="F7440" i="42"/>
  <c r="H7440" i="42" s="1"/>
  <c r="F5005" i="42"/>
  <c r="H5005" i="42" s="1"/>
  <c r="F5701" i="42"/>
  <c r="H5701" i="42" s="1"/>
  <c r="F6610" i="42"/>
  <c r="H6610" i="42" s="1"/>
  <c r="F7668" i="42"/>
  <c r="H7668" i="42" s="1"/>
  <c r="F5500" i="42"/>
  <c r="H5500" i="42" s="1"/>
  <c r="F7750" i="42"/>
  <c r="H7750" i="42" s="1"/>
  <c r="F5855" i="42"/>
  <c r="H5855" i="42" s="1"/>
  <c r="F6447" i="42"/>
  <c r="H6447" i="42" s="1"/>
  <c r="F7674" i="42"/>
  <c r="H7674" i="42" s="1"/>
  <c r="F5558" i="42"/>
  <c r="H5558" i="42" s="1"/>
  <c r="F4221" i="42"/>
  <c r="H4221" i="42" s="1"/>
  <c r="F5599" i="42"/>
  <c r="H5599" i="42" s="1"/>
  <c r="F6703" i="42"/>
  <c r="H6703" i="42" s="1"/>
  <c r="F3072" i="42"/>
  <c r="H3072" i="42" s="1"/>
  <c r="F4677" i="42"/>
  <c r="H4677" i="42" s="1"/>
  <c r="F4269" i="42"/>
  <c r="H4269" i="42" s="1"/>
  <c r="F6911" i="42"/>
  <c r="H6911" i="42" s="1"/>
  <c r="F3722" i="42"/>
  <c r="H3722" i="42" s="1"/>
  <c r="F4293" i="42"/>
  <c r="H4293" i="42" s="1"/>
  <c r="F6469" i="42"/>
  <c r="H6469" i="42" s="1"/>
  <c r="F7179" i="42"/>
  <c r="H7179" i="42" s="1"/>
  <c r="F8523" i="42"/>
  <c r="H8523" i="42" s="1"/>
  <c r="F6434" i="42"/>
  <c r="H6434" i="42" s="1"/>
  <c r="F6988" i="42"/>
  <c r="H6988" i="42" s="1"/>
  <c r="F6428" i="42"/>
  <c r="H6428" i="42" s="1"/>
  <c r="F446" i="42"/>
  <c r="H446" i="42" s="1"/>
  <c r="F7341" i="42"/>
  <c r="H7341" i="42" s="1"/>
  <c r="F7971" i="42"/>
  <c r="H7971" i="42" s="1"/>
  <c r="F7501" i="42"/>
  <c r="H7501" i="42" s="1"/>
  <c r="F8104" i="42"/>
  <c r="H8104" i="42" s="1"/>
  <c r="F4420" i="42"/>
  <c r="H4420" i="42" s="1"/>
  <c r="F324" i="42"/>
  <c r="H324" i="42" s="1"/>
  <c r="F8480" i="42"/>
  <c r="H8480" i="42" s="1"/>
  <c r="F4329" i="42"/>
  <c r="H4329" i="42" s="1"/>
  <c r="F7809" i="42"/>
  <c r="H7809" i="42" s="1"/>
  <c r="F7175" i="42"/>
  <c r="H7175" i="42" s="1"/>
  <c r="F7206" i="42"/>
  <c r="H7206" i="42" s="1"/>
  <c r="F2122" i="42"/>
  <c r="H2122" i="42" s="1"/>
  <c r="F7811" i="42"/>
  <c r="H7811" i="42" s="1"/>
  <c r="F5381" i="42"/>
  <c r="H5381" i="42" s="1"/>
  <c r="F5981" i="42"/>
  <c r="H5981" i="42" s="1"/>
  <c r="F3001" i="42"/>
  <c r="H3001" i="42" s="1"/>
  <c r="F6332" i="42"/>
  <c r="H6332" i="42" s="1"/>
  <c r="F7837" i="42"/>
  <c r="H7837" i="42" s="1"/>
  <c r="F828" i="42"/>
  <c r="H828" i="42" s="1"/>
  <c r="F6654" i="42"/>
  <c r="H6654" i="42" s="1"/>
  <c r="F6716" i="42"/>
  <c r="H6716" i="42" s="1"/>
  <c r="F6651" i="42"/>
  <c r="H6651" i="42" s="1"/>
  <c r="F8179" i="42"/>
  <c r="H8179" i="42" s="1"/>
  <c r="F5169" i="42"/>
  <c r="H5169" i="42" s="1"/>
  <c r="F8430" i="42"/>
  <c r="H8430" i="42" s="1"/>
  <c r="F7709" i="42"/>
  <c r="H7709" i="42" s="1"/>
  <c r="F6570" i="42"/>
  <c r="H6570" i="42" s="1"/>
  <c r="F4524" i="42"/>
  <c r="H4524" i="42" s="1"/>
  <c r="F5188" i="42"/>
  <c r="H5188" i="42" s="1"/>
  <c r="F5502" i="42"/>
  <c r="H5502" i="42" s="1"/>
  <c r="F5344" i="42"/>
  <c r="H5344" i="42" s="1"/>
  <c r="F5572" i="42"/>
  <c r="H5572" i="42" s="1"/>
  <c r="F7370" i="42"/>
  <c r="H7370" i="42" s="1"/>
  <c r="F5356" i="42"/>
  <c r="H5356" i="42" s="1"/>
  <c r="F5952" i="42"/>
  <c r="H5952" i="42" s="1"/>
  <c r="F8768" i="42"/>
  <c r="H8768" i="42" s="1"/>
  <c r="F5425" i="42"/>
  <c r="H5425" i="42" s="1"/>
  <c r="F7226" i="42"/>
  <c r="H7226" i="42" s="1"/>
  <c r="F6156" i="42"/>
  <c r="H6156" i="42" s="1"/>
  <c r="F4399" i="42"/>
  <c r="H4399" i="42" s="1"/>
  <c r="F8823" i="42"/>
  <c r="H8823" i="42" s="1"/>
  <c r="F8518" i="42"/>
  <c r="H8518" i="42" s="1"/>
  <c r="F8591" i="42"/>
  <c r="H8591" i="42" s="1"/>
  <c r="F4433" i="42"/>
  <c r="H4433" i="42" s="1"/>
  <c r="F4421" i="42"/>
  <c r="H4421" i="42" s="1"/>
  <c r="F6079" i="42"/>
  <c r="H6079" i="42" s="1"/>
  <c r="F7032" i="42"/>
  <c r="H7032" i="42" s="1"/>
  <c r="F7290" i="42"/>
  <c r="H7290" i="42" s="1"/>
  <c r="F7657" i="42"/>
  <c r="H7657" i="42" s="1"/>
  <c r="F8450" i="42"/>
  <c r="H8450" i="42" s="1"/>
  <c r="F4865" i="42"/>
  <c r="H4865" i="42" s="1"/>
  <c r="F7444" i="42"/>
  <c r="H7444" i="42" s="1"/>
  <c r="F3124" i="42"/>
  <c r="H3124" i="42" s="1"/>
  <c r="F6125" i="42"/>
  <c r="H6125" i="42" s="1"/>
  <c r="F8392" i="42"/>
  <c r="H8392" i="42" s="1"/>
  <c r="F5390" i="42"/>
  <c r="H5390" i="42" s="1"/>
  <c r="F6859" i="42"/>
  <c r="H6859" i="42" s="1"/>
  <c r="F6808" i="42"/>
  <c r="H6808" i="42" s="1"/>
  <c r="F8331" i="42"/>
  <c r="H8331" i="42" s="1"/>
  <c r="F4598" i="42"/>
  <c r="H4598" i="42" s="1"/>
  <c r="F7351" i="42"/>
  <c r="H7351" i="42" s="1"/>
  <c r="F8502" i="42"/>
  <c r="H8502" i="42" s="1"/>
  <c r="F8441" i="42"/>
  <c r="H8441" i="42" s="1"/>
  <c r="F5485" i="42"/>
  <c r="H5485" i="42" s="1"/>
  <c r="F6916" i="42"/>
  <c r="H6916" i="42" s="1"/>
  <c r="F6080" i="42"/>
  <c r="H6080" i="42" s="1"/>
  <c r="F8787" i="42"/>
  <c r="H8787" i="42" s="1"/>
  <c r="F4325" i="42"/>
  <c r="H4325" i="42" s="1"/>
  <c r="F8495" i="42"/>
  <c r="H8495" i="42" s="1"/>
  <c r="F8043" i="42"/>
  <c r="H8043" i="42" s="1"/>
  <c r="F5675" i="42"/>
  <c r="H5675" i="42" s="1"/>
  <c r="F1797" i="42"/>
  <c r="H1797" i="42" s="1"/>
  <c r="F7228" i="42"/>
  <c r="H7228" i="42" s="1"/>
  <c r="F560" i="42"/>
  <c r="H560" i="42" s="1"/>
  <c r="F7862" i="42"/>
  <c r="H7862" i="42" s="1"/>
  <c r="F7701" i="42"/>
  <c r="H7701" i="42" s="1"/>
  <c r="F7232" i="42"/>
  <c r="H7232" i="42" s="1"/>
  <c r="F7865" i="42"/>
  <c r="H7865" i="42" s="1"/>
  <c r="F742" i="42"/>
  <c r="H742" i="42" s="1"/>
  <c r="F5486" i="42"/>
  <c r="H5486" i="42" s="1"/>
  <c r="F6357" i="42"/>
  <c r="H6357" i="42" s="1"/>
  <c r="F5059" i="42"/>
  <c r="H5059" i="42" s="1"/>
  <c r="F6268" i="42"/>
  <c r="H6268" i="42" s="1"/>
  <c r="F6017" i="42"/>
  <c r="H6017" i="42" s="1"/>
  <c r="F5494" i="42"/>
  <c r="H5494" i="42" s="1"/>
  <c r="F3726" i="42"/>
  <c r="H3726" i="42" s="1"/>
  <c r="F7804" i="42"/>
  <c r="H7804" i="42" s="1"/>
  <c r="F1738" i="42"/>
  <c r="H1738" i="42" s="1"/>
  <c r="F8229" i="42"/>
  <c r="H8229" i="42" s="1"/>
  <c r="F5406" i="42"/>
  <c r="H5406" i="42" s="1"/>
  <c r="F5913" i="42"/>
  <c r="H5913" i="42" s="1"/>
  <c r="F7156" i="42"/>
  <c r="H7156" i="42" s="1"/>
  <c r="F3060" i="42"/>
  <c r="H3060" i="42" s="1"/>
  <c r="F7162" i="42"/>
  <c r="H7162" i="42" s="1"/>
  <c r="F5533" i="42"/>
  <c r="H5533" i="42" s="1"/>
  <c r="F7002" i="42"/>
  <c r="H7002" i="42" s="1"/>
  <c r="F6074" i="42"/>
  <c r="H6074" i="42" s="1"/>
  <c r="F5020" i="42"/>
  <c r="H5020" i="42" s="1"/>
  <c r="F7295" i="42"/>
  <c r="H7295" i="42" s="1"/>
  <c r="F5389" i="42"/>
  <c r="H5389" i="42" s="1"/>
  <c r="F4991" i="42"/>
  <c r="H4991" i="42" s="1"/>
  <c r="F4861" i="42"/>
  <c r="H4861" i="42" s="1"/>
  <c r="F5453" i="42"/>
  <c r="H5453" i="42" s="1"/>
  <c r="F5683" i="42"/>
  <c r="H5683" i="42" s="1"/>
  <c r="F5871" i="42"/>
  <c r="H5871" i="42" s="1"/>
  <c r="F3220" i="42"/>
  <c r="H3220" i="42" s="1"/>
  <c r="F4645" i="42"/>
  <c r="H4645" i="42" s="1"/>
  <c r="F5722" i="42"/>
  <c r="H5722" i="42" s="1"/>
  <c r="F5644" i="42"/>
  <c r="H5644" i="42" s="1"/>
  <c r="F8305" i="42"/>
  <c r="H8305" i="42" s="1"/>
  <c r="F8222" i="42"/>
  <c r="H8222" i="42" s="1"/>
  <c r="F7463" i="42"/>
  <c r="H7463" i="42" s="1"/>
  <c r="F6622" i="42"/>
  <c r="H6622" i="42" s="1"/>
  <c r="F7163" i="42"/>
  <c r="H7163" i="42" s="1"/>
  <c r="F3107" i="42"/>
  <c r="H3107" i="42" s="1"/>
  <c r="F6598" i="42"/>
  <c r="H6598" i="42" s="1"/>
  <c r="F8752" i="42"/>
  <c r="H8752" i="42" s="1"/>
  <c r="F6056" i="42"/>
  <c r="H6056" i="42" s="1"/>
  <c r="F6422" i="42"/>
  <c r="H6422" i="42" s="1"/>
  <c r="F6670" i="42"/>
  <c r="H6670" i="42" s="1"/>
  <c r="F7067" i="42"/>
  <c r="H7067" i="42" s="1"/>
  <c r="F6086" i="42"/>
  <c r="H6086" i="42" s="1"/>
  <c r="F7427" i="42"/>
  <c r="H7427" i="42" s="1"/>
  <c r="F6741" i="42"/>
  <c r="H6741" i="42" s="1"/>
  <c r="F8045" i="42"/>
  <c r="H8045" i="42" s="1"/>
  <c r="F8602" i="42"/>
  <c r="H8602" i="42" s="1"/>
  <c r="F7125" i="42"/>
  <c r="H7125" i="42" s="1"/>
  <c r="F8654" i="42"/>
  <c r="H8654" i="42" s="1"/>
  <c r="F5311" i="42"/>
  <c r="H5311" i="42" s="1"/>
  <c r="F4724" i="42"/>
  <c r="H4724" i="42" s="1"/>
  <c r="F4207" i="42"/>
  <c r="H4207" i="42" s="1"/>
  <c r="F8866" i="42"/>
  <c r="H8866" i="42" s="1"/>
  <c r="F7207" i="42"/>
  <c r="H7207" i="42" s="1"/>
  <c r="F7604" i="42"/>
  <c r="H7604" i="42" s="1"/>
  <c r="F6815" i="42"/>
  <c r="H6815" i="42" s="1"/>
  <c r="F7191" i="42"/>
  <c r="H7191" i="42" s="1"/>
  <c r="F7618" i="42"/>
  <c r="H7618" i="42" s="1"/>
  <c r="F8691" i="42"/>
  <c r="H8691" i="42" s="1"/>
  <c r="F8923" i="42"/>
  <c r="H8923" i="42" s="1"/>
  <c r="F4211" i="42"/>
  <c r="H4211" i="42" s="1"/>
  <c r="F561" i="42"/>
  <c r="H561" i="42" s="1"/>
  <c r="F4926" i="42"/>
  <c r="H4926" i="42" s="1"/>
  <c r="F321" i="42"/>
  <c r="H321" i="42" s="1"/>
  <c r="F8293" i="42"/>
  <c r="H8293" i="42" s="1"/>
  <c r="F8714" i="42"/>
  <c r="H8714" i="42" s="1"/>
  <c r="F6450" i="42"/>
  <c r="H6450" i="42" s="1"/>
  <c r="F8982" i="42"/>
  <c r="H8982" i="42" s="1"/>
  <c r="F6085" i="42"/>
  <c r="H6085" i="42" s="1"/>
  <c r="F7533" i="42"/>
  <c r="H7533" i="42" s="1"/>
  <c r="F8575" i="42"/>
  <c r="H8575" i="42" s="1"/>
  <c r="F4590" i="42"/>
  <c r="H4590" i="42" s="1"/>
  <c r="F4977" i="42"/>
  <c r="H4977" i="42" s="1"/>
  <c r="F5458" i="42"/>
  <c r="H5458" i="42" s="1"/>
  <c r="F5891" i="42"/>
  <c r="H5891" i="42" s="1"/>
  <c r="F8628" i="42"/>
  <c r="H8628" i="42" s="1"/>
  <c r="F7456" i="42"/>
  <c r="H7456" i="42" s="1"/>
  <c r="F5568" i="42"/>
  <c r="H5568" i="42" s="1"/>
  <c r="F5448" i="42"/>
  <c r="H5448" i="42" s="1"/>
  <c r="F8099" i="42"/>
  <c r="H8099" i="42" s="1"/>
  <c r="F7347" i="42"/>
  <c r="H7347" i="42" s="1"/>
  <c r="F8564" i="42"/>
  <c r="H8564" i="42" s="1"/>
  <c r="F2125" i="42"/>
  <c r="H2125" i="42" s="1"/>
  <c r="F5391" i="42"/>
  <c r="H5391" i="42" s="1"/>
  <c r="F5890" i="42"/>
  <c r="H5890" i="42" s="1"/>
  <c r="F8674" i="42"/>
  <c r="H8674" i="42" s="1"/>
  <c r="F8350" i="42"/>
  <c r="H8350" i="42" s="1"/>
  <c r="F8333" i="42"/>
  <c r="H8333" i="42" s="1"/>
  <c r="F8451" i="42"/>
  <c r="H8451" i="42" s="1"/>
  <c r="F4308" i="42"/>
  <c r="H4308" i="42" s="1"/>
  <c r="F5127" i="42"/>
  <c r="H5127" i="42" s="1"/>
  <c r="F7309" i="42"/>
  <c r="H7309" i="42" s="1"/>
  <c r="F8021" i="42"/>
  <c r="H8021" i="42" s="1"/>
  <c r="F8391" i="42"/>
  <c r="H8391" i="42" s="1"/>
  <c r="F3055" i="42"/>
  <c r="H3055" i="42" s="1"/>
  <c r="F6162" i="42"/>
  <c r="H6162" i="42" s="1"/>
  <c r="F4990" i="42"/>
  <c r="H4990" i="42" s="1"/>
  <c r="F7874" i="42"/>
  <c r="H7874" i="42" s="1"/>
  <c r="F5560" i="42"/>
  <c r="H5560" i="42" s="1"/>
  <c r="F5303" i="42"/>
  <c r="H5303" i="42" s="1"/>
  <c r="F7115" i="42"/>
  <c r="H7115" i="42" s="1"/>
  <c r="F5857" i="42"/>
  <c r="H5857" i="42" s="1"/>
  <c r="F3725" i="42"/>
  <c r="H3725" i="42" s="1"/>
  <c r="F6619" i="42"/>
  <c r="H6619" i="42" s="1"/>
  <c r="F7077" i="42"/>
  <c r="H7077" i="42" s="1"/>
  <c r="F7390" i="42"/>
  <c r="H7390" i="42" s="1"/>
  <c r="F918" i="42"/>
  <c r="H918" i="42" s="1"/>
  <c r="F5159" i="42"/>
  <c r="H5159" i="42" s="1"/>
  <c r="F571" i="42"/>
  <c r="H571" i="42" s="1"/>
  <c r="F5649" i="42"/>
  <c r="H5649" i="42" s="1"/>
  <c r="F3975" i="42"/>
  <c r="H3975" i="42" s="1"/>
  <c r="F2063" i="42"/>
  <c r="H2063" i="42" s="1"/>
  <c r="F5472" i="42"/>
  <c r="H5472" i="42" s="1"/>
  <c r="F7189" i="42"/>
  <c r="H7189" i="42" s="1"/>
  <c r="F8880" i="42"/>
  <c r="H8880" i="42" s="1"/>
  <c r="F539" i="42"/>
  <c r="H539" i="42" s="1"/>
  <c r="F5046" i="42"/>
  <c r="H5046" i="42" s="1"/>
  <c r="F6098" i="42"/>
  <c r="H6098" i="42" s="1"/>
  <c r="F7951" i="42"/>
  <c r="H7951" i="42" s="1"/>
  <c r="F5184" i="42"/>
  <c r="H5184" i="42" s="1"/>
  <c r="F5008" i="42"/>
  <c r="H5008" i="42" s="1"/>
  <c r="F8578" i="42"/>
  <c r="H8578" i="42" s="1"/>
  <c r="F4685" i="42"/>
  <c r="H4685" i="42" s="1"/>
  <c r="F5308" i="42"/>
  <c r="H5308" i="42" s="1"/>
  <c r="F6364" i="42"/>
  <c r="H6364" i="42" s="1"/>
  <c r="F7380" i="42"/>
  <c r="H7380" i="42" s="1"/>
  <c r="F565" i="42"/>
  <c r="H565" i="42" s="1"/>
  <c r="F8884" i="42"/>
  <c r="H8884" i="42" s="1"/>
  <c r="F4769" i="42"/>
  <c r="H4769" i="42" s="1"/>
  <c r="F1971" i="42"/>
  <c r="H1971" i="42" s="1"/>
  <c r="F4160" i="42"/>
  <c r="H4160" i="42" s="1"/>
  <c r="F5435" i="42"/>
  <c r="H5435" i="42" s="1"/>
  <c r="F5153" i="42"/>
  <c r="H5153" i="42" s="1"/>
  <c r="F5243" i="42"/>
  <c r="H5243" i="42" s="1"/>
  <c r="F6561" i="42"/>
  <c r="H6561" i="42" s="1"/>
  <c r="F8210" i="42"/>
  <c r="H8210" i="42" s="1"/>
  <c r="F7672" i="42"/>
  <c r="H7672" i="42" s="1"/>
  <c r="F4570" i="42"/>
  <c r="H4570" i="42" s="1"/>
  <c r="F4007" i="42"/>
  <c r="H4007" i="42" s="1"/>
  <c r="F6141" i="42"/>
  <c r="H6141" i="42" s="1"/>
  <c r="F7584" i="42"/>
  <c r="H7584" i="42" s="1"/>
  <c r="F8552" i="42"/>
  <c r="H8552" i="42" s="1"/>
  <c r="F4456" i="42"/>
  <c r="H4456" i="42" s="1"/>
  <c r="F8759" i="42"/>
  <c r="H8759" i="42" s="1"/>
  <c r="F3088" i="42"/>
  <c r="H3088" i="42" s="1"/>
  <c r="F7256" i="42"/>
  <c r="H7256" i="42" s="1"/>
  <c r="F4894" i="42"/>
  <c r="H4894" i="42" s="1"/>
  <c r="F7174" i="42"/>
  <c r="H7174" i="42" s="1"/>
  <c r="F3015" i="42"/>
  <c r="H3015" i="42" s="1"/>
  <c r="F6388" i="42"/>
  <c r="H6388" i="42" s="1"/>
  <c r="F6712" i="42"/>
  <c r="H6712" i="42" s="1"/>
  <c r="F5545" i="42"/>
  <c r="H5545" i="42" s="1"/>
  <c r="F5024" i="42"/>
  <c r="H5024" i="42" s="1"/>
  <c r="F4290" i="42"/>
  <c r="H4290" i="42" s="1"/>
  <c r="F8496" i="42"/>
  <c r="H8496" i="42" s="1"/>
  <c r="F7816" i="42"/>
  <c r="H7816" i="42" s="1"/>
  <c r="F5973" i="42"/>
  <c r="H5973" i="42" s="1"/>
  <c r="F6991" i="42"/>
  <c r="H6991" i="42" s="1"/>
  <c r="F7718" i="42"/>
  <c r="H7718" i="42" s="1"/>
  <c r="F7152" i="42"/>
  <c r="H7152" i="42" s="1"/>
  <c r="F5779" i="42"/>
  <c r="H5779" i="42" s="1"/>
  <c r="F6791" i="42"/>
  <c r="H6791" i="42" s="1"/>
  <c r="F8911" i="42"/>
  <c r="H8911" i="42" s="1"/>
  <c r="F4805" i="42"/>
  <c r="H4805" i="42" s="1"/>
  <c r="F6839" i="42"/>
  <c r="H6839" i="42" s="1"/>
  <c r="F6272" i="42"/>
  <c r="H6272" i="42" s="1"/>
  <c r="F6121" i="42"/>
  <c r="H6121" i="42" s="1"/>
  <c r="F4497" i="42"/>
  <c r="H4497" i="42" s="1"/>
  <c r="F3156" i="42"/>
  <c r="H3156" i="42" s="1"/>
  <c r="F7864" i="42"/>
  <c r="H7864" i="42" s="1"/>
  <c r="F8563" i="42"/>
  <c r="H8563" i="42" s="1"/>
  <c r="F6164" i="42"/>
  <c r="H6164" i="42" s="1"/>
  <c r="F6708" i="42"/>
  <c r="H6708" i="42" s="1"/>
  <c r="F8050" i="42"/>
  <c r="H8050" i="42" s="1"/>
  <c r="F7157" i="42"/>
  <c r="H7157" i="42" s="1"/>
  <c r="F7682" i="42"/>
  <c r="H7682" i="42" s="1"/>
  <c r="F8832" i="42"/>
  <c r="H8832" i="42" s="1"/>
  <c r="F5705" i="42"/>
  <c r="H5705" i="42" s="1"/>
  <c r="F5733" i="42"/>
  <c r="H5733" i="42" s="1"/>
  <c r="F7794" i="42"/>
  <c r="H7794" i="42" s="1"/>
  <c r="F4275" i="42"/>
  <c r="H4275" i="42" s="1"/>
  <c r="F6715" i="42"/>
  <c r="H6715" i="42" s="1"/>
  <c r="F4152" i="42"/>
  <c r="H4152" i="42" s="1"/>
  <c r="F5785" i="42"/>
  <c r="H5785" i="42" s="1"/>
  <c r="F7970" i="42"/>
  <c r="H7970" i="42" s="1"/>
  <c r="F7128" i="42"/>
  <c r="H7128" i="42" s="1"/>
  <c r="F5412" i="42"/>
  <c r="H5412" i="42" s="1"/>
  <c r="F7938" i="42"/>
  <c r="H7938" i="42" s="1"/>
  <c r="F6834" i="42"/>
  <c r="H6834" i="42" s="1"/>
  <c r="F5940" i="42"/>
  <c r="H5940" i="42" s="1"/>
  <c r="F6350" i="42"/>
  <c r="H6350" i="42" s="1"/>
  <c r="F7433" i="42"/>
  <c r="H7433" i="42" s="1"/>
  <c r="F5805" i="42"/>
  <c r="H5805" i="42" s="1"/>
  <c r="F8842" i="42"/>
  <c r="H8842" i="42" s="1"/>
  <c r="F6532" i="42"/>
  <c r="H6532" i="42" s="1"/>
  <c r="F6230" i="42"/>
  <c r="H6230" i="42" s="1"/>
  <c r="F8335" i="42"/>
  <c r="H8335" i="42" s="1"/>
  <c r="F8557" i="42"/>
  <c r="H8557" i="42" s="1"/>
  <c r="F6341" i="42"/>
  <c r="H6341" i="42" s="1"/>
  <c r="F4853" i="42"/>
  <c r="H4853" i="42" s="1"/>
  <c r="F7749" i="42"/>
  <c r="H7749" i="42" s="1"/>
  <c r="F6354" i="42"/>
  <c r="H6354" i="42" s="1"/>
  <c r="F6189" i="42"/>
  <c r="H6189" i="42" s="1"/>
  <c r="F4932" i="42"/>
  <c r="H4932" i="42" s="1"/>
  <c r="F6668" i="42"/>
  <c r="H6668" i="42" s="1"/>
  <c r="F6345" i="42"/>
  <c r="H6345" i="42" s="1"/>
  <c r="F7975" i="42"/>
  <c r="H7975" i="42" s="1"/>
  <c r="F5829" i="42"/>
  <c r="H5829" i="42" s="1"/>
  <c r="F7818" i="42"/>
  <c r="H7818" i="42" s="1"/>
  <c r="F5725" i="42"/>
  <c r="H5725" i="42" s="1"/>
  <c r="F5796" i="42"/>
  <c r="H5796" i="42" s="1"/>
  <c r="F7161" i="42"/>
  <c r="H7161" i="42" s="1"/>
  <c r="F3897" i="42"/>
  <c r="H3897" i="42" s="1"/>
  <c r="F4628" i="42"/>
  <c r="H4628" i="42" s="1"/>
  <c r="F7047" i="42"/>
  <c r="H7047" i="42" s="1"/>
  <c r="F3197" i="42"/>
  <c r="H3197" i="42" s="1"/>
  <c r="F342" i="42"/>
  <c r="H342" i="42" s="1"/>
  <c r="F7731" i="42"/>
  <c r="H7731" i="42" s="1"/>
  <c r="F1769" i="42"/>
  <c r="H1769" i="42" s="1"/>
  <c r="F8870" i="42"/>
  <c r="H8870" i="42" s="1"/>
  <c r="F7001" i="42"/>
  <c r="H7001" i="42" s="1"/>
  <c r="F5330" i="42"/>
  <c r="H5330" i="42" s="1"/>
  <c r="F3993" i="42"/>
  <c r="H3993" i="42" s="1"/>
  <c r="F6266" i="42"/>
  <c r="H6266" i="42" s="1"/>
  <c r="F8411" i="42"/>
  <c r="H8411" i="42" s="1"/>
  <c r="F5335" i="42"/>
  <c r="H5335" i="42" s="1"/>
  <c r="F7946" i="42"/>
  <c r="H7946" i="42" s="1"/>
  <c r="F6169" i="42"/>
  <c r="H6169" i="42" s="1"/>
  <c r="F7787" i="42"/>
  <c r="H7787" i="42" s="1"/>
  <c r="F4898" i="42"/>
  <c r="H4898" i="42" s="1"/>
  <c r="F8621" i="42"/>
  <c r="H8621" i="42" s="1"/>
  <c r="F5340" i="42"/>
  <c r="H5340" i="42" s="1"/>
  <c r="F5314" i="42"/>
  <c r="H5314" i="42" s="1"/>
  <c r="F7285" i="42"/>
  <c r="H7285" i="42" s="1"/>
  <c r="F6902" i="42"/>
  <c r="H6902" i="42" s="1"/>
  <c r="F4873" i="42"/>
  <c r="H4873" i="42" s="1"/>
  <c r="F4532" i="42"/>
  <c r="H4532" i="42" s="1"/>
  <c r="F7420" i="42"/>
  <c r="H7420" i="42" s="1"/>
  <c r="F7799" i="42"/>
  <c r="H7799" i="42" s="1"/>
  <c r="F8978" i="42"/>
  <c r="H8978" i="42" s="1"/>
  <c r="F4156" i="42"/>
  <c r="H4156" i="42" s="1"/>
  <c r="F7304" i="42"/>
  <c r="H7304" i="42" s="1"/>
  <c r="F6289" i="42"/>
  <c r="H6289" i="42" s="1"/>
  <c r="F5792" i="42"/>
  <c r="H5792" i="42" s="1"/>
  <c r="F7782" i="42"/>
  <c r="H7782" i="42" s="1"/>
  <c r="F2123" i="42"/>
  <c r="H2123" i="42" s="1"/>
  <c r="F5256" i="42"/>
  <c r="H5256" i="42" s="1"/>
  <c r="F5253" i="42"/>
  <c r="H5253" i="42" s="1"/>
  <c r="F8339" i="42"/>
  <c r="H8339" i="42" s="1"/>
  <c r="F5429" i="42"/>
  <c r="H5429" i="42" s="1"/>
  <c r="F7551" i="42"/>
  <c r="H7551" i="42" s="1"/>
  <c r="F6187" i="42"/>
  <c r="H6187" i="42" s="1"/>
  <c r="F7137" i="42"/>
  <c r="H7137" i="42" s="1"/>
  <c r="F7063" i="42"/>
  <c r="H7063" i="42" s="1"/>
  <c r="F5579" i="42"/>
  <c r="H5579" i="42" s="1"/>
  <c r="F8513" i="42"/>
  <c r="H8513" i="42" s="1"/>
  <c r="F6201" i="42"/>
  <c r="H6201" i="42" s="1"/>
  <c r="F8499" i="42"/>
  <c r="H8499" i="42" s="1"/>
  <c r="F7352" i="42"/>
  <c r="H7352" i="42" s="1"/>
  <c r="F5975" i="42"/>
  <c r="H5975" i="42" s="1"/>
  <c r="F7238" i="42"/>
  <c r="H7238" i="42" s="1"/>
  <c r="F3926" i="42"/>
  <c r="H3926" i="42" s="1"/>
  <c r="F3980" i="42"/>
  <c r="H3980" i="42" s="1"/>
  <c r="F7740" i="42"/>
  <c r="H7740" i="42" s="1"/>
  <c r="F7170" i="42"/>
  <c r="H7170" i="42" s="1"/>
  <c r="F6295" i="42"/>
  <c r="H6295" i="42" s="1"/>
  <c r="F7923" i="42"/>
  <c r="H7923" i="42" s="1"/>
  <c r="F1947" i="42"/>
  <c r="H1947" i="42" s="1"/>
  <c r="F6127" i="42"/>
  <c r="H6127" i="42" s="1"/>
  <c r="F8209" i="42"/>
  <c r="H8209" i="42" s="1"/>
  <c r="F7722" i="42"/>
  <c r="H7722" i="42" s="1"/>
  <c r="F4614" i="42"/>
  <c r="H4614" i="42" s="1"/>
  <c r="F381" i="42"/>
  <c r="H381" i="42" s="1"/>
  <c r="F8890" i="42"/>
  <c r="H8890" i="42" s="1"/>
  <c r="F4948" i="42"/>
  <c r="H4948" i="42" s="1"/>
  <c r="F7413" i="42"/>
  <c r="H7413" i="42" s="1"/>
  <c r="F7870" i="42"/>
  <c r="H7870" i="42" s="1"/>
  <c r="F6413" i="42"/>
  <c r="H6413" i="42" s="1"/>
  <c r="F4003" i="42"/>
  <c r="H4003" i="42" s="1"/>
  <c r="F4846" i="42"/>
  <c r="H4846" i="42" s="1"/>
  <c r="F4623" i="42"/>
  <c r="H4623" i="42" s="1"/>
  <c r="F5225" i="42"/>
  <c r="H5225" i="42" s="1"/>
  <c r="F7159" i="42"/>
  <c r="H7159" i="42" s="1"/>
  <c r="F3194" i="42"/>
  <c r="H3194" i="42" s="1"/>
  <c r="F4333" i="42"/>
  <c r="H4333" i="42" s="1"/>
  <c r="F5285" i="42"/>
  <c r="H5285" i="42" s="1"/>
  <c r="F6658" i="42"/>
  <c r="H6658" i="42" s="1"/>
  <c r="F8292" i="42"/>
  <c r="H8292" i="42" s="1"/>
  <c r="F8659" i="42"/>
  <c r="H8659" i="42" s="1"/>
  <c r="F8030" i="42"/>
  <c r="H8030" i="42" s="1"/>
  <c r="F7394" i="42"/>
  <c r="H7394" i="42" s="1"/>
  <c r="F3782" i="42"/>
  <c r="H3782" i="42" s="1"/>
  <c r="F7227" i="42"/>
  <c r="H7227" i="42" s="1"/>
  <c r="F1974" i="42"/>
  <c r="H1974" i="42" s="1"/>
  <c r="F8082" i="42"/>
  <c r="H8082" i="42" s="1"/>
  <c r="F7877" i="42"/>
  <c r="H7877" i="42" s="1"/>
  <c r="F6919" i="42"/>
  <c r="H6919" i="42" s="1"/>
  <c r="F4501" i="42"/>
  <c r="H4501" i="42" s="1"/>
  <c r="F5967" i="42"/>
  <c r="H5967" i="42" s="1"/>
  <c r="F5350" i="42"/>
  <c r="H5350" i="42" s="1"/>
  <c r="F8187" i="42"/>
  <c r="H8187" i="42" s="1"/>
  <c r="F8488" i="42"/>
  <c r="H8488" i="42" s="1"/>
  <c r="F6980" i="42"/>
  <c r="H6980" i="42" s="1"/>
  <c r="F7901" i="42"/>
  <c r="H7901" i="42" s="1"/>
  <c r="F6233" i="42"/>
  <c r="H6233" i="42" s="1"/>
  <c r="F6843" i="42"/>
  <c r="H6843" i="42" s="1"/>
  <c r="F5141" i="42"/>
  <c r="H5141" i="42" s="1"/>
  <c r="F7096" i="42"/>
  <c r="H7096" i="42" s="1"/>
  <c r="F5194" i="42"/>
  <c r="H5194" i="42" s="1"/>
  <c r="F3981" i="42"/>
  <c r="H3981" i="42" s="1"/>
  <c r="F6348" i="42"/>
  <c r="H6348" i="42" s="1"/>
  <c r="F7299" i="42"/>
  <c r="H7299" i="42" s="1"/>
  <c r="F5627" i="42"/>
  <c r="H5627" i="42" s="1"/>
  <c r="F5873" i="42"/>
  <c r="H5873" i="42" s="1"/>
  <c r="F6477" i="42"/>
  <c r="H6477" i="42" s="1"/>
  <c r="F4863" i="42"/>
  <c r="H4863" i="42" s="1"/>
  <c r="F7577" i="42"/>
  <c r="H7577" i="42" s="1"/>
  <c r="F4897" i="42"/>
  <c r="H4897" i="42" s="1"/>
  <c r="F6765" i="42"/>
  <c r="H6765" i="42" s="1"/>
  <c r="F6392" i="42"/>
  <c r="H6392" i="42" s="1"/>
  <c r="F2083" i="42"/>
  <c r="H2083" i="42" s="1"/>
  <c r="F8425" i="42"/>
  <c r="H8425" i="42" s="1"/>
  <c r="F7343" i="42"/>
  <c r="H7343" i="42" s="1"/>
  <c r="F6483" i="42"/>
  <c r="H6483" i="42" s="1"/>
  <c r="F8173" i="42"/>
  <c r="H8173" i="42" s="1"/>
  <c r="F575" i="42"/>
  <c r="H575" i="42" s="1"/>
  <c r="F6491" i="42"/>
  <c r="H6491" i="42" s="1"/>
  <c r="F7982" i="42"/>
  <c r="H7982" i="42" s="1"/>
  <c r="F7588" i="42"/>
  <c r="H7588" i="42" s="1"/>
  <c r="F6857" i="42"/>
  <c r="H6857" i="42" s="1"/>
  <c r="F2065" i="42"/>
  <c r="H2065" i="42" s="1"/>
  <c r="F6194" i="42"/>
  <c r="H6194" i="42" s="1"/>
  <c r="F5548" i="42"/>
  <c r="H5548" i="42" s="1"/>
  <c r="F8079" i="42"/>
  <c r="H8079" i="42" s="1"/>
  <c r="F5206" i="42"/>
  <c r="H5206" i="42" s="1"/>
  <c r="F8033" i="42"/>
  <c r="H8033" i="42" s="1"/>
  <c r="F8163" i="42"/>
  <c r="H8163" i="42" s="1"/>
  <c r="F7983" i="42"/>
  <c r="H7983" i="42" s="1"/>
  <c r="F6607" i="42"/>
  <c r="H6607" i="42" s="1"/>
  <c r="F7598" i="42"/>
  <c r="H7598" i="42" s="1"/>
  <c r="F8124" i="42"/>
  <c r="H8124" i="42" s="1"/>
  <c r="F4900" i="42"/>
  <c r="H4900" i="42" s="1"/>
  <c r="F4906" i="42"/>
  <c r="H4906" i="42" s="1"/>
  <c r="F3028" i="42"/>
  <c r="H3028" i="42" s="1"/>
  <c r="F4940" i="42"/>
  <c r="H4940" i="42" s="1"/>
  <c r="F6153" i="42"/>
  <c r="H6153" i="42" s="1"/>
  <c r="F3171" i="42"/>
  <c r="H3171" i="42" s="1"/>
  <c r="F6828" i="42"/>
  <c r="H6828" i="42" s="1"/>
  <c r="F6292" i="42"/>
  <c r="H6292" i="42" s="1"/>
  <c r="F4314" i="42"/>
  <c r="H4314" i="42" s="1"/>
  <c r="F6107" i="42"/>
  <c r="H6107" i="42" s="1"/>
  <c r="F405" i="42"/>
  <c r="H405" i="42" s="1"/>
  <c r="F5121" i="42"/>
  <c r="H5121" i="42" s="1"/>
  <c r="F6129" i="42"/>
  <c r="H6129" i="42" s="1"/>
  <c r="F8019" i="42"/>
  <c r="H8019" i="42" s="1"/>
  <c r="F7284" i="42"/>
  <c r="H7284" i="42" s="1"/>
  <c r="F8271" i="42"/>
  <c r="H8271" i="42" s="1"/>
  <c r="F6687" i="42"/>
  <c r="H6687" i="42" s="1"/>
  <c r="F7312" i="42"/>
  <c r="H7312" i="42" s="1"/>
  <c r="F6526" i="42"/>
  <c r="H6526" i="42" s="1"/>
  <c r="F6907" i="42"/>
  <c r="H6907" i="42" s="1"/>
  <c r="F6183" i="42"/>
  <c r="H6183" i="42" s="1"/>
  <c r="F8864" i="42"/>
  <c r="H8864" i="42" s="1"/>
  <c r="F5582" i="42"/>
  <c r="H5582" i="42" s="1"/>
  <c r="F4285" i="42"/>
  <c r="H4285" i="42" s="1"/>
  <c r="F5797" i="42"/>
  <c r="H5797" i="42" s="1"/>
  <c r="F6234" i="42"/>
  <c r="H6234" i="42" s="1"/>
  <c r="F7136" i="42"/>
  <c r="H7136" i="42" s="1"/>
  <c r="F8168" i="42"/>
  <c r="H8168" i="42" s="1"/>
  <c r="F7956" i="42"/>
  <c r="H7956" i="42" s="1"/>
  <c r="F6067" i="42"/>
  <c r="H6067" i="42" s="1"/>
  <c r="F4208" i="42"/>
  <c r="H4208" i="42" s="1"/>
  <c r="F3104" i="42"/>
  <c r="H3104" i="42" s="1"/>
  <c r="F7019" i="42"/>
  <c r="H7019" i="42" s="1"/>
  <c r="F5470" i="42"/>
  <c r="H5470" i="42" s="1"/>
  <c r="F4250" i="42"/>
  <c r="H4250" i="42" s="1"/>
  <c r="F4844" i="42"/>
  <c r="H4844" i="42" s="1"/>
  <c r="F7994" i="42"/>
  <c r="H7994" i="42" s="1"/>
  <c r="F5047" i="42"/>
  <c r="H5047" i="42" s="1"/>
  <c r="F6285" i="42"/>
  <c r="H6285" i="42" s="1"/>
  <c r="F388" i="42"/>
  <c r="H388" i="42" s="1"/>
  <c r="F5937" i="42"/>
  <c r="H5937" i="42" s="1"/>
  <c r="F7403" i="42"/>
  <c r="H7403" i="42" s="1"/>
  <c r="F4473" i="42"/>
  <c r="H4473" i="42" s="1"/>
  <c r="F400" i="42"/>
  <c r="H400" i="42" s="1"/>
  <c r="F4753" i="42"/>
  <c r="H4753" i="42" s="1"/>
  <c r="F8180" i="42"/>
  <c r="H8180" i="42" s="1"/>
  <c r="F7714" i="42"/>
  <c r="H7714" i="42" s="1"/>
  <c r="F5594" i="42"/>
  <c r="H5594" i="42" s="1"/>
  <c r="F6225" i="42"/>
  <c r="H6225" i="42" s="1"/>
  <c r="F6481" i="42"/>
  <c r="H6481" i="42" s="1"/>
  <c r="F7407" i="42"/>
  <c r="H7407" i="42" s="1"/>
  <c r="F6812" i="42"/>
  <c r="H6812" i="42" s="1"/>
  <c r="F4313" i="42"/>
  <c r="H4313" i="42" s="1"/>
  <c r="F8100" i="42"/>
  <c r="H8100" i="42" s="1"/>
  <c r="F7369" i="42"/>
  <c r="H7369" i="42" s="1"/>
  <c r="F5622" i="42"/>
  <c r="H5622" i="42" s="1"/>
  <c r="F6920" i="42"/>
  <c r="H6920" i="42" s="1"/>
  <c r="F4382" i="42"/>
  <c r="H4382" i="42" s="1"/>
  <c r="F6742" i="42"/>
  <c r="H6742" i="42" s="1"/>
  <c r="F7713" i="42"/>
  <c r="H7713" i="42" s="1"/>
  <c r="F8087" i="42"/>
  <c r="H8087" i="42" s="1"/>
  <c r="F3094" i="42"/>
  <c r="H3094" i="42" s="1"/>
  <c r="F5130" i="42"/>
  <c r="H5130" i="42" s="1"/>
  <c r="F7553" i="42"/>
  <c r="H7553" i="42" s="1"/>
  <c r="F7569" i="42"/>
  <c r="H7569" i="42" s="1"/>
  <c r="F7273" i="42"/>
  <c r="H7273" i="42" s="1"/>
  <c r="F6774" i="42"/>
  <c r="H6774" i="42" s="1"/>
  <c r="F6606" i="42"/>
  <c r="H6606" i="42" s="1"/>
  <c r="F7172" i="42"/>
  <c r="H7172" i="42" s="1"/>
  <c r="F8478" i="42"/>
  <c r="H8478" i="42" s="1"/>
  <c r="F5999" i="42"/>
  <c r="H5999" i="42" s="1"/>
  <c r="F914" i="42"/>
  <c r="H914" i="42" s="1"/>
  <c r="F5217" i="42"/>
  <c r="H5217" i="42" s="1"/>
  <c r="F4568" i="42"/>
  <c r="H4568" i="42" s="1"/>
  <c r="F7417" i="42"/>
  <c r="H7417" i="42" s="1"/>
  <c r="F5565" i="42"/>
  <c r="H5565" i="42" s="1"/>
  <c r="F7778" i="42"/>
  <c r="H7778" i="42" s="1"/>
  <c r="F5093" i="42"/>
  <c r="H5093" i="42" s="1"/>
  <c r="F7151" i="42"/>
  <c r="H7151" i="42" s="1"/>
  <c r="F4642" i="42"/>
  <c r="H4642" i="42" s="1"/>
  <c r="F6621" i="42"/>
  <c r="H6621" i="42" s="1"/>
  <c r="F4119" i="42"/>
  <c r="H4119" i="42" s="1"/>
  <c r="F8490" i="42"/>
  <c r="H8490" i="42" s="1"/>
  <c r="F5923" i="42"/>
  <c r="H5923" i="42" s="1"/>
  <c r="F406" i="42"/>
  <c r="H406" i="42" s="1"/>
  <c r="F5172" i="42"/>
  <c r="H5172" i="42" s="1"/>
  <c r="F4765" i="42"/>
  <c r="H4765" i="42" s="1"/>
  <c r="F1927" i="42"/>
  <c r="H1927" i="42" s="1"/>
  <c r="F940" i="42"/>
  <c r="H940" i="42" s="1"/>
  <c r="F8314" i="42"/>
  <c r="H8314" i="42" s="1"/>
  <c r="F4960" i="42"/>
  <c r="H4960" i="42" s="1"/>
  <c r="F5465" i="42"/>
  <c r="H5465" i="42" s="1"/>
  <c r="F4136" i="42"/>
  <c r="H4136" i="42" s="1"/>
  <c r="F5555" i="42"/>
  <c r="H5555" i="42" s="1"/>
  <c r="F7015" i="42"/>
  <c r="H7015" i="42" s="1"/>
  <c r="F6939" i="42"/>
  <c r="H6939" i="42" s="1"/>
  <c r="F4405" i="42"/>
  <c r="H4405" i="42" s="1"/>
  <c r="F364" i="42"/>
  <c r="H364" i="42" s="1"/>
  <c r="F7716" i="42"/>
  <c r="H7716" i="42" s="1"/>
  <c r="F8874" i="42"/>
  <c r="H8874" i="42" s="1"/>
  <c r="F8018" i="42"/>
  <c r="H8018" i="42" s="1"/>
  <c r="F6370" i="42"/>
  <c r="H6370" i="42" s="1"/>
  <c r="F5714" i="42"/>
  <c r="H5714" i="42" s="1"/>
  <c r="F6941" i="42"/>
  <c r="H6941" i="42" s="1"/>
  <c r="F7601" i="42"/>
  <c r="H7601" i="42" s="1"/>
  <c r="F4674" i="42"/>
  <c r="H4674" i="42" s="1"/>
  <c r="F4789" i="42"/>
  <c r="H4789" i="42" s="1"/>
  <c r="F5756" i="42"/>
  <c r="H5756" i="42" s="1"/>
  <c r="F3042" i="42"/>
  <c r="H3042" i="42" s="1"/>
  <c r="F8843" i="42"/>
  <c r="H8843" i="42" s="1"/>
  <c r="F3064" i="42"/>
  <c r="H3064" i="42" s="1"/>
  <c r="F7871" i="42"/>
  <c r="H7871" i="42" s="1"/>
  <c r="F5106" i="42"/>
  <c r="H5106" i="42" s="1"/>
  <c r="F3708" i="42"/>
  <c r="H3708" i="42" s="1"/>
  <c r="F7827" i="42"/>
  <c r="H7827" i="42" s="1"/>
  <c r="F6755" i="42"/>
  <c r="H6755" i="42" s="1"/>
  <c r="F432" i="42"/>
  <c r="H432" i="42" s="1"/>
  <c r="F6822" i="42"/>
  <c r="H6822" i="42" s="1"/>
  <c r="F4749" i="42"/>
  <c r="H4749" i="42" s="1"/>
  <c r="F6845" i="42"/>
  <c r="H6845" i="42" s="1"/>
  <c r="F8587" i="42"/>
  <c r="H8587" i="42" s="1"/>
  <c r="F8549" i="42"/>
  <c r="H8549" i="42" s="1"/>
  <c r="F4423" i="42"/>
  <c r="H4423" i="42" s="1"/>
  <c r="F438" i="42"/>
  <c r="H438" i="42" s="1"/>
  <c r="F3224" i="42"/>
  <c r="H3224" i="42" s="1"/>
  <c r="F8678" i="42"/>
  <c r="H8678" i="42" s="1"/>
  <c r="F3246" i="42"/>
  <c r="H3246" i="42" s="1"/>
  <c r="F6816" i="42"/>
  <c r="H6816" i="42" s="1"/>
  <c r="F6488" i="42"/>
  <c r="H6488" i="42" s="1"/>
  <c r="F8093" i="42"/>
  <c r="H8093" i="42" s="1"/>
  <c r="F5457" i="42"/>
  <c r="H5457" i="42" s="1"/>
  <c r="F7650" i="42"/>
  <c r="H7650" i="42" s="1"/>
  <c r="F7308" i="42"/>
  <c r="H7308" i="42" s="1"/>
  <c r="F8250" i="42"/>
  <c r="H8250" i="42" s="1"/>
  <c r="F5091" i="42"/>
  <c r="H5091" i="42" s="1"/>
  <c r="F6773" i="42"/>
  <c r="H6773" i="42" s="1"/>
  <c r="F7481" i="42"/>
  <c r="H7481" i="42" s="1"/>
  <c r="F3786" i="42"/>
  <c r="H3786" i="42" s="1"/>
  <c r="F6744" i="42"/>
  <c r="H6744" i="42" s="1"/>
  <c r="F5209" i="42"/>
  <c r="H5209" i="42" s="1"/>
  <c r="F6505" i="42"/>
  <c r="H6505" i="42" s="1"/>
  <c r="F1739" i="42"/>
  <c r="H1739" i="42" s="1"/>
  <c r="F5334" i="42"/>
  <c r="H5334" i="42" s="1"/>
  <c r="F7007" i="42"/>
  <c r="H7007" i="42" s="1"/>
  <c r="F7973" i="42"/>
  <c r="H7973" i="42" s="1"/>
  <c r="F7439" i="42"/>
  <c r="H7439" i="42" s="1"/>
  <c r="F8144" i="42"/>
  <c r="H8144" i="42" s="1"/>
  <c r="F5870" i="42"/>
  <c r="H5870" i="42" s="1"/>
  <c r="F4801" i="42"/>
  <c r="H4801" i="42" s="1"/>
  <c r="F7493" i="42"/>
  <c r="H7493" i="42" s="1"/>
  <c r="F5639" i="42"/>
  <c r="H5639" i="42" s="1"/>
  <c r="F6344" i="42"/>
  <c r="H6344" i="42" s="1"/>
  <c r="F7579" i="42"/>
  <c r="H7579" i="42" s="1"/>
  <c r="F7419" i="42"/>
  <c r="H7419" i="42" s="1"/>
  <c r="F5257" i="42"/>
  <c r="H5257" i="42" s="1"/>
  <c r="F6264" i="42"/>
  <c r="H6264" i="42" s="1"/>
  <c r="F6753" i="42"/>
  <c r="H6753" i="42" s="1"/>
  <c r="F7106" i="42"/>
  <c r="H7106" i="42" s="1"/>
  <c r="F6992" i="42"/>
  <c r="H6992" i="42" s="1"/>
  <c r="F6157" i="42"/>
  <c r="H6157" i="42" s="1"/>
  <c r="F7521" i="42"/>
  <c r="H7521" i="42" s="1"/>
  <c r="F5182" i="42"/>
  <c r="H5182" i="42" s="1"/>
  <c r="F6033" i="42"/>
  <c r="H6033" i="42" s="1"/>
  <c r="F5598" i="42"/>
  <c r="H5598" i="42" s="1"/>
  <c r="F6247" i="42"/>
  <c r="H6247" i="42" s="1"/>
  <c r="F5171" i="42"/>
  <c r="H5171" i="42" s="1"/>
  <c r="F5658" i="42"/>
  <c r="H5658" i="42" s="1"/>
  <c r="F5287" i="42"/>
  <c r="H5287" i="42" s="1"/>
  <c r="F3899" i="42"/>
  <c r="H3899" i="42" s="1"/>
  <c r="F937" i="42"/>
  <c r="H937" i="42" s="1"/>
  <c r="F5948" i="42"/>
  <c r="H5948" i="42" s="1"/>
  <c r="F7397" i="42"/>
  <c r="H7397" i="42" s="1"/>
  <c r="F6594" i="42"/>
  <c r="H6594" i="42" s="1"/>
  <c r="F5110" i="42"/>
  <c r="H5110" i="42" s="1"/>
  <c r="F7363" i="42"/>
  <c r="H7363" i="42" s="1"/>
  <c r="F8320" i="42"/>
  <c r="H8320" i="42" s="1"/>
  <c r="F6681" i="42"/>
  <c r="H6681" i="42" s="1"/>
  <c r="F7408" i="42"/>
  <c r="H7408" i="42" s="1"/>
  <c r="F6894" i="42"/>
  <c r="H6894" i="42" s="1"/>
  <c r="F8446" i="42"/>
  <c r="H8446" i="42" s="1"/>
  <c r="F4319" i="42"/>
  <c r="H4319" i="42" s="1"/>
  <c r="F4273" i="42"/>
  <c r="H4273" i="42" s="1"/>
  <c r="F5203" i="42"/>
  <c r="H5203" i="42" s="1"/>
  <c r="F5382" i="42"/>
  <c r="H5382" i="42" s="1"/>
  <c r="F6731" i="42"/>
  <c r="H6731" i="42" s="1"/>
  <c r="F5383" i="42"/>
  <c r="H5383" i="42" s="1"/>
  <c r="F5487" i="42"/>
  <c r="H5487" i="42" s="1"/>
  <c r="F8195" i="42"/>
  <c r="H8195" i="42" s="1"/>
  <c r="F4641" i="42"/>
  <c r="H4641" i="42" s="1"/>
  <c r="F5748" i="42"/>
  <c r="H5748" i="42" s="1"/>
  <c r="F8060" i="42"/>
  <c r="H8060" i="42" s="1"/>
  <c r="F7829" i="42"/>
  <c r="H7829" i="42" s="1"/>
  <c r="F7274" i="42"/>
  <c r="H7274" i="42" s="1"/>
  <c r="F8615" i="42"/>
  <c r="H8615" i="42" s="1"/>
  <c r="F8420" i="42"/>
  <c r="H8420" i="42" s="1"/>
  <c r="F2124" i="42"/>
  <c r="H2124" i="42" s="1"/>
  <c r="F6880" i="42"/>
  <c r="H6880" i="42" s="1"/>
  <c r="F5247" i="42"/>
  <c r="H5247" i="42" s="1"/>
  <c r="F7123" i="42"/>
  <c r="H7123" i="42" s="1"/>
  <c r="F4718" i="42"/>
  <c r="H4718" i="42" s="1"/>
  <c r="F5926" i="42"/>
  <c r="H5926" i="42" s="1"/>
  <c r="F4332" i="42"/>
  <c r="H4332" i="42" s="1"/>
  <c r="F6696" i="42"/>
  <c r="H6696" i="42" s="1"/>
  <c r="F6312" i="42"/>
  <c r="H6312" i="42" s="1"/>
  <c r="F5882" i="42"/>
  <c r="H5882" i="42" s="1"/>
  <c r="F6807" i="42"/>
  <c r="H6807" i="42" s="1"/>
  <c r="F6952" i="42"/>
  <c r="H6952" i="42" s="1"/>
  <c r="F7076" i="42"/>
  <c r="H7076" i="42" s="1"/>
  <c r="F4664" i="42"/>
  <c r="H4664" i="42" s="1"/>
  <c r="F8916" i="42"/>
  <c r="H8916" i="42" s="1"/>
  <c r="F4551" i="42"/>
  <c r="H4551" i="42" s="1"/>
  <c r="F4506" i="42"/>
  <c r="H4506" i="42" s="1"/>
  <c r="F7694" i="42"/>
  <c r="H7694" i="42" s="1"/>
  <c r="F8707" i="42"/>
  <c r="H8707" i="42" s="1"/>
  <c r="F7396" i="42"/>
  <c r="H7396" i="42" s="1"/>
  <c r="F8473" i="42"/>
  <c r="H8473" i="42" s="1"/>
  <c r="F8996" i="42"/>
  <c r="H8996" i="42" s="1"/>
  <c r="F7374" i="42"/>
  <c r="H7374" i="42" s="1"/>
  <c r="F538" i="42"/>
  <c r="H538" i="42" s="1"/>
  <c r="F5754" i="42"/>
  <c r="H5754" i="42" s="1"/>
  <c r="F8907" i="42"/>
  <c r="H8907" i="42" s="1"/>
  <c r="F4203" i="42"/>
  <c r="H4203" i="42" s="1"/>
  <c r="F5082" i="42"/>
  <c r="H5082" i="42" s="1"/>
  <c r="F7181" i="42"/>
  <c r="H7181" i="42" s="1"/>
  <c r="F4972" i="42"/>
  <c r="H4972" i="42" s="1"/>
  <c r="F8228" i="42"/>
  <c r="H8228" i="42" s="1"/>
  <c r="F8121" i="42"/>
  <c r="H8121" i="42" s="1"/>
  <c r="F7506" i="42"/>
  <c r="H7506" i="42" s="1"/>
  <c r="F5691" i="42"/>
  <c r="H5691" i="42" s="1"/>
  <c r="F8204" i="42"/>
  <c r="H8204" i="42" s="1"/>
  <c r="F1796" i="42"/>
  <c r="H1796" i="42" s="1"/>
  <c r="F5795" i="42"/>
  <c r="H5795" i="42" s="1"/>
  <c r="F7738" i="42"/>
  <c r="H7738" i="42" s="1"/>
  <c r="F5490" i="42"/>
  <c r="H5490" i="42" s="1"/>
  <c r="F6971" i="42"/>
  <c r="H6971" i="42" s="1"/>
  <c r="F7734" i="42"/>
  <c r="H7734" i="42" s="1"/>
  <c r="F6249" i="42"/>
  <c r="H6249" i="42" s="1"/>
  <c r="F7036" i="42"/>
  <c r="H7036" i="42" s="1"/>
  <c r="F6937" i="42"/>
  <c r="H6937" i="42" s="1"/>
  <c r="F5941" i="42"/>
  <c r="H5941" i="42" s="1"/>
  <c r="F5162" i="42"/>
  <c r="H5162" i="42" s="1"/>
  <c r="F5727" i="42"/>
  <c r="H5727" i="42" s="1"/>
  <c r="F6419" i="42"/>
  <c r="H6419" i="42" s="1"/>
  <c r="F936" i="42"/>
  <c r="H936" i="42" s="1"/>
  <c r="F6722" i="42"/>
  <c r="H6722" i="42" s="1"/>
  <c r="F5306" i="42"/>
  <c r="H5306" i="42" s="1"/>
  <c r="F8679" i="42"/>
  <c r="H8679" i="42" s="1"/>
  <c r="F7546" i="42"/>
  <c r="H7546" i="42" s="1"/>
  <c r="F5977" i="42"/>
  <c r="H5977" i="42" s="1"/>
  <c r="F6604" i="42"/>
  <c r="H6604" i="42" s="1"/>
  <c r="F3208" i="42"/>
  <c r="H3208" i="42" s="1"/>
  <c r="F4235" i="42"/>
  <c r="H4235" i="42" s="1"/>
  <c r="F4483" i="42"/>
  <c r="H4483" i="42" s="1"/>
  <c r="F487" i="42"/>
  <c r="H487" i="42" s="1"/>
  <c r="F6710" i="42"/>
  <c r="H6710" i="42" s="1"/>
  <c r="F7252" i="42"/>
  <c r="H7252" i="42" s="1"/>
  <c r="F5588" i="42"/>
  <c r="H5588" i="42" s="1"/>
  <c r="F6527" i="42"/>
  <c r="H6527" i="42" s="1"/>
  <c r="F3714" i="42"/>
  <c r="H3714" i="42" s="1"/>
  <c r="F4772" i="42"/>
  <c r="H4772" i="42" s="1"/>
  <c r="F7082" i="42"/>
  <c r="H7082" i="42" s="1"/>
  <c r="F6778" i="42"/>
  <c r="H6778" i="42" s="1"/>
  <c r="F5993" i="42"/>
  <c r="H5993" i="42" s="1"/>
  <c r="F5400" i="42"/>
  <c r="H5400" i="42" s="1"/>
  <c r="F6719" i="42"/>
  <c r="H6719" i="42" s="1"/>
  <c r="F7992" i="42"/>
  <c r="H7992" i="42" s="1"/>
  <c r="F5849" i="42"/>
  <c r="H5849" i="42" s="1"/>
  <c r="F7770" i="42"/>
  <c r="H7770" i="42" s="1"/>
  <c r="F7513" i="42"/>
  <c r="H7513" i="42" s="1"/>
  <c r="F6497" i="42"/>
  <c r="H6497" i="42" s="1"/>
  <c r="F573" i="42"/>
  <c r="H573" i="42" s="1"/>
  <c r="F7853" i="42"/>
  <c r="H7853" i="42" s="1"/>
  <c r="F7640" i="42"/>
  <c r="H7640" i="42" s="1"/>
  <c r="F8309" i="42"/>
  <c r="H8309" i="42" s="1"/>
  <c r="F8414" i="42"/>
  <c r="H8414" i="42" s="1"/>
  <c r="F5212" i="42"/>
  <c r="H5212" i="42" s="1"/>
  <c r="F6462" i="42"/>
  <c r="H6462" i="42" s="1"/>
  <c r="F6853" i="42"/>
  <c r="H6853" i="42" s="1"/>
  <c r="F7906" i="42"/>
  <c r="H7906" i="42" s="1"/>
  <c r="F8433" i="42"/>
  <c r="H8433" i="42" s="1"/>
  <c r="F7526" i="42"/>
  <c r="H7526" i="42" s="1"/>
  <c r="F6224" i="42"/>
  <c r="H6224" i="42" s="1"/>
  <c r="F7692" i="42"/>
  <c r="H7692" i="42" s="1"/>
  <c r="F8282" i="42"/>
  <c r="H8282" i="42" s="1"/>
  <c r="F4274" i="42"/>
  <c r="H4274" i="42" s="1"/>
  <c r="F5336" i="42"/>
  <c r="H5336" i="42" s="1"/>
  <c r="F5717" i="42"/>
  <c r="H5717" i="42" s="1"/>
  <c r="F6738" i="42"/>
  <c r="H6738" i="42" s="1"/>
  <c r="F8703" i="42"/>
  <c r="H8703" i="42" s="1"/>
  <c r="F6379" i="42"/>
  <c r="H6379" i="42" s="1"/>
  <c r="F8102" i="42"/>
  <c r="H8102" i="42" s="1"/>
  <c r="F6829" i="42"/>
  <c r="H6829" i="42" s="1"/>
  <c r="F7366" i="42"/>
  <c r="H7366" i="42" s="1"/>
  <c r="F7913" i="42"/>
  <c r="H7913" i="42" s="1"/>
  <c r="F8561" i="42"/>
  <c r="H8561" i="42" s="1"/>
  <c r="F8040" i="42"/>
  <c r="H8040" i="42" s="1"/>
  <c r="F6645" i="42"/>
  <c r="H6645" i="42" s="1"/>
  <c r="F6353" i="42"/>
  <c r="H6353" i="42" s="1"/>
  <c r="F6222" i="42"/>
  <c r="H6222" i="42" s="1"/>
  <c r="F5654" i="42"/>
  <c r="H5654" i="42" s="1"/>
  <c r="F8762" i="42"/>
  <c r="H8762" i="42" s="1"/>
  <c r="F6427" i="42"/>
  <c r="H6427" i="42" s="1"/>
  <c r="F6515" i="42"/>
  <c r="H6515" i="42" s="1"/>
  <c r="F8895" i="42"/>
  <c r="H8895" i="42" s="1"/>
  <c r="F8249" i="42"/>
  <c r="H8249" i="42" s="1"/>
  <c r="F4322" i="42"/>
  <c r="H4322" i="42" s="1"/>
  <c r="F7756" i="42"/>
  <c r="H7756" i="42" s="1"/>
  <c r="F7959" i="42"/>
  <c r="H7959" i="42" s="1"/>
  <c r="F5051" i="42"/>
  <c r="H5051" i="42" s="1"/>
  <c r="F8160" i="42"/>
  <c r="H8160" i="42" s="1"/>
  <c r="F7689" i="42"/>
  <c r="H7689" i="42" s="1"/>
  <c r="F6993" i="42"/>
  <c r="H6993" i="42" s="1"/>
  <c r="F5755" i="42"/>
  <c r="H5755" i="42" s="1"/>
  <c r="F8546" i="42"/>
  <c r="H8546" i="42" s="1"/>
  <c r="F7560" i="42"/>
  <c r="H7560" i="42" s="1"/>
  <c r="F4866" i="42"/>
  <c r="H4866" i="42" s="1"/>
  <c r="F8280" i="42"/>
  <c r="H8280" i="42" s="1"/>
  <c r="F7085" i="42"/>
  <c r="H7085" i="42" s="1"/>
  <c r="F6965" i="42"/>
  <c r="H6965" i="42" s="1"/>
  <c r="F7319" i="42"/>
  <c r="H7319" i="42" s="1"/>
  <c r="F6797" i="42"/>
  <c r="H6797" i="42" s="1"/>
  <c r="F6634" i="42"/>
  <c r="H6634" i="42" s="1"/>
  <c r="F5003" i="42"/>
  <c r="H5003" i="42" s="1"/>
  <c r="F6934" i="42"/>
  <c r="H6934" i="42" s="1"/>
  <c r="F4512" i="42"/>
  <c r="H4512" i="42" s="1"/>
  <c r="F5327" i="42"/>
  <c r="H5327" i="42" s="1"/>
  <c r="F6436" i="42"/>
  <c r="H6436" i="42" s="1"/>
  <c r="F876" i="42"/>
  <c r="H876" i="42" s="1"/>
  <c r="F8014" i="42"/>
  <c r="H8014" i="42" s="1"/>
  <c r="F7933" i="42"/>
  <c r="H7933" i="42" s="1"/>
  <c r="F6059" i="42"/>
  <c r="H6059" i="42" s="1"/>
  <c r="F7183" i="42"/>
  <c r="H7183" i="42" s="1"/>
  <c r="F7798" i="42"/>
  <c r="H7798" i="42" s="1"/>
  <c r="F6538" i="42"/>
  <c r="H6538" i="42" s="1"/>
  <c r="F6135" i="42"/>
  <c r="H6135" i="42" s="1"/>
  <c r="F6293" i="42"/>
  <c r="H6293" i="42" s="1"/>
  <c r="F6265" i="42"/>
  <c r="H6265" i="42" s="1"/>
  <c r="F8626" i="42"/>
  <c r="H8626" i="42" s="1"/>
  <c r="F7873" i="42"/>
  <c r="H7873" i="42" s="1"/>
  <c r="F4826" i="42"/>
  <c r="H4826" i="42" s="1"/>
  <c r="F8196" i="42"/>
  <c r="H8196" i="42" s="1"/>
  <c r="F7752" i="42"/>
  <c r="H7752" i="42" s="1"/>
  <c r="F5742" i="42"/>
  <c r="H5742" i="42" s="1"/>
  <c r="F4547" i="42"/>
  <c r="H4547" i="42" s="1"/>
  <c r="F7688" i="42"/>
  <c r="H7688" i="42" s="1"/>
  <c r="F7917" i="42"/>
  <c r="H7917" i="42" s="1"/>
  <c r="F8442" i="42"/>
  <c r="H8442" i="42" s="1"/>
  <c r="F4567" i="42"/>
  <c r="H4567" i="42" s="1"/>
  <c r="F8910" i="42"/>
  <c r="H8910" i="42" s="1"/>
  <c r="F5480" i="42"/>
  <c r="H5480" i="42" s="1"/>
  <c r="F4827" i="42"/>
  <c r="H4827" i="42" s="1"/>
  <c r="F1931" i="42"/>
  <c r="H1931" i="42" s="1"/>
  <c r="F5495" i="42"/>
  <c r="H5495" i="42" s="1"/>
  <c r="F3783" i="42"/>
  <c r="H3783" i="42" s="1"/>
  <c r="F5498" i="42"/>
  <c r="H5498" i="42" s="1"/>
  <c r="F5763" i="42"/>
  <c r="H5763" i="42" s="1"/>
  <c r="F5620" i="42"/>
  <c r="H5620" i="42" s="1"/>
  <c r="F5456" i="42"/>
  <c r="H5456" i="42" s="1"/>
  <c r="F4461" i="42"/>
  <c r="H4461" i="42" s="1"/>
  <c r="F7350" i="42"/>
  <c r="H7350" i="42" s="1"/>
  <c r="F3715" i="42"/>
  <c r="H3715" i="42" s="1"/>
  <c r="F4021" i="42"/>
  <c r="H4021" i="42" s="1"/>
  <c r="F7670" i="42"/>
  <c r="H7670" i="42" s="1"/>
  <c r="F7642" i="42"/>
  <c r="H7642" i="42" s="1"/>
  <c r="F6492" i="42"/>
  <c r="H6492" i="42" s="1"/>
  <c r="F6438" i="42"/>
  <c r="H6438" i="42" s="1"/>
  <c r="F4398" i="42"/>
  <c r="H4398" i="42" s="1"/>
  <c r="F4550" i="42"/>
  <c r="H4550" i="42" s="1"/>
  <c r="F7924" i="42"/>
  <c r="H7924" i="42" s="1"/>
  <c r="F6323" i="42"/>
  <c r="H6323" i="42" s="1"/>
  <c r="F5161" i="42"/>
  <c r="H5161" i="42" s="1"/>
  <c r="F6325" i="42"/>
  <c r="H6325" i="42" s="1"/>
  <c r="F8677" i="42"/>
  <c r="H8677" i="42" s="1"/>
  <c r="F7745" i="42"/>
  <c r="H7745" i="42" s="1"/>
  <c r="F1952" i="42"/>
  <c r="H1952" i="42" s="1"/>
  <c r="F418" i="42"/>
  <c r="H418" i="42" s="1"/>
  <c r="F5686" i="42"/>
  <c r="H5686" i="42" s="1"/>
  <c r="F5512" i="42"/>
  <c r="H5512" i="42" s="1"/>
  <c r="F4663" i="42"/>
  <c r="H4663" i="42" s="1"/>
  <c r="F7486" i="42"/>
  <c r="H7486" i="42" s="1"/>
  <c r="F6827" i="42"/>
  <c r="H6827" i="42" s="1"/>
  <c r="F8336" i="42"/>
  <c r="H8336" i="42" s="1"/>
  <c r="F8724" i="42"/>
  <c r="H8724" i="42" s="1"/>
  <c r="F5843" i="42"/>
  <c r="H5843" i="42" s="1"/>
  <c r="F6912" i="42"/>
  <c r="H6912" i="42" s="1"/>
  <c r="F4608" i="42"/>
  <c r="H4608" i="42" s="1"/>
  <c r="F4178" i="42"/>
  <c r="H4178" i="42" s="1"/>
  <c r="F4013" i="42"/>
  <c r="H4013" i="42" s="1"/>
  <c r="F7247" i="42"/>
  <c r="H7247" i="42" s="1"/>
  <c r="F8475" i="42"/>
  <c r="H8475" i="42" s="1"/>
  <c r="F7939" i="42"/>
  <c r="H7939" i="42" s="1"/>
  <c r="F6002" i="42"/>
  <c r="H6002" i="42" s="1"/>
  <c r="F7454" i="42"/>
  <c r="H7454" i="42" s="1"/>
  <c r="F6898" i="42"/>
  <c r="H6898" i="42" s="1"/>
  <c r="F7955" i="42"/>
  <c r="H7955" i="42" s="1"/>
  <c r="F4460" i="42"/>
  <c r="H4460" i="42" s="1"/>
  <c r="F4543" i="42"/>
  <c r="H4543" i="42" s="1"/>
  <c r="F7377" i="42"/>
  <c r="H7377" i="42" s="1"/>
  <c r="F4218" i="42"/>
  <c r="H4218" i="42" s="1"/>
  <c r="F4010" i="42"/>
  <c r="H4010" i="42" s="1"/>
  <c r="F6961" i="42"/>
  <c r="H6961" i="42" s="1"/>
  <c r="F7349" i="42"/>
  <c r="H7349" i="42" s="1"/>
  <c r="F5991" i="42"/>
  <c r="H5991" i="42" s="1"/>
  <c r="F497" i="42"/>
  <c r="H497" i="42" s="1"/>
  <c r="F382" i="42"/>
  <c r="H382" i="42" s="1"/>
  <c r="F6641" i="42"/>
  <c r="H6641" i="42" s="1"/>
  <c r="F5672" i="42"/>
  <c r="H5672" i="42" s="1"/>
  <c r="F7205" i="42"/>
  <c r="H7205" i="42" s="1"/>
  <c r="F8186" i="42"/>
  <c r="H8186" i="42" s="1"/>
  <c r="F3133" i="42"/>
  <c r="H3133" i="42" s="1"/>
  <c r="F5338" i="42"/>
  <c r="H5338" i="42" s="1"/>
  <c r="F8048" i="42"/>
  <c r="H8048" i="42" s="1"/>
  <c r="F3177" i="42"/>
  <c r="H3177" i="42" s="1"/>
  <c r="F7357" i="42"/>
  <c r="H7357" i="42" s="1"/>
  <c r="F8584" i="42"/>
  <c r="H8584" i="42" s="1"/>
  <c r="F8397" i="42"/>
  <c r="H8397" i="42" s="1"/>
  <c r="F5812" i="42"/>
  <c r="H5812" i="42" s="1"/>
  <c r="F4746" i="42"/>
  <c r="H4746" i="42" s="1"/>
  <c r="F6580" i="42"/>
  <c r="H6580" i="42" s="1"/>
  <c r="F8474" i="42"/>
  <c r="H8474" i="42" s="1"/>
  <c r="F6638" i="42"/>
  <c r="H6638" i="42" s="1"/>
  <c r="F7279" i="42"/>
  <c r="H7279" i="42" s="1"/>
  <c r="F6552" i="42"/>
  <c r="H6552" i="42" s="1"/>
  <c r="F7966" i="42"/>
  <c r="H7966" i="42" s="1"/>
  <c r="F4264" i="42"/>
  <c r="H4264" i="42" s="1"/>
  <c r="F8211" i="42"/>
  <c r="H8211" i="42" s="1"/>
  <c r="F7721" i="42"/>
  <c r="H7721" i="42" s="1"/>
  <c r="F6616" i="42"/>
  <c r="H6616" i="42" s="1"/>
  <c r="F4877" i="42"/>
  <c r="H4877" i="42" s="1"/>
  <c r="F5299" i="42"/>
  <c r="H5299" i="42" s="1"/>
  <c r="F7578" i="42"/>
  <c r="H7578" i="42" s="1"/>
  <c r="F7850" i="42"/>
  <c r="H7850" i="42" s="1"/>
  <c r="F5575" i="42"/>
  <c r="H5575" i="42" s="1"/>
  <c r="F4252" i="42"/>
  <c r="H4252" i="42" s="1"/>
  <c r="F8545" i="42"/>
  <c r="H8545" i="42" s="1"/>
  <c r="F6346" i="42"/>
  <c r="H6346" i="42" s="1"/>
  <c r="F749" i="42"/>
  <c r="H749" i="42" s="1"/>
  <c r="F5543" i="42"/>
  <c r="H5543" i="42" s="1"/>
  <c r="F7023" i="42"/>
  <c r="H7023" i="42" s="1"/>
  <c r="F477" i="42"/>
  <c r="H477" i="42" s="1"/>
  <c r="F6585" i="42"/>
  <c r="H6585" i="42" s="1"/>
  <c r="F5503" i="42"/>
  <c r="H5503" i="42" s="1"/>
  <c r="F5971" i="42"/>
  <c r="H5971" i="42" s="1"/>
  <c r="F8465" i="42"/>
  <c r="H8465" i="42" s="1"/>
  <c r="F4249" i="42"/>
  <c r="H4249" i="42" s="1"/>
  <c r="F8357" i="42"/>
  <c r="H8357" i="42" s="1"/>
  <c r="F8386" i="42"/>
  <c r="H8386" i="42" s="1"/>
  <c r="F4197" i="42"/>
  <c r="H4197" i="42" s="1"/>
  <c r="F428" i="42"/>
  <c r="H428" i="42" s="1"/>
  <c r="F5989" i="42"/>
  <c r="H5989" i="42" s="1"/>
  <c r="F8875" i="42"/>
  <c r="H8875" i="42" s="1"/>
  <c r="F8614" i="42"/>
  <c r="H8614" i="42" s="1"/>
  <c r="F4531" i="42"/>
  <c r="H4531" i="42" s="1"/>
  <c r="F5863" i="42"/>
  <c r="H5863" i="42" s="1"/>
  <c r="F6398" i="42"/>
  <c r="H6398" i="42" s="1"/>
  <c r="F8817" i="42"/>
  <c r="H8817" i="42" s="1"/>
  <c r="F5936" i="42"/>
  <c r="H5936" i="42" s="1"/>
  <c r="F5875" i="42"/>
  <c r="H5875" i="42" s="1"/>
  <c r="F5969" i="42"/>
  <c r="H5969" i="42" s="1"/>
  <c r="F6817" i="42"/>
  <c r="H6817" i="42" s="1"/>
  <c r="F317" i="42"/>
  <c r="H317" i="42" s="1"/>
  <c r="F7729" i="42"/>
  <c r="H7729" i="42" s="1"/>
  <c r="F4713" i="42"/>
  <c r="H4713" i="42" s="1"/>
  <c r="F4296" i="42"/>
  <c r="H4296" i="42" s="1"/>
  <c r="F8522" i="42"/>
  <c r="H8522" i="42" s="1"/>
  <c r="F3730" i="42"/>
  <c r="H3730" i="42" s="1"/>
  <c r="F5924" i="42"/>
  <c r="H5924" i="42" s="1"/>
  <c r="F6931" i="42"/>
  <c r="H6931" i="42" s="1"/>
  <c r="F8544" i="42"/>
  <c r="H8544" i="42" s="1"/>
  <c r="F7126" i="42"/>
  <c r="H7126" i="42" s="1"/>
  <c r="F8530" i="42"/>
  <c r="H8530" i="42" s="1"/>
  <c r="F7852" i="42"/>
  <c r="H7852" i="42" s="1"/>
  <c r="F6877" i="42"/>
  <c r="H6877" i="42" s="1"/>
  <c r="F8482" i="42"/>
  <c r="H8482" i="42" s="1"/>
  <c r="F5137" i="42"/>
  <c r="H5137" i="42" s="1"/>
  <c r="F7568" i="42"/>
  <c r="H7568" i="42" s="1"/>
  <c r="F7759" i="42"/>
  <c r="H7759" i="42" s="1"/>
  <c r="F8041" i="42"/>
  <c r="H8041" i="42" s="1"/>
  <c r="F823" i="42"/>
  <c r="H823" i="42" s="1"/>
  <c r="F4667" i="42"/>
  <c r="H4667" i="42" s="1"/>
  <c r="F4656" i="42"/>
  <c r="H4656" i="42" s="1"/>
  <c r="F5378" i="42"/>
  <c r="H5378" i="42" s="1"/>
  <c r="F7269" i="42"/>
  <c r="H7269" i="42" s="1"/>
  <c r="F4400" i="42"/>
  <c r="H4400" i="42" s="1"/>
  <c r="F8218" i="42"/>
  <c r="H8218" i="42" s="1"/>
  <c r="F3134" i="42"/>
  <c r="H3134" i="42" s="1"/>
  <c r="F4549" i="42"/>
  <c r="H4549" i="42" s="1"/>
  <c r="F7671" i="42"/>
  <c r="H7671" i="42" s="1"/>
  <c r="F8366" i="42"/>
  <c r="H8366" i="42" s="1"/>
  <c r="F5960" i="42"/>
  <c r="H5960" i="42" s="1"/>
  <c r="F6473" i="42"/>
  <c r="H6473" i="42" s="1"/>
  <c r="F5886" i="42"/>
  <c r="H5886" i="42" s="1"/>
  <c r="F5782" i="42"/>
  <c r="H5782" i="42" s="1"/>
  <c r="F6114" i="42"/>
  <c r="H6114" i="42" s="1"/>
  <c r="F8603" i="42"/>
  <c r="H8603" i="42" s="1"/>
  <c r="F5277" i="42"/>
  <c r="H5277" i="42" s="1"/>
  <c r="F5095" i="42"/>
  <c r="H5095" i="42" s="1"/>
  <c r="F5907" i="42"/>
  <c r="H5907" i="42" s="1"/>
  <c r="F7557" i="42"/>
  <c r="H7557" i="42" s="1"/>
  <c r="F901" i="42"/>
  <c r="H901" i="42" s="1"/>
  <c r="F1743" i="42"/>
  <c r="H1743" i="42" s="1"/>
  <c r="F6470" i="42"/>
  <c r="H6470" i="42" s="1"/>
  <c r="F4968" i="42"/>
  <c r="H4968" i="42" s="1"/>
  <c r="F7180" i="42"/>
  <c r="H7180" i="42" s="1"/>
  <c r="F8637" i="42"/>
  <c r="H8637" i="42" s="1"/>
  <c r="F8839" i="42"/>
  <c r="H8839" i="42" s="1"/>
  <c r="F6365" i="42"/>
  <c r="H6365" i="42" s="1"/>
  <c r="F7129" i="42"/>
  <c r="H7129" i="42" s="1"/>
  <c r="F6116" i="42"/>
  <c r="H6116" i="42" s="1"/>
  <c r="F4810" i="42"/>
  <c r="H4810" i="42" s="1"/>
  <c r="F7316" i="42"/>
  <c r="H7316" i="42" s="1"/>
  <c r="F6836" i="42"/>
  <c r="H6836" i="42" s="1"/>
  <c r="F4596" i="42"/>
  <c r="H4596" i="42" s="1"/>
  <c r="F6889" i="42"/>
  <c r="H6889" i="42" s="1"/>
  <c r="F8431" i="42"/>
  <c r="H8431" i="42" s="1"/>
  <c r="F5820" i="42"/>
  <c r="H5820" i="42" s="1"/>
  <c r="F8673" i="42"/>
  <c r="H8673" i="42" s="1"/>
  <c r="F6614" i="42"/>
  <c r="H6614" i="42" s="1"/>
  <c r="F7108" i="42"/>
  <c r="H7108" i="42" s="1"/>
  <c r="F5279" i="42"/>
  <c r="H5279" i="42" s="1"/>
  <c r="F6355" i="42"/>
  <c r="H6355" i="42" s="1"/>
  <c r="F4848" i="42"/>
  <c r="H4848" i="42" s="1"/>
  <c r="F7056" i="42"/>
  <c r="H7056" i="42" s="1"/>
  <c r="F4331" i="42"/>
  <c r="H4331" i="42" s="1"/>
  <c r="F6540" i="42"/>
  <c r="H6540" i="42" s="1"/>
  <c r="F5851" i="42"/>
  <c r="H5851" i="42" s="1"/>
  <c r="F6564" i="42"/>
  <c r="H6564" i="42" s="1"/>
  <c r="F6500" i="42"/>
  <c r="H6500" i="42" s="1"/>
  <c r="F6412" i="42"/>
  <c r="H6412" i="42" s="1"/>
  <c r="F6849" i="42"/>
  <c r="H6849" i="42" s="1"/>
  <c r="F8536" i="42"/>
  <c r="H8536" i="42" s="1"/>
  <c r="F4715" i="42"/>
  <c r="H4715" i="42" s="1"/>
  <c r="F4653" i="42"/>
  <c r="H4653" i="42" s="1"/>
  <c r="F7430" i="42"/>
  <c r="H7430" i="42" s="1"/>
  <c r="F3960" i="42"/>
  <c r="H3960" i="42" s="1"/>
  <c r="F5690" i="42"/>
  <c r="H5690" i="42" s="1"/>
  <c r="F6944" i="42"/>
  <c r="H6944" i="42" s="1"/>
  <c r="F4366" i="42"/>
  <c r="H4366" i="42" s="1"/>
  <c r="F4712" i="42"/>
  <c r="H4712" i="42" s="1"/>
  <c r="F5187" i="42"/>
  <c r="H5187" i="42" s="1"/>
  <c r="F4237" i="42"/>
  <c r="H4237" i="42" s="1"/>
  <c r="F7410" i="42"/>
  <c r="H7410" i="42" s="1"/>
  <c r="F7516" i="42"/>
  <c r="H7516" i="42" s="1"/>
  <c r="F5525" i="42"/>
  <c r="H5525" i="42" s="1"/>
  <c r="F7214" i="42"/>
  <c r="H7214" i="42" s="1"/>
  <c r="F7744" i="42"/>
  <c r="H7744" i="42" s="1"/>
  <c r="F6810" i="42"/>
  <c r="H6810" i="42" s="1"/>
  <c r="F7536" i="42"/>
  <c r="H7536" i="42" s="1"/>
  <c r="F8534" i="42"/>
  <c r="H8534" i="42" s="1"/>
  <c r="F6182" i="42"/>
  <c r="H6182" i="42" s="1"/>
  <c r="F8274" i="42"/>
  <c r="H8274" i="42" s="1"/>
  <c r="F536" i="42"/>
  <c r="H536" i="42" s="1"/>
  <c r="F4122" i="42"/>
  <c r="H4122" i="42" s="1"/>
  <c r="F7229" i="42"/>
  <c r="H7229" i="42" s="1"/>
  <c r="F6019" i="42"/>
  <c r="H6019" i="42" s="1"/>
  <c r="F8330" i="42"/>
  <c r="H8330" i="42" s="1"/>
  <c r="F7497" i="42"/>
  <c r="H7497" i="42" s="1"/>
  <c r="F7773" i="42"/>
  <c r="H7773" i="42" s="1"/>
  <c r="F6739" i="42"/>
  <c r="H6739" i="42" s="1"/>
  <c r="F6776" i="42"/>
  <c r="H6776" i="42" s="1"/>
  <c r="F7932" i="42"/>
  <c r="H7932" i="42" s="1"/>
  <c r="F4741" i="42"/>
  <c r="H4741" i="42" s="1"/>
  <c r="F4665" i="42"/>
  <c r="H4665" i="42" s="1"/>
  <c r="F7860" i="42"/>
  <c r="H7860" i="42" s="1"/>
  <c r="F4950" i="42"/>
  <c r="H4950" i="42" s="1"/>
  <c r="F7863" i="42"/>
  <c r="H7863" i="42" s="1"/>
  <c r="F4958" i="42"/>
  <c r="H4958" i="42" s="1"/>
  <c r="F6891" i="42"/>
  <c r="H6891" i="42" s="1"/>
  <c r="F8351" i="42"/>
  <c r="H8351" i="42" s="1"/>
  <c r="F8618" i="42"/>
  <c r="H8618" i="42" s="1"/>
  <c r="F5735" i="42"/>
  <c r="H5735" i="42" s="1"/>
  <c r="F7930" i="42"/>
  <c r="H7930" i="42" s="1"/>
  <c r="F6113" i="42"/>
  <c r="H6113" i="42" s="1"/>
  <c r="F6219" i="42"/>
  <c r="H6219" i="42" s="1"/>
  <c r="F6531" i="42"/>
  <c r="H6531" i="42" s="1"/>
  <c r="F8240" i="42"/>
  <c r="H8240" i="42" s="1"/>
  <c r="F7258" i="42"/>
  <c r="H7258" i="42" s="1"/>
  <c r="F6678" i="42"/>
  <c r="H6678" i="42" s="1"/>
  <c r="F6391" i="42"/>
  <c r="H6391" i="42" s="1"/>
  <c r="F7831" i="42"/>
  <c r="H7831" i="42" s="1"/>
  <c r="F6677" i="42"/>
  <c r="H6677" i="42" s="1"/>
  <c r="F6669" i="42"/>
  <c r="H6669" i="42" s="1"/>
  <c r="F8452" i="42"/>
  <c r="H8452" i="42" s="1"/>
  <c r="F6548" i="42"/>
  <c r="H6548" i="42" s="1"/>
  <c r="F8390" i="42"/>
  <c r="H8390" i="42" s="1"/>
  <c r="F6885" i="42"/>
  <c r="H6885" i="42" s="1"/>
  <c r="F8838" i="42"/>
  <c r="H8838" i="42" s="1"/>
  <c r="F8072" i="42"/>
  <c r="H8072" i="42" s="1"/>
  <c r="F7461" i="42"/>
  <c r="H7461" i="42" s="1"/>
  <c r="F4839" i="42"/>
  <c r="H4839" i="42" s="1"/>
  <c r="F472" i="42"/>
  <c r="H472" i="42" s="1"/>
  <c r="F7763" i="42"/>
  <c r="H7763" i="42" s="1"/>
  <c r="F7828" i="42"/>
  <c r="H7828" i="42" s="1"/>
  <c r="F5199" i="42"/>
  <c r="H5199" i="42" s="1"/>
  <c r="F8811" i="42"/>
  <c r="H8811" i="42" s="1"/>
  <c r="F4466" i="42"/>
  <c r="H4466" i="42" s="1"/>
  <c r="F4349" i="42"/>
  <c r="H4349" i="42" s="1"/>
  <c r="F4193" i="42"/>
  <c r="H4193" i="42" s="1"/>
  <c r="F8567" i="42"/>
  <c r="H8567" i="42" s="1"/>
  <c r="F8031" i="42"/>
  <c r="H8031" i="42" s="1"/>
  <c r="F8016" i="42"/>
  <c r="H8016" i="42" s="1"/>
  <c r="F8235" i="42"/>
  <c r="H8235" i="42" s="1"/>
  <c r="F8428" i="42"/>
  <c r="H8428" i="42" s="1"/>
  <c r="F3973" i="42"/>
  <c r="H3973" i="42" s="1"/>
  <c r="F4305" i="42"/>
  <c r="H4305" i="42" s="1"/>
  <c r="F5489" i="42"/>
  <c r="H5489" i="42" s="1"/>
  <c r="F6250" i="42"/>
  <c r="H6250" i="42" s="1"/>
  <c r="F7812" i="42"/>
  <c r="H7812" i="42" s="1"/>
  <c r="F6362" i="42"/>
  <c r="H6362" i="42" s="1"/>
  <c r="F5433" i="42"/>
  <c r="H5433" i="42" s="1"/>
  <c r="F8611" i="42"/>
  <c r="H8611" i="42" s="1"/>
  <c r="F7099" i="42"/>
  <c r="H7099" i="42" s="1"/>
  <c r="F8238" i="42"/>
  <c r="H8238" i="42" s="1"/>
  <c r="F6588" i="42"/>
  <c r="H6588" i="42" s="1"/>
  <c r="F545" i="42"/>
  <c r="H545" i="42" s="1"/>
  <c r="F6487" i="42"/>
  <c r="H6487" i="42" s="1"/>
  <c r="F8321" i="42"/>
  <c r="H8321" i="42" s="1"/>
  <c r="F8847" i="42"/>
  <c r="H8847" i="42" s="1"/>
  <c r="F5841" i="42"/>
  <c r="H5841" i="42" s="1"/>
  <c r="F8136" i="42"/>
  <c r="H8136" i="42" s="1"/>
  <c r="F7242" i="42"/>
  <c r="H7242" i="42" s="1"/>
  <c r="F385" i="42"/>
  <c r="H385" i="42" s="1"/>
  <c r="F8114" i="42"/>
  <c r="H8114" i="42" s="1"/>
  <c r="F5664" i="42"/>
  <c r="H5664" i="42" s="1"/>
  <c r="F7215" i="42"/>
  <c r="H7215" i="42" s="1"/>
  <c r="F4767" i="42"/>
  <c r="H4767" i="42" s="1"/>
  <c r="F7949" i="42"/>
  <c r="H7949" i="42" s="1"/>
  <c r="F6872" i="42"/>
  <c r="H6872" i="42" s="1"/>
  <c r="F8719" i="42"/>
  <c r="H8719" i="42" s="1"/>
  <c r="F8460" i="42"/>
  <c r="H8460" i="42" s="1"/>
  <c r="F7317" i="42"/>
  <c r="H7317" i="42" s="1"/>
  <c r="F7320" i="42"/>
  <c r="H7320" i="42" s="1"/>
  <c r="F6319" i="42"/>
  <c r="H6319" i="42" s="1"/>
  <c r="F5395" i="42"/>
  <c r="H5395" i="42" s="1"/>
  <c r="F5053" i="42"/>
  <c r="H5053" i="42" s="1"/>
  <c r="F8555" i="42"/>
  <c r="H8555" i="42" s="1"/>
  <c r="F7267" i="42"/>
  <c r="H7267" i="42" s="1"/>
  <c r="F8308" i="42"/>
  <c r="H8308" i="42" s="1"/>
  <c r="F8174" i="42"/>
  <c r="H8174" i="42" s="1"/>
  <c r="F1921" i="42"/>
  <c r="H1921" i="42" s="1"/>
  <c r="F1733" i="42"/>
  <c r="H1733" i="42" s="1"/>
  <c r="F8852" i="42"/>
  <c r="H8852" i="42" s="1"/>
  <c r="F3062" i="42"/>
  <c r="H3062" i="42" s="1"/>
  <c r="F4829" i="42"/>
  <c r="H4829" i="42" s="1"/>
  <c r="F6360" i="42"/>
  <c r="H6360" i="42" s="1"/>
  <c r="F6989" i="42"/>
  <c r="H6989" i="42" s="1"/>
  <c r="F5721" i="42"/>
  <c r="H5721" i="42" s="1"/>
  <c r="F5629" i="42"/>
  <c r="H5629" i="42" s="1"/>
  <c r="F7974" i="42"/>
  <c r="H7974" i="42" s="1"/>
  <c r="F6208" i="42"/>
  <c r="H6208" i="42" s="1"/>
  <c r="F5462" i="42"/>
  <c r="H5462" i="42" s="1"/>
  <c r="F4301" i="42"/>
  <c r="H4301" i="42" s="1"/>
  <c r="F7300" i="42"/>
  <c r="H7300" i="42" s="1"/>
  <c r="F6298" i="42"/>
  <c r="H6298" i="42" s="1"/>
  <c r="F4847" i="42"/>
  <c r="H4847" i="42" s="1"/>
  <c r="F6813" i="42"/>
  <c r="H6813" i="42" s="1"/>
  <c r="F6375" i="42"/>
  <c r="H6375" i="42" s="1"/>
  <c r="F8920" i="42"/>
  <c r="H8920" i="42" s="1"/>
  <c r="F4610" i="42"/>
  <c r="H4610" i="42" s="1"/>
  <c r="F452" i="42"/>
  <c r="H452" i="42" s="1"/>
  <c r="F6294" i="42"/>
  <c r="H6294" i="42" s="1"/>
  <c r="F8521" i="42"/>
  <c r="H8521" i="42" s="1"/>
  <c r="F4428" i="42"/>
  <c r="H4428" i="42" s="1"/>
  <c r="F7676" i="42"/>
  <c r="H7676" i="42" s="1"/>
  <c r="F6602" i="42"/>
  <c r="H6602" i="42" s="1"/>
  <c r="F5597" i="42"/>
  <c r="H5597" i="42" s="1"/>
  <c r="F5105" i="42"/>
  <c r="H5105" i="42" s="1"/>
  <c r="F8194" i="42"/>
  <c r="H8194" i="42" s="1"/>
  <c r="F7122" i="42"/>
  <c r="H7122" i="42" s="1"/>
  <c r="F4729" i="42"/>
  <c r="H4729" i="42" s="1"/>
  <c r="F7857" i="42"/>
  <c r="H7857" i="42" s="1"/>
  <c r="F6188" i="42"/>
  <c r="H6188" i="42" s="1"/>
  <c r="F3139" i="42"/>
  <c r="H3139" i="42" s="1"/>
  <c r="F7953" i="42"/>
  <c r="H7953" i="42" s="1"/>
  <c r="F3092" i="42"/>
  <c r="H3092" i="42" s="1"/>
  <c r="F8061" i="42"/>
  <c r="H8061" i="42" s="1"/>
  <c r="F6036" i="42"/>
  <c r="H6036" i="42" s="1"/>
  <c r="F8008" i="42"/>
  <c r="H8008" i="42" s="1"/>
  <c r="F7535" i="42"/>
  <c r="H7535" i="42" s="1"/>
  <c r="F5527" i="42"/>
  <c r="H5527" i="42" s="1"/>
  <c r="F6901" i="42"/>
  <c r="H6901" i="42" s="1"/>
  <c r="F6881" i="42"/>
  <c r="H6881" i="42" s="1"/>
  <c r="F7836" i="42"/>
  <c r="H7836" i="42" s="1"/>
  <c r="F5867" i="42"/>
  <c r="H5867" i="42" s="1"/>
  <c r="F6707" i="42"/>
  <c r="H6707" i="42" s="1"/>
  <c r="F6184" i="42"/>
  <c r="H6184" i="42" s="1"/>
  <c r="F8986" i="42"/>
  <c r="H8986" i="42" s="1"/>
  <c r="F8994" i="42"/>
  <c r="H8994" i="42" s="1"/>
  <c r="F4364" i="42"/>
  <c r="H4364" i="42" s="1"/>
  <c r="F7825" i="42"/>
  <c r="H7825" i="42" s="1"/>
  <c r="F549" i="42"/>
  <c r="H549" i="42" s="1"/>
  <c r="F8146" i="42"/>
  <c r="H8146" i="42" s="1"/>
  <c r="F409" i="42"/>
  <c r="H409" i="42" s="1"/>
  <c r="F5930" i="42"/>
  <c r="H5930" i="42" s="1"/>
  <c r="F7437" i="42"/>
  <c r="H7437" i="42" s="1"/>
  <c r="F3746" i="42"/>
  <c r="H3746" i="42" s="1"/>
  <c r="F7283" i="42"/>
  <c r="H7283" i="42" s="1"/>
  <c r="F8125" i="42"/>
  <c r="H8125" i="42" s="1"/>
  <c r="F8558" i="42"/>
  <c r="H8558" i="42" s="1"/>
  <c r="F6801" i="42"/>
  <c r="H6801" i="42" s="1"/>
  <c r="F4771" i="42"/>
  <c r="H4771" i="42" s="1"/>
  <c r="F1925" i="42"/>
  <c r="H1925" i="42" s="1"/>
  <c r="F7261" i="42"/>
  <c r="H7261" i="42" s="1"/>
  <c r="F7305" i="42"/>
  <c r="H7305" i="42" s="1"/>
  <c r="F8855" i="42"/>
  <c r="H8855" i="42" s="1"/>
  <c r="F4378" i="42"/>
  <c r="H4378" i="42" s="1"/>
  <c r="F4748" i="42"/>
  <c r="H4748" i="42" s="1"/>
  <c r="F8318" i="42"/>
  <c r="H8318" i="42" s="1"/>
  <c r="F6624" i="42"/>
  <c r="H6624" i="42" s="1"/>
  <c r="F7797" i="42"/>
  <c r="H7797" i="42" s="1"/>
  <c r="F872" i="42"/>
  <c r="H872" i="42" s="1"/>
  <c r="F4733" i="42"/>
  <c r="H4733" i="42" s="1"/>
  <c r="F8742" i="42"/>
  <c r="H8742" i="42" s="1"/>
  <c r="F8794" i="42"/>
  <c r="H8794" i="42" s="1"/>
  <c r="F6253" i="42"/>
  <c r="H6253" i="42" s="1"/>
  <c r="F7925" i="42"/>
  <c r="H7925" i="42" s="1"/>
  <c r="F6747" i="42"/>
  <c r="H6747" i="42" s="1"/>
  <c r="F5099" i="42"/>
  <c r="H5099" i="42" s="1"/>
  <c r="F6868" i="42"/>
  <c r="H6868" i="42" s="1"/>
  <c r="F6193" i="42"/>
  <c r="H6193" i="42" s="1"/>
  <c r="F8092" i="42"/>
  <c r="H8092" i="42" s="1"/>
  <c r="F6942" i="42"/>
  <c r="H6942" i="42" s="1"/>
  <c r="F6429" i="42"/>
  <c r="H6429" i="42" s="1"/>
  <c r="F7606" i="42"/>
  <c r="H7606" i="42" s="1"/>
  <c r="F8012" i="42"/>
  <c r="H8012" i="42" s="1"/>
  <c r="F8362" i="42"/>
  <c r="H8362" i="42" s="1"/>
  <c r="F5081" i="42"/>
  <c r="H5081" i="42" s="1"/>
  <c r="F6613" i="42"/>
  <c r="H6613" i="42" s="1"/>
  <c r="F6414" i="42"/>
  <c r="H6414" i="42" s="1"/>
  <c r="F7018" i="42"/>
  <c r="H7018" i="42" s="1"/>
  <c r="F8971" i="42"/>
  <c r="H8971" i="42" s="1"/>
  <c r="F8756" i="42"/>
  <c r="H8756" i="42" s="1"/>
  <c r="F6925" i="42"/>
  <c r="H6925" i="42" s="1"/>
  <c r="F5921" i="42"/>
  <c r="H5921" i="42" s="1"/>
  <c r="F8067" i="42"/>
  <c r="H8067" i="42" s="1"/>
  <c r="F8162" i="42"/>
  <c r="H8162" i="42" s="1"/>
  <c r="F4294" i="42"/>
  <c r="H4294" i="42" s="1"/>
  <c r="F2113" i="42"/>
  <c r="H2113" i="42" s="1"/>
  <c r="F6705" i="42"/>
  <c r="H6705" i="42" s="1"/>
  <c r="F6069" i="42"/>
  <c r="H6069" i="42" s="1"/>
  <c r="F7399" i="42"/>
  <c r="H7399" i="42" s="1"/>
  <c r="F5766" i="42"/>
  <c r="H5766" i="42" s="1"/>
  <c r="F7775" i="42"/>
  <c r="H7775" i="42" s="1"/>
  <c r="F5444" i="42"/>
  <c r="H5444" i="42" s="1"/>
  <c r="F3150" i="42"/>
  <c r="H3150" i="42" s="1"/>
  <c r="F4730" i="42"/>
  <c r="H4730" i="42" s="1"/>
  <c r="F5402" i="42"/>
  <c r="H5402" i="42" s="1"/>
  <c r="F5824" i="42"/>
  <c r="H5824" i="42" s="1"/>
  <c r="F8623" i="42"/>
  <c r="H8623" i="42" s="1"/>
  <c r="F7702" i="42"/>
  <c r="H7702" i="42" s="1"/>
  <c r="F5566" i="42"/>
  <c r="H5566" i="42" s="1"/>
  <c r="F6400" i="42"/>
  <c r="H6400" i="42" s="1"/>
  <c r="F7909" i="42"/>
  <c r="H7909" i="42" s="1"/>
  <c r="F8748" i="42"/>
  <c r="H8748" i="42" s="1"/>
  <c r="F4796" i="42"/>
  <c r="H4796" i="42" s="1"/>
  <c r="F882" i="42"/>
  <c r="H882" i="42" s="1"/>
  <c r="F6806" i="42"/>
  <c r="H6806" i="42" s="1"/>
  <c r="F5238" i="42"/>
  <c r="H5238" i="42" s="1"/>
  <c r="F8807" i="42"/>
  <c r="H8807" i="42" s="1"/>
  <c r="F4759" i="42"/>
  <c r="H4759" i="42" s="1"/>
  <c r="F6394" i="42"/>
  <c r="H6394" i="42" s="1"/>
  <c r="F4362" i="42"/>
  <c r="H4362" i="42" s="1"/>
  <c r="F7198" i="42"/>
  <c r="H7198" i="42" s="1"/>
  <c r="F877" i="42"/>
  <c r="H877" i="42" s="1"/>
  <c r="F7243" i="42"/>
  <c r="H7243" i="42" s="1"/>
  <c r="F6005" i="42"/>
  <c r="H6005" i="42" s="1"/>
  <c r="F7487" i="42"/>
  <c r="H7487" i="42" s="1"/>
  <c r="F4654" i="42"/>
  <c r="H4654" i="42" s="1"/>
  <c r="F7014" i="42"/>
  <c r="H7014" i="42" s="1"/>
  <c r="F8576" i="42"/>
  <c r="H8576" i="42" s="1"/>
  <c r="F486" i="42"/>
  <c r="H486" i="42" s="1"/>
  <c r="F7466" i="42"/>
  <c r="H7466" i="42" s="1"/>
  <c r="F7919" i="42"/>
  <c r="H7919" i="42" s="1"/>
  <c r="F7447" i="42"/>
  <c r="H7447" i="42" s="1"/>
  <c r="F8164" i="42"/>
  <c r="H8164" i="42" s="1"/>
  <c r="F8909" i="42"/>
  <c r="H8909" i="42" s="1"/>
  <c r="F8877" i="42"/>
  <c r="H8877" i="42" s="1"/>
  <c r="F4725" i="42"/>
  <c r="H4725" i="42" s="1"/>
  <c r="F7529" i="42"/>
  <c r="H7529" i="42" s="1"/>
  <c r="F8519" i="42"/>
  <c r="H8519" i="42" s="1"/>
  <c r="F4736" i="42"/>
  <c r="H4736" i="42" s="1"/>
  <c r="F4790" i="42"/>
  <c r="H4790" i="42" s="1"/>
  <c r="F6286" i="42"/>
  <c r="H6286" i="42" s="1"/>
  <c r="F7386" i="42"/>
  <c r="H7386" i="42" s="1"/>
  <c r="F5252" i="42"/>
  <c r="H5252" i="42" s="1"/>
  <c r="F7424" i="42"/>
  <c r="H7424" i="42" s="1"/>
  <c r="F4883" i="42"/>
  <c r="H4883" i="42" s="1"/>
  <c r="F6027" i="42"/>
  <c r="H6027" i="42" s="1"/>
  <c r="F3737" i="42"/>
  <c r="H3737" i="42" s="1"/>
  <c r="F7984" i="42"/>
  <c r="H7984" i="42" s="1"/>
  <c r="F7626" i="42"/>
  <c r="H7626" i="42" s="1"/>
  <c r="F8075" i="42"/>
  <c r="H8075" i="42" s="1"/>
  <c r="F8281" i="42"/>
  <c r="H8281" i="42" s="1"/>
  <c r="F7278" i="42"/>
  <c r="H7278" i="42" s="1"/>
  <c r="F6951" i="42"/>
  <c r="H6951" i="42" s="1"/>
  <c r="F5750" i="42"/>
  <c r="H5750" i="42" s="1"/>
  <c r="F6486" i="42"/>
  <c r="H6486" i="42" s="1"/>
  <c r="F6393" i="42"/>
  <c r="H6393" i="42" s="1"/>
  <c r="F6686" i="42"/>
  <c r="H6686" i="42" s="1"/>
  <c r="F7515" i="42"/>
  <c r="H7515" i="42" s="1"/>
  <c r="F7719" i="42"/>
  <c r="H7719" i="42" s="1"/>
  <c r="F8634" i="42"/>
  <c r="H8634" i="42" s="1"/>
  <c r="F6798" i="42"/>
  <c r="H6798" i="42" s="1"/>
  <c r="F5483" i="42"/>
  <c r="H5483" i="42" s="1"/>
  <c r="F3724" i="42"/>
  <c r="H3724" i="42" s="1"/>
  <c r="F469" i="42"/>
  <c r="H469" i="42" s="1"/>
  <c r="F6316" i="42"/>
  <c r="H6316" i="42" s="1"/>
  <c r="F6867" i="42"/>
  <c r="H6867" i="42" s="1"/>
  <c r="F7177" i="42"/>
  <c r="H7177" i="42" s="1"/>
  <c r="F6132" i="42"/>
  <c r="H6132" i="42" s="1"/>
  <c r="F5939" i="42"/>
  <c r="H5939" i="42" s="1"/>
  <c r="F7698" i="42"/>
  <c r="H7698" i="42" s="1"/>
  <c r="F7429" i="42"/>
  <c r="H7429" i="42" s="1"/>
  <c r="F7178" i="42"/>
  <c r="H7178" i="42" s="1"/>
  <c r="F4429" i="42"/>
  <c r="H4429" i="42" s="1"/>
  <c r="F5804" i="42"/>
  <c r="H5804" i="42" s="1"/>
  <c r="F6620" i="42"/>
  <c r="H6620" i="42" s="1"/>
  <c r="F6467" i="42"/>
  <c r="H6467" i="42" s="1"/>
  <c r="F8905" i="42"/>
  <c r="H8905" i="42" s="1"/>
  <c r="F4257" i="42"/>
  <c r="H4257" i="42" s="1"/>
  <c r="F838" i="42"/>
  <c r="H838" i="42" s="1"/>
  <c r="F7511" i="42"/>
  <c r="H7511" i="42" s="1"/>
  <c r="F5998" i="42"/>
  <c r="H5998" i="42" s="1"/>
  <c r="F5793" i="42"/>
  <c r="H5793" i="42" s="1"/>
  <c r="F3122" i="42"/>
  <c r="H3122" i="42" s="1"/>
  <c r="F8279" i="42"/>
  <c r="H8279" i="42" s="1"/>
  <c r="F8345" i="42"/>
  <c r="H8345" i="42" s="1"/>
  <c r="F6305" i="42"/>
  <c r="H6305" i="42" s="1"/>
  <c r="F4617" i="42"/>
  <c r="H4617" i="42" s="1"/>
  <c r="F5325" i="42"/>
  <c r="H5325" i="42" s="1"/>
  <c r="F4540" i="42"/>
  <c r="H4540" i="42" s="1"/>
  <c r="F8443" i="42"/>
  <c r="H8443" i="42" s="1"/>
  <c r="F7233" i="42"/>
  <c r="H7233" i="42" s="1"/>
  <c r="F7690" i="42"/>
  <c r="H7690" i="42" s="1"/>
  <c r="F6609" i="42"/>
  <c r="H6609" i="42" s="1"/>
  <c r="F7615" i="42"/>
  <c r="H7615" i="42" s="1"/>
  <c r="F5088" i="42"/>
  <c r="H5088" i="42" s="1"/>
  <c r="F4372" i="42"/>
  <c r="H4372" i="42" s="1"/>
  <c r="F8253" i="42"/>
  <c r="H8253" i="42" s="1"/>
  <c r="F5508" i="42"/>
  <c r="H5508" i="42" s="1"/>
  <c r="F4804" i="42"/>
  <c r="H4804" i="42" s="1"/>
  <c r="F5479" i="42"/>
  <c r="H5479" i="42" s="1"/>
  <c r="F904" i="42"/>
  <c r="H904" i="42" s="1"/>
  <c r="F6287" i="42"/>
  <c r="H6287" i="42" s="1"/>
  <c r="F7746" i="42"/>
  <c r="H7746" i="42" s="1"/>
  <c r="F6117" i="42"/>
  <c r="H6117" i="42" s="1"/>
  <c r="F4558" i="42"/>
  <c r="H4558" i="42" s="1"/>
  <c r="F6748" i="42"/>
  <c r="H6748" i="42" s="1"/>
  <c r="F6180" i="42"/>
  <c r="H6180" i="42" s="1"/>
  <c r="F7012" i="42"/>
  <c r="H7012" i="42" s="1"/>
  <c r="F3907" i="42"/>
  <c r="H3907" i="42" s="1"/>
  <c r="F4133" i="42"/>
  <c r="H4133" i="42" s="1"/>
  <c r="F8640" i="42"/>
  <c r="H8640" i="42" s="1"/>
  <c r="F7404" i="42"/>
  <c r="H7404" i="42" s="1"/>
  <c r="F7563" i="42"/>
  <c r="H7563" i="42" s="1"/>
  <c r="F8939" i="42"/>
  <c r="H8939" i="42" s="1"/>
  <c r="F941" i="42"/>
  <c r="H941" i="42" s="1"/>
  <c r="F3978" i="42"/>
  <c r="H3978" i="42" s="1"/>
  <c r="F7401" i="42"/>
  <c r="H7401" i="42" s="1"/>
  <c r="F6674" i="42"/>
  <c r="H6674" i="42" s="1"/>
  <c r="F4220" i="42"/>
  <c r="H4220" i="42" s="1"/>
  <c r="F5928" i="42"/>
  <c r="H5928" i="42" s="1"/>
  <c r="F5296" i="42"/>
  <c r="H5296" i="42" s="1"/>
  <c r="F6372" i="42"/>
  <c r="H6372" i="42" s="1"/>
  <c r="F3886" i="42"/>
  <c r="H3886" i="42" s="1"/>
  <c r="F7926" i="42"/>
  <c r="H7926" i="42" s="1"/>
  <c r="F7480" i="42"/>
  <c r="H7480" i="42" s="1"/>
  <c r="F8505" i="42"/>
  <c r="H8505" i="42" s="1"/>
  <c r="F6042" i="42"/>
  <c r="H6042" i="42" s="1"/>
  <c r="F3129" i="42"/>
  <c r="H3129" i="42" s="1"/>
  <c r="F6489" i="42"/>
  <c r="H6489" i="42" s="1"/>
  <c r="F8826" i="42"/>
  <c r="H8826" i="42" s="1"/>
  <c r="F3069" i="42"/>
  <c r="H3069" i="42" s="1"/>
  <c r="F6948" i="42"/>
  <c r="H6948" i="42" s="1"/>
  <c r="F7585" i="42"/>
  <c r="H7585" i="42" s="1"/>
  <c r="F8988" i="42"/>
  <c r="H8988" i="42" s="1"/>
  <c r="F4705" i="42"/>
  <c r="H4705" i="42" s="1"/>
  <c r="F3202" i="42"/>
  <c r="H3202" i="42" s="1"/>
  <c r="F7011" i="42"/>
  <c r="H7011" i="42" s="1"/>
  <c r="F5422" i="42"/>
  <c r="H5422" i="42" s="1"/>
  <c r="F2112" i="42"/>
  <c r="H2112" i="42" s="1"/>
  <c r="F8896" i="42"/>
  <c r="H8896" i="42" s="1"/>
  <c r="F5605" i="42"/>
  <c r="H5605" i="42" s="1"/>
  <c r="F4649" i="42"/>
  <c r="H4649" i="42" s="1"/>
  <c r="F8783" i="42"/>
  <c r="H8783" i="42" s="1"/>
  <c r="F6717" i="42"/>
  <c r="H6717" i="42" s="1"/>
  <c r="F5663" i="42"/>
  <c r="H5663" i="42" s="1"/>
  <c r="F6551" i="42"/>
  <c r="H6551" i="42" s="1"/>
  <c r="F7527" i="42"/>
  <c r="H7527" i="42" s="1"/>
  <c r="F6411" i="42"/>
  <c r="H6411" i="42" s="1"/>
  <c r="F6586" i="42"/>
  <c r="H6586" i="42" s="1"/>
  <c r="F6721" i="42"/>
  <c r="H6721" i="42" s="1"/>
  <c r="F7866" i="42"/>
  <c r="H7866" i="42" s="1"/>
  <c r="F4276" i="42"/>
  <c r="H4276" i="42" s="1"/>
  <c r="F4684" i="42"/>
  <c r="H4684" i="42" s="1"/>
  <c r="F7098" i="42"/>
  <c r="H7098" i="42" s="1"/>
  <c r="F6214" i="42"/>
  <c r="H6214" i="42" s="1"/>
  <c r="F5856" i="42"/>
  <c r="H5856" i="42" s="1"/>
  <c r="F8175" i="42"/>
  <c r="H8175" i="42" s="1"/>
  <c r="F7962" i="42"/>
  <c r="H7962" i="42" s="1"/>
  <c r="F3019" i="42"/>
  <c r="H3019" i="42" s="1"/>
  <c r="F1714" i="42"/>
  <c r="H1714" i="42" s="1"/>
  <c r="F5230" i="42"/>
  <c r="H5230" i="42" s="1"/>
  <c r="F5704" i="42"/>
  <c r="H5704" i="42" s="1"/>
  <c r="F8863" i="42"/>
  <c r="H8863" i="42" s="1"/>
  <c r="F8413" i="42"/>
  <c r="H8413" i="42" s="1"/>
  <c r="F6217" i="42"/>
  <c r="H6217" i="42" s="1"/>
  <c r="F6541" i="42"/>
  <c r="H6541" i="42" s="1"/>
  <c r="F5034" i="42"/>
  <c r="H5034" i="42" s="1"/>
  <c r="F6994" i="42"/>
  <c r="H6994" i="42" s="1"/>
  <c r="F6204" i="42"/>
  <c r="H6204" i="42" s="1"/>
  <c r="F7355" i="42"/>
  <c r="H7355" i="42" s="1"/>
  <c r="F4808" i="42"/>
  <c r="H4808" i="42" s="1"/>
  <c r="F5783" i="42"/>
  <c r="H5783" i="42" s="1"/>
  <c r="F4363" i="42"/>
  <c r="H4363" i="42" s="1"/>
  <c r="F8178" i="42"/>
  <c r="H8178" i="42" s="1"/>
  <c r="F8408" i="42"/>
  <c r="H8408" i="42" s="1"/>
  <c r="F6582" i="42"/>
  <c r="H6582" i="42" s="1"/>
  <c r="F5002" i="42"/>
  <c r="H5002" i="42" s="1"/>
  <c r="F8246" i="42"/>
  <c r="H8246" i="42" s="1"/>
  <c r="F7597" i="42"/>
  <c r="H7597" i="42" s="1"/>
  <c r="F8286" i="42"/>
  <c r="H8286" i="42" s="1"/>
  <c r="F6758" i="42"/>
  <c r="H6758" i="42" s="1"/>
  <c r="F4604" i="42"/>
  <c r="H4604" i="42" s="1"/>
  <c r="F5859" i="42"/>
  <c r="H5859" i="42" s="1"/>
  <c r="F5405" i="42"/>
  <c r="H5405" i="42" s="1"/>
  <c r="F5523" i="42"/>
  <c r="H5523" i="42" s="1"/>
  <c r="F6900" i="42"/>
  <c r="H6900" i="42" s="1"/>
  <c r="F4992" i="42"/>
  <c r="H4992" i="42" s="1"/>
  <c r="F4700" i="42"/>
  <c r="H4700" i="42" s="1"/>
  <c r="F7109" i="42"/>
  <c r="H7109" i="42" s="1"/>
  <c r="F5220" i="42"/>
  <c r="H5220" i="42" s="1"/>
  <c r="F5301" i="42"/>
  <c r="H5301" i="42" s="1"/>
  <c r="F7723" i="42"/>
  <c r="H7723" i="42" s="1"/>
  <c r="F4961" i="42"/>
  <c r="H4961" i="42" s="1"/>
  <c r="F6381" i="42"/>
  <c r="H6381" i="42" s="1"/>
  <c r="F8219" i="42"/>
  <c r="H8219" i="42" s="1"/>
  <c r="F4747" i="42"/>
  <c r="H4747" i="42" s="1"/>
  <c r="F6038" i="42"/>
  <c r="H6038" i="42" s="1"/>
  <c r="F8559" i="42"/>
  <c r="H8559" i="42" s="1"/>
  <c r="F6173" i="42"/>
  <c r="H6173" i="42" s="1"/>
  <c r="F7094" i="42"/>
  <c r="H7094" i="42" s="1"/>
  <c r="F470" i="42"/>
  <c r="H470" i="42" s="1"/>
  <c r="F7141" i="42"/>
  <c r="H7141" i="42" s="1"/>
  <c r="F4183" i="42"/>
  <c r="H4183" i="42" s="1"/>
  <c r="F6296" i="42"/>
  <c r="H6296" i="42" s="1"/>
  <c r="F1951" i="42"/>
  <c r="H1951" i="42" s="1"/>
  <c r="F7613" i="42"/>
  <c r="H7613" i="42" s="1"/>
  <c r="F4444" i="42"/>
  <c r="H4444" i="42" s="1"/>
  <c r="F5949" i="42"/>
  <c r="H5949" i="42" s="1"/>
  <c r="F4492" i="42"/>
  <c r="H4492" i="42" s="1"/>
  <c r="F8400" i="42"/>
  <c r="H8400" i="42" s="1"/>
  <c r="F23" i="42"/>
  <c r="H23" i="42" s="1"/>
  <c r="F7880" i="42"/>
  <c r="H7880" i="42" s="1"/>
  <c r="F6975" i="42"/>
  <c r="H6975" i="42" s="1"/>
  <c r="F7684" i="42"/>
  <c r="H7684" i="42" s="1"/>
  <c r="F7338" i="42"/>
  <c r="H7338" i="42" s="1"/>
  <c r="F6015" i="42"/>
  <c r="H6015" i="42" s="1"/>
  <c r="F5632" i="42"/>
  <c r="H5632" i="42" s="1"/>
  <c r="F3740" i="42"/>
  <c r="H3740" i="42" s="1"/>
  <c r="F7945" i="42"/>
  <c r="H7945" i="42" s="1"/>
  <c r="F6656" i="42"/>
  <c r="H6656" i="42" s="1"/>
  <c r="F4146" i="42"/>
  <c r="H4146" i="42" s="1"/>
  <c r="F5715" i="42"/>
  <c r="H5715" i="42" s="1"/>
  <c r="F6560" i="42"/>
  <c r="H6560" i="42" s="1"/>
  <c r="F7450" i="42"/>
  <c r="H7450" i="42" s="1"/>
  <c r="F6694" i="42"/>
  <c r="H6694" i="42" s="1"/>
  <c r="F6455" i="42"/>
  <c r="H6455" i="42" s="1"/>
  <c r="F7292" i="42"/>
  <c r="H7292" i="42" s="1"/>
  <c r="F4514" i="42"/>
  <c r="H4514" i="42" s="1"/>
  <c r="F7476" i="42"/>
  <c r="H7476" i="42" s="1"/>
  <c r="F5469" i="42"/>
  <c r="H5469" i="42" s="1"/>
  <c r="F7876" i="42"/>
  <c r="H7876" i="42" s="1"/>
  <c r="F6781" i="42"/>
  <c r="H6781" i="42" s="1"/>
  <c r="F8053" i="42"/>
  <c r="H8053" i="42" s="1"/>
  <c r="F6665" i="42"/>
  <c r="H6665" i="42" s="1"/>
  <c r="F6732" i="42"/>
  <c r="H6732" i="42" s="1"/>
  <c r="F8147" i="42"/>
  <c r="H8147" i="42" s="1"/>
  <c r="F5084" i="42"/>
  <c r="H5084" i="42" s="1"/>
  <c r="F6752" i="42"/>
  <c r="H6752" i="42" s="1"/>
  <c r="F8980" i="42"/>
  <c r="H8980" i="42" s="1"/>
  <c r="F5519" i="42"/>
  <c r="H5519" i="42" s="1"/>
  <c r="F6421" i="42"/>
  <c r="H6421" i="42" s="1"/>
  <c r="F6662" i="42"/>
  <c r="H6662" i="42" s="1"/>
  <c r="F8086" i="42"/>
  <c r="H8086" i="42" s="1"/>
  <c r="F6282" i="42"/>
  <c r="H6282" i="42" s="1"/>
  <c r="F8463" i="42"/>
  <c r="H8463" i="42" s="1"/>
  <c r="F4189" i="42"/>
  <c r="H4189" i="42" s="1"/>
  <c r="F6496" i="42"/>
  <c r="H6496" i="42" s="1"/>
  <c r="F4554" i="42"/>
  <c r="H4554" i="42" s="1"/>
  <c r="F8263" i="42"/>
  <c r="H8263" i="42" s="1"/>
  <c r="F1757" i="42"/>
  <c r="H1757" i="42" s="1"/>
  <c r="F8158" i="42"/>
  <c r="H8158" i="42" s="1"/>
  <c r="F7673" i="42"/>
  <c r="H7673" i="42" s="1"/>
  <c r="F7605" i="42"/>
  <c r="H7605" i="42" s="1"/>
  <c r="F8506" i="42"/>
  <c r="H8506" i="42" s="1"/>
  <c r="F6366" i="42"/>
  <c r="H6366" i="42" s="1"/>
  <c r="F8806" i="42"/>
  <c r="H8806" i="42" s="1"/>
  <c r="F4181" i="42"/>
  <c r="H4181" i="42" s="1"/>
  <c r="F8205" i="42"/>
  <c r="H8205" i="42" s="1"/>
  <c r="F4973" i="42"/>
  <c r="H4973" i="42" s="1"/>
  <c r="F6899" i="42"/>
  <c r="H6899" i="42" s="1"/>
  <c r="F6205" i="42"/>
  <c r="H6205" i="42" s="1"/>
  <c r="F8288" i="42"/>
  <c r="H8288" i="42" s="1"/>
  <c r="F514" i="42"/>
  <c r="H514" i="42" s="1"/>
  <c r="F7632" i="42"/>
  <c r="H7632" i="42" s="1"/>
  <c r="F7248" i="42"/>
  <c r="H7248" i="42" s="1"/>
  <c r="F5332" i="42"/>
  <c r="H5332" i="42" s="1"/>
  <c r="F6574" i="42"/>
  <c r="H6574" i="42" s="1"/>
  <c r="F6195" i="42"/>
  <c r="H6195" i="42" s="1"/>
  <c r="F8189" i="42"/>
  <c r="H8189" i="42" s="1"/>
  <c r="F6575" i="42"/>
  <c r="H6575" i="42" s="1"/>
  <c r="F8970" i="42"/>
  <c r="H8970" i="42" s="1"/>
  <c r="F8999" i="42"/>
  <c r="H8999" i="42" s="1"/>
  <c r="F6780" i="42"/>
  <c r="H6780" i="42" s="1"/>
  <c r="F6091" i="42"/>
  <c r="H6091" i="42" s="1"/>
  <c r="F6130" i="42"/>
  <c r="H6130" i="42" s="1"/>
  <c r="F8663" i="42"/>
  <c r="H8663" i="42" s="1"/>
  <c r="F6176" i="42"/>
  <c r="H6176" i="42" s="1"/>
  <c r="F455" i="42"/>
  <c r="H455" i="42" s="1"/>
  <c r="F6873" i="42"/>
  <c r="H6873" i="42" s="1"/>
  <c r="F5876" i="42"/>
  <c r="H5876" i="42" s="1"/>
  <c r="F5305" i="42"/>
  <c r="H5305" i="42" s="1"/>
  <c r="F8148" i="42"/>
  <c r="H8148" i="42" s="1"/>
  <c r="F1942" i="42"/>
  <c r="H1942" i="42" s="1"/>
  <c r="F7259" i="42"/>
  <c r="H7259" i="42" s="1"/>
  <c r="F6122" i="42"/>
  <c r="H6122" i="42" s="1"/>
  <c r="F8118" i="42"/>
  <c r="H8118" i="42" s="1"/>
  <c r="F6733" i="42"/>
  <c r="H6733" i="42" s="1"/>
  <c r="F913" i="42"/>
  <c r="H913" i="42" s="1"/>
  <c r="F4258" i="42"/>
  <c r="H4258" i="42" s="1"/>
  <c r="F7384" i="42"/>
  <c r="H7384" i="42" s="1"/>
  <c r="F4171" i="42"/>
  <c r="H4171" i="42" s="1"/>
  <c r="F5580" i="42"/>
  <c r="H5580" i="42" s="1"/>
  <c r="F5942" i="42"/>
  <c r="H5942" i="42" s="1"/>
  <c r="F4001" i="42"/>
  <c r="H4001" i="42" s="1"/>
  <c r="F7103" i="42"/>
  <c r="H7103" i="42" s="1"/>
  <c r="F8897" i="42"/>
  <c r="H8897" i="42" s="1"/>
  <c r="F8214" i="42"/>
  <c r="H8214" i="42" s="1"/>
  <c r="F7920" i="42"/>
  <c r="H7920" i="42" s="1"/>
  <c r="F6795" i="42"/>
  <c r="H6795" i="42" s="1"/>
  <c r="F7474" i="42"/>
  <c r="H7474" i="42" s="1"/>
  <c r="F7680" i="42"/>
  <c r="H7680" i="42" s="1"/>
  <c r="F5911" i="42"/>
  <c r="H5911" i="42" s="1"/>
  <c r="F5823" i="42"/>
  <c r="H5823" i="42" s="1"/>
  <c r="F3018" i="42"/>
  <c r="H3018" i="42" s="1"/>
  <c r="F7623" i="42"/>
  <c r="H7623" i="42" s="1"/>
  <c r="F443" i="42"/>
  <c r="H443" i="42" s="1"/>
  <c r="F5830" i="42"/>
  <c r="H5830" i="42" s="1"/>
  <c r="F7899" i="42"/>
  <c r="H7899" i="42" s="1"/>
  <c r="F7596" i="42"/>
  <c r="H7596" i="42" s="1"/>
  <c r="F6009" i="42"/>
  <c r="H6009" i="42" s="1"/>
  <c r="F6725" i="42"/>
  <c r="H6725" i="42" s="1"/>
  <c r="F6599" i="42"/>
  <c r="H6599" i="42" s="1"/>
  <c r="F8120" i="42"/>
  <c r="H8120" i="42" s="1"/>
  <c r="F7483" i="42"/>
  <c r="H7483" i="42" s="1"/>
  <c r="F7885" i="42"/>
  <c r="H7885" i="42" s="1"/>
  <c r="F7498" i="42"/>
  <c r="H7498" i="42" s="1"/>
  <c r="F7875" i="42"/>
  <c r="H7875" i="42" s="1"/>
  <c r="F6623" i="42"/>
  <c r="H6623" i="42" s="1"/>
  <c r="F8867" i="42"/>
  <c r="H8867" i="42" s="1"/>
  <c r="F4288" i="42"/>
  <c r="H4288" i="42" s="1"/>
  <c r="F4125" i="42"/>
  <c r="H4125" i="42" s="1"/>
  <c r="F5482" i="42"/>
  <c r="H5482" i="42" s="1"/>
  <c r="F6278" i="42"/>
  <c r="H6278" i="42" s="1"/>
  <c r="F8698" i="42"/>
  <c r="H8698" i="42" s="1"/>
  <c r="F7142" i="42"/>
  <c r="H7142" i="42" s="1"/>
  <c r="F5478" i="42"/>
  <c r="H5478" i="42" s="1"/>
  <c r="F6888" i="42"/>
  <c r="H6888" i="42" s="1"/>
  <c r="F7611" i="42"/>
  <c r="H7611" i="42" s="1"/>
  <c r="F4267" i="42"/>
  <c r="H4267" i="42" s="1"/>
  <c r="F521" i="42"/>
  <c r="H521" i="42" s="1"/>
  <c r="F6252" i="42"/>
  <c r="H6252" i="42" s="1"/>
  <c r="F8427" i="42"/>
  <c r="H8427" i="42" s="1"/>
  <c r="F8409" i="42"/>
  <c r="H8409" i="42" s="1"/>
  <c r="F6076" i="42"/>
  <c r="H6076" i="42" s="1"/>
  <c r="F5362" i="42"/>
  <c r="H5362" i="42" s="1"/>
  <c r="F8029" i="42"/>
  <c r="H8029" i="42" s="1"/>
  <c r="F4720" i="42"/>
  <c r="H4720" i="42" s="1"/>
  <c r="F4225" i="42"/>
  <c r="H4225" i="42" s="1"/>
  <c r="F4370" i="42"/>
  <c r="H4370" i="42" s="1"/>
  <c r="F5862" i="42"/>
  <c r="H5862" i="42" s="1"/>
  <c r="F551" i="42"/>
  <c r="H551" i="42" s="1"/>
  <c r="F4415" i="42"/>
  <c r="H4415" i="42" s="1"/>
  <c r="F5455" i="42"/>
  <c r="H5455" i="42" s="1"/>
  <c r="F7110" i="42"/>
  <c r="H7110" i="42" s="1"/>
  <c r="F5662" i="42"/>
  <c r="H5662" i="42" s="1"/>
  <c r="F5468" i="42"/>
  <c r="H5468" i="42" s="1"/>
  <c r="F5221" i="42"/>
  <c r="H5221" i="42" s="1"/>
  <c r="F8481" i="42"/>
  <c r="H8481" i="42" s="1"/>
  <c r="F8964" i="42"/>
  <c r="H8964" i="42" s="1"/>
  <c r="F3911" i="42"/>
  <c r="H3911" i="42" s="1"/>
  <c r="F6389" i="42"/>
  <c r="H6389" i="42" s="1"/>
  <c r="F5339" i="42"/>
  <c r="H5339" i="42" s="1"/>
  <c r="F5504" i="42"/>
  <c r="H5504" i="42" s="1"/>
  <c r="F6735" i="42"/>
  <c r="H6735" i="42" s="1"/>
  <c r="F6275" i="42"/>
  <c r="H6275" i="42" s="1"/>
  <c r="F6377" i="42"/>
  <c r="H6377" i="42" s="1"/>
  <c r="F6134" i="42"/>
  <c r="H6134" i="42" s="1"/>
  <c r="F7921" i="42"/>
  <c r="H7921" i="42" s="1"/>
  <c r="F6229" i="42"/>
  <c r="H6229" i="42" s="1"/>
  <c r="F6504" i="42"/>
  <c r="H6504" i="42" s="1"/>
  <c r="F7071" i="42"/>
  <c r="H7071" i="42" s="1"/>
  <c r="F8003" i="42"/>
  <c r="H8003" i="42" s="1"/>
  <c r="F8322" i="42"/>
  <c r="H8322" i="42" s="1"/>
  <c r="F6954" i="42"/>
  <c r="H6954" i="42" s="1"/>
  <c r="F5720" i="42"/>
  <c r="H5720" i="42" s="1"/>
  <c r="F6238" i="42"/>
  <c r="H6238" i="42" s="1"/>
  <c r="F3148" i="42"/>
  <c r="H3148" i="42" s="1"/>
  <c r="F6482" i="42"/>
  <c r="H6482" i="42" s="1"/>
  <c r="F4306" i="42"/>
  <c r="H4306" i="42" s="1"/>
  <c r="F6835" i="42"/>
  <c r="H6835" i="42" s="1"/>
  <c r="F8529" i="42"/>
  <c r="H8529" i="42" s="1"/>
  <c r="F4889" i="42"/>
  <c r="H4889" i="42" s="1"/>
  <c r="F6870" i="42"/>
  <c r="H6870" i="42" s="1"/>
  <c r="F5554" i="42"/>
  <c r="H5554" i="42" s="1"/>
  <c r="F4397" i="42"/>
  <c r="H4397" i="42" s="1"/>
  <c r="F475" i="42"/>
  <c r="H475" i="42" s="1"/>
  <c r="F5650" i="42"/>
  <c r="H5650" i="42" s="1"/>
  <c r="F5606" i="42"/>
  <c r="H5606" i="42" s="1"/>
  <c r="F4941" i="42"/>
  <c r="H4941" i="42" s="1"/>
  <c r="F6878" i="42"/>
  <c r="H6878" i="42" s="1"/>
  <c r="F4536" i="42"/>
  <c r="H4536" i="42" s="1"/>
  <c r="F5888" i="42"/>
  <c r="H5888" i="42" s="1"/>
  <c r="F8744" i="42"/>
  <c r="H8744" i="42" s="1"/>
  <c r="F8635" i="42"/>
  <c r="H8635" i="42" s="1"/>
  <c r="F8434" i="42"/>
  <c r="H8434" i="42" s="1"/>
  <c r="F7887" i="42"/>
  <c r="H7887" i="42" s="1"/>
  <c r="F5670" i="42"/>
  <c r="H5670" i="42" s="1"/>
  <c r="F6977" i="42"/>
  <c r="H6977" i="42" s="1"/>
  <c r="F5372" i="42"/>
  <c r="H5372" i="42" s="1"/>
  <c r="F5893" i="42"/>
  <c r="H5893" i="42" s="1"/>
  <c r="F7022" i="42"/>
  <c r="H7022" i="42" s="1"/>
  <c r="F6236" i="42"/>
  <c r="H6236" i="42" s="1"/>
  <c r="F6415" i="42"/>
  <c r="H6415" i="42" s="1"/>
  <c r="F7914" i="42"/>
  <c r="H7914" i="42" s="1"/>
  <c r="F3995" i="42"/>
  <c r="H3995" i="42" s="1"/>
  <c r="F4935" i="42"/>
  <c r="H4935" i="42" s="1"/>
  <c r="F8095" i="42"/>
  <c r="H8095" i="42" s="1"/>
  <c r="F5996" i="42"/>
  <c r="H5996" i="42" s="1"/>
  <c r="F5258" i="42"/>
  <c r="H5258" i="42" s="1"/>
  <c r="F6244" i="42"/>
  <c r="H6244" i="42" s="1"/>
  <c r="F7160" i="42"/>
  <c r="H7160" i="42" s="1"/>
  <c r="F8404" i="42"/>
  <c r="H8404" i="42" s="1"/>
  <c r="F7531" i="42"/>
  <c r="H7531" i="42" s="1"/>
  <c r="F6058" i="42"/>
  <c r="H6058" i="42" s="1"/>
  <c r="F5571" i="42"/>
  <c r="H5571" i="42" s="1"/>
  <c r="F5123" i="42"/>
  <c r="H5123" i="42" s="1"/>
  <c r="F5808" i="42"/>
  <c r="H5808" i="42" s="1"/>
  <c r="F5061" i="42"/>
  <c r="H5061" i="42" s="1"/>
  <c r="F6100" i="42"/>
  <c r="H6100" i="42" s="1"/>
  <c r="F6108" i="42"/>
  <c r="H6108" i="42" s="1"/>
  <c r="F8457" i="42"/>
  <c r="H8457" i="42" s="1"/>
  <c r="F5518" i="42"/>
  <c r="H5518" i="42" s="1"/>
  <c r="F6936" i="42"/>
  <c r="H6936" i="42" s="1"/>
  <c r="F7996" i="42"/>
  <c r="H7996" i="42" s="1"/>
  <c r="F5613" i="42"/>
  <c r="H5613" i="42" s="1"/>
  <c r="F4835" i="42"/>
  <c r="H4835" i="42" s="1"/>
  <c r="F4988" i="42"/>
  <c r="H4988" i="42" s="1"/>
  <c r="F6691" i="42"/>
  <c r="H6691" i="42" s="1"/>
  <c r="F8323" i="42"/>
  <c r="H8323" i="42" s="1"/>
  <c r="F4869" i="42"/>
  <c r="H4869" i="42" s="1"/>
  <c r="F7935" i="42"/>
  <c r="H7935" i="42" s="1"/>
  <c r="F4318" i="42"/>
  <c r="H4318" i="42" s="1"/>
  <c r="F7066" i="42"/>
  <c r="H7066" i="42" s="1"/>
  <c r="F6593" i="42"/>
  <c r="H6593" i="42" s="1"/>
  <c r="F4442" i="42"/>
  <c r="H4442" i="42" s="1"/>
  <c r="F8009" i="42"/>
  <c r="H8009" i="42" s="1"/>
  <c r="F4137" i="42"/>
  <c r="H4137" i="42" s="1"/>
  <c r="F8090" i="42"/>
  <c r="H8090" i="42" s="1"/>
  <c r="F6445" i="42"/>
  <c r="H6445" i="42" s="1"/>
  <c r="F8930" i="42"/>
  <c r="H8930" i="42" s="1"/>
  <c r="F449" i="42"/>
  <c r="H449" i="42" s="1"/>
  <c r="F8919" i="42"/>
  <c r="H8919" i="42" s="1"/>
  <c r="F7120" i="42"/>
  <c r="H7120" i="42" s="1"/>
  <c r="F6478" i="42"/>
  <c r="H6478" i="42" s="1"/>
  <c r="F7330" i="42"/>
  <c r="H7330" i="42" s="1"/>
  <c r="F4970" i="42"/>
  <c r="H4970" i="42" s="1"/>
  <c r="F5699" i="42"/>
  <c r="H5699" i="42" s="1"/>
  <c r="F4803" i="42"/>
  <c r="H4803" i="42" s="1"/>
  <c r="F6571" i="42"/>
  <c r="H6571" i="42" s="1"/>
  <c r="F8348" i="42"/>
  <c r="H8348" i="42" s="1"/>
  <c r="F6039" i="42"/>
  <c r="H6039" i="42" s="1"/>
  <c r="F8447" i="42"/>
  <c r="H8447" i="42" s="1"/>
  <c r="F8780" i="42"/>
  <c r="H8780" i="42" s="1"/>
  <c r="F7003" i="42"/>
  <c r="H7003" i="42" s="1"/>
  <c r="F4874" i="42"/>
  <c r="H4874" i="42" s="1"/>
  <c r="F451" i="42"/>
  <c r="H451" i="42" s="1"/>
  <c r="F5011" i="42"/>
  <c r="H5011" i="42" s="1"/>
  <c r="F4744" i="42"/>
  <c r="H4744" i="42" s="1"/>
  <c r="F5033" i="42"/>
  <c r="H5033" i="42" s="1"/>
  <c r="F8642" i="42"/>
  <c r="H8642" i="42" s="1"/>
  <c r="F5119" i="42"/>
  <c r="H5119" i="42" s="1"/>
  <c r="F6579" i="42"/>
  <c r="H6579" i="42" s="1"/>
  <c r="F6102" i="42"/>
  <c r="H6102" i="42" s="1"/>
  <c r="F7446" i="42"/>
  <c r="H7446" i="42" s="1"/>
  <c r="F8426" i="42"/>
  <c r="H8426" i="42" s="1"/>
  <c r="F5376" i="42"/>
  <c r="H5376" i="42" s="1"/>
  <c r="F4996" i="42"/>
  <c r="H4996" i="42" s="1"/>
  <c r="F4205" i="42"/>
  <c r="H4205" i="42" s="1"/>
  <c r="F5300" i="42"/>
  <c r="H5300" i="42" s="1"/>
  <c r="F7378" i="42"/>
  <c r="H7378" i="42" s="1"/>
  <c r="F5728" i="42"/>
  <c r="H5728" i="42" s="1"/>
  <c r="F8129" i="42"/>
  <c r="H8129" i="42" s="1"/>
  <c r="F8212" i="42"/>
  <c r="H8212" i="42" s="1"/>
  <c r="F5227" i="42"/>
  <c r="H5227" i="42" s="1"/>
  <c r="F7345" i="42"/>
  <c r="H7345" i="42" s="1"/>
  <c r="F7024" i="42"/>
  <c r="H7024" i="42" s="1"/>
  <c r="F7031" i="42"/>
  <c r="H7031" i="42" s="1"/>
  <c r="F7075" i="42"/>
  <c r="H7075" i="42" s="1"/>
  <c r="F8117" i="42"/>
  <c r="H8117" i="42" s="1"/>
  <c r="F6601" i="42"/>
  <c r="H6601" i="42" s="1"/>
  <c r="F6820" i="42"/>
  <c r="H6820" i="42" s="1"/>
  <c r="F2080" i="42"/>
  <c r="H2080" i="42" s="1"/>
  <c r="F831" i="42"/>
  <c r="H831" i="42" s="1"/>
  <c r="F336" i="42"/>
  <c r="H336" i="42" s="1"/>
  <c r="F6547" i="42"/>
  <c r="H6547" i="42" s="1"/>
  <c r="F5707" i="42"/>
  <c r="H5707" i="42" s="1"/>
  <c r="F8085" i="42"/>
  <c r="H8085" i="42" s="1"/>
  <c r="F7594" i="42"/>
  <c r="H7594" i="42" s="1"/>
  <c r="F6632" i="42"/>
  <c r="H6632" i="42" s="1"/>
  <c r="F7904" i="42"/>
  <c r="H7904" i="42" s="1"/>
  <c r="F5278" i="42"/>
  <c r="H5278" i="42" s="1"/>
  <c r="F5255" i="42"/>
  <c r="H5255" i="42" s="1"/>
  <c r="F5445" i="42"/>
  <c r="H5445" i="42" s="1"/>
  <c r="F8436" i="42"/>
  <c r="H8436" i="42" s="1"/>
  <c r="F5493" i="42"/>
  <c r="H5493" i="42" s="1"/>
  <c r="F4812" i="42"/>
  <c r="H4812" i="42" s="1"/>
  <c r="F8537" i="42"/>
  <c r="H8537" i="42" s="1"/>
  <c r="F6636" i="42"/>
  <c r="H6636" i="42" s="1"/>
  <c r="F6589" i="42"/>
  <c r="H6589" i="42" s="1"/>
  <c r="F525" i="42"/>
  <c r="H525" i="42" s="1"/>
  <c r="F6996" i="42"/>
  <c r="H6996" i="42" s="1"/>
  <c r="F4927" i="42"/>
  <c r="H4927" i="42" s="1"/>
  <c r="F7795" i="42"/>
  <c r="H7795" i="42" s="1"/>
  <c r="F5982" i="42"/>
  <c r="H5982" i="42" s="1"/>
  <c r="F4231" i="42"/>
  <c r="H4231" i="42" s="1"/>
  <c r="F4015" i="42"/>
  <c r="H4015" i="42" s="1"/>
  <c r="F4459" i="42"/>
  <c r="H4459" i="42" s="1"/>
  <c r="F7280" i="42"/>
  <c r="H7280" i="42" s="1"/>
  <c r="F8497" i="42"/>
  <c r="H8497" i="42" s="1"/>
  <c r="F5758" i="42"/>
  <c r="H5758" i="42" s="1"/>
  <c r="F7591" i="42"/>
  <c r="H7591" i="42" s="1"/>
  <c r="F7967" i="42"/>
  <c r="H7967" i="42" s="1"/>
  <c r="F8526" i="42"/>
  <c r="H8526" i="42" s="1"/>
  <c r="F6779" i="42"/>
  <c r="H6779" i="42" s="1"/>
  <c r="F7851" i="42"/>
  <c r="H7851" i="42" s="1"/>
  <c r="F7235" i="42"/>
  <c r="H7235" i="42" s="1"/>
  <c r="F8265" i="42"/>
  <c r="H8265" i="42" s="1"/>
  <c r="F4763" i="42"/>
  <c r="H4763" i="42" s="1"/>
  <c r="F8382" i="42"/>
  <c r="H8382" i="42" s="1"/>
  <c r="F5000" i="42"/>
  <c r="H5000" i="42" s="1"/>
  <c r="F4851" i="42"/>
  <c r="H4851" i="42" s="1"/>
  <c r="F5943" i="42"/>
  <c r="H5943" i="42" s="1"/>
  <c r="F4756" i="42"/>
  <c r="H4756" i="42" s="1"/>
  <c r="F7020" i="42"/>
  <c r="H7020" i="42" s="1"/>
  <c r="F7655" i="42"/>
  <c r="H7655" i="42" s="1"/>
  <c r="F6517" i="42"/>
  <c r="H6517" i="42" s="1"/>
  <c r="F8329" i="42"/>
  <c r="H8329" i="42" s="1"/>
  <c r="F6513" i="42"/>
  <c r="H6513" i="42" s="1"/>
  <c r="F5239" i="42"/>
  <c r="H5239" i="42" s="1"/>
  <c r="F7608" i="42"/>
  <c r="H7608" i="42" s="1"/>
  <c r="F6110" i="42"/>
  <c r="H6110" i="42" s="1"/>
  <c r="F8491" i="42"/>
  <c r="H8491" i="42" s="1"/>
  <c r="F1770" i="42"/>
  <c r="H1770" i="42" s="1"/>
  <c r="F6979" i="42"/>
  <c r="H6979" i="42" s="1"/>
  <c r="F7354" i="42"/>
  <c r="H7354" i="42" s="1"/>
  <c r="F4486" i="42"/>
  <c r="H4486" i="42" s="1"/>
  <c r="F6635" i="42"/>
  <c r="H6635" i="42" s="1"/>
  <c r="F6034" i="42"/>
  <c r="H6034" i="42" s="1"/>
  <c r="F5269" i="42"/>
  <c r="H5269" i="42" s="1"/>
  <c r="F1793" i="42"/>
  <c r="H1793" i="42" s="1"/>
  <c r="F5397" i="42"/>
  <c r="H5397" i="42" s="1"/>
  <c r="F5018" i="42"/>
  <c r="H5018" i="42" s="1"/>
  <c r="F6084" i="42"/>
  <c r="H6084" i="42" s="1"/>
  <c r="F6018" i="42"/>
  <c r="H6018" i="42" s="1"/>
  <c r="F4355" i="42"/>
  <c r="H4355" i="42" s="1"/>
  <c r="F8717" i="42"/>
  <c r="H8717" i="42" s="1"/>
  <c r="F6092" i="42"/>
  <c r="H6092" i="42" s="1"/>
  <c r="F8000" i="42"/>
  <c r="H8000" i="42" s="1"/>
  <c r="F6908" i="42"/>
  <c r="H6908" i="42" s="1"/>
  <c r="F7990" i="42"/>
  <c r="H7990" i="42" s="1"/>
  <c r="F6578" i="42"/>
  <c r="H6578" i="42" s="1"/>
  <c r="F7093" i="42"/>
  <c r="H7093" i="42" s="1"/>
  <c r="F6603" i="42"/>
  <c r="H6603" i="42" s="1"/>
  <c r="F4139" i="42"/>
  <c r="H4139" i="42" s="1"/>
  <c r="F8661" i="42"/>
  <c r="H8661" i="42" s="1"/>
  <c r="F4770" i="42"/>
  <c r="H4770" i="42" s="1"/>
  <c r="F6756" i="42"/>
  <c r="H6756" i="42" s="1"/>
  <c r="F5541" i="42"/>
  <c r="H5541" i="42" s="1"/>
  <c r="F8453" i="42"/>
  <c r="H8453" i="42" s="1"/>
  <c r="F4912" i="42"/>
  <c r="H4912" i="42" s="1"/>
  <c r="F7755" i="42"/>
  <c r="H7755" i="42" s="1"/>
  <c r="F4696" i="42"/>
  <c r="H4696" i="42" s="1"/>
  <c r="F4247" i="42"/>
  <c r="H4247" i="42" s="1"/>
  <c r="F5183" i="42"/>
  <c r="H5183" i="42" s="1"/>
  <c r="F6464" i="42"/>
  <c r="H6464" i="42" s="1"/>
  <c r="F6197" i="42"/>
  <c r="H6197" i="42" s="1"/>
  <c r="F6444" i="42"/>
  <c r="H6444" i="42" s="1"/>
  <c r="F6284" i="42"/>
  <c r="H6284" i="42" s="1"/>
  <c r="F2996" i="42"/>
  <c r="H2996" i="42" s="1"/>
  <c r="F4383" i="42"/>
  <c r="H4383" i="42" s="1"/>
  <c r="F5049" i="42"/>
  <c r="H5049" i="42" s="1"/>
  <c r="F6050" i="42"/>
  <c r="H6050" i="42" s="1"/>
  <c r="F7706" i="42"/>
  <c r="H7706" i="42" s="1"/>
  <c r="F8076" i="42"/>
  <c r="H8076" i="42" s="1"/>
  <c r="F8379" i="42"/>
  <c r="H8379" i="42" s="1"/>
  <c r="F7133" i="42"/>
  <c r="H7133" i="42" s="1"/>
  <c r="F5294" i="42"/>
  <c r="H5294" i="42" s="1"/>
  <c r="F7622" i="42"/>
  <c r="H7622" i="42" s="1"/>
  <c r="F7715" i="42"/>
  <c r="H7715" i="42" s="1"/>
  <c r="F7573" i="42"/>
  <c r="H7573" i="42" s="1"/>
  <c r="F6329" i="42"/>
  <c r="H6329" i="42" s="1"/>
  <c r="F3909" i="42"/>
  <c r="H3909" i="42" s="1"/>
  <c r="F5035" i="42"/>
  <c r="H5035" i="42" s="1"/>
  <c r="F8827" i="42"/>
  <c r="H8827" i="42" s="1"/>
  <c r="F6521" i="42"/>
  <c r="H6521" i="42" s="1"/>
  <c r="F6698" i="42"/>
  <c r="H6698" i="42" s="1"/>
  <c r="F7043" i="42"/>
  <c r="H7043" i="42" s="1"/>
  <c r="F6049" i="42"/>
  <c r="H6049" i="42" s="1"/>
  <c r="F5729" i="42"/>
  <c r="H5729" i="42" s="1"/>
  <c r="F8438" i="42"/>
  <c r="H8438" i="42" s="1"/>
  <c r="F852" i="42"/>
  <c r="H852" i="42" s="1"/>
  <c r="F8570" i="42"/>
  <c r="H8570" i="42" s="1"/>
  <c r="F5784" i="42"/>
  <c r="H5784" i="42" s="1"/>
  <c r="F3884" i="42"/>
  <c r="H3884" i="42" s="1"/>
  <c r="F7005" i="42"/>
  <c r="H7005" i="42" s="1"/>
  <c r="F5526" i="42"/>
  <c r="H5526" i="42" s="1"/>
  <c r="F7089" i="42"/>
  <c r="H7089" i="42" s="1"/>
  <c r="F5213" i="42"/>
  <c r="H5213" i="42" s="1"/>
  <c r="F8371" i="42"/>
  <c r="H8371" i="42" s="1"/>
  <c r="F2057" i="42"/>
  <c r="H2057" i="42" s="1"/>
  <c r="F8306" i="42"/>
  <c r="H8306" i="42" s="1"/>
  <c r="F7006" i="42"/>
  <c r="H7006" i="42" s="1"/>
  <c r="F368" i="42"/>
  <c r="H368" i="42" s="1"/>
  <c r="F8551" i="42"/>
  <c r="H8551" i="42" s="1"/>
  <c r="F7045" i="42"/>
  <c r="H7045" i="42" s="1"/>
  <c r="F6876" i="42"/>
  <c r="H6876" i="42" s="1"/>
  <c r="F8369" i="42"/>
  <c r="H8369" i="42" s="1"/>
  <c r="F7158" i="42"/>
  <c r="H7158" i="42" s="1"/>
  <c r="F6440" i="42"/>
  <c r="H6440" i="42" s="1"/>
  <c r="F7492" i="42"/>
  <c r="H7492" i="42" s="1"/>
  <c r="F6399" i="42"/>
  <c r="H6399" i="42" s="1"/>
  <c r="F7356" i="42"/>
  <c r="H7356" i="42" s="1"/>
  <c r="F4621" i="42"/>
  <c r="H4621" i="42" s="1"/>
  <c r="F5635" i="42"/>
  <c r="H5635" i="42" s="1"/>
  <c r="F7168" i="42"/>
  <c r="H7168" i="42" s="1"/>
  <c r="F6576" i="42"/>
  <c r="H6576" i="42" s="1"/>
  <c r="F4585" i="42"/>
  <c r="H4585" i="42" s="1"/>
  <c r="F7220" i="42"/>
  <c r="H7220" i="42" s="1"/>
  <c r="F6386" i="42"/>
  <c r="H6386" i="42" s="1"/>
  <c r="F8660" i="42"/>
  <c r="H8660" i="42" s="1"/>
  <c r="F3241" i="42"/>
  <c r="H3241" i="42" s="1"/>
  <c r="F6171" i="42"/>
  <c r="H6171" i="42" s="1"/>
  <c r="F4268" i="42"/>
  <c r="H4268" i="42" s="1"/>
  <c r="F7704" i="42"/>
  <c r="H7704" i="42" s="1"/>
  <c r="F813" i="42"/>
  <c r="H813" i="42" s="1"/>
  <c r="F4533" i="42"/>
  <c r="H4533" i="42" s="1"/>
  <c r="F8258" i="42"/>
  <c r="H8258" i="42" s="1"/>
  <c r="F6770" i="42"/>
  <c r="H6770" i="42" s="1"/>
  <c r="F4915" i="42"/>
  <c r="H4915" i="42" s="1"/>
  <c r="F4287" i="42"/>
  <c r="H4287" i="42" s="1"/>
  <c r="F6290" i="42"/>
  <c r="H6290" i="42" s="1"/>
  <c r="F5868" i="42"/>
  <c r="H5868" i="42" s="1"/>
  <c r="F7834" i="42"/>
  <c r="H7834" i="42" s="1"/>
  <c r="F8975" i="42"/>
  <c r="H8975" i="42" s="1"/>
  <c r="F7522" i="42"/>
  <c r="H7522" i="42" s="1"/>
  <c r="F5617" i="42"/>
  <c r="H5617" i="42" s="1"/>
  <c r="F8887" i="42"/>
  <c r="H8887" i="42" s="1"/>
  <c r="F6227" i="42"/>
  <c r="H6227" i="42" s="1"/>
  <c r="F4650" i="42"/>
  <c r="H4650" i="42" s="1"/>
  <c r="F5419" i="42"/>
  <c r="H5419" i="42" s="1"/>
  <c r="F7303" i="42"/>
  <c r="H7303" i="42" s="1"/>
  <c r="F4716" i="42"/>
  <c r="H4716" i="42" s="1"/>
  <c r="F4594" i="42"/>
  <c r="H4594" i="42" s="1"/>
  <c r="F4928" i="42"/>
  <c r="H4928" i="42" s="1"/>
  <c r="F7223" i="42"/>
  <c r="H7223" i="42" s="1"/>
  <c r="F8157" i="42"/>
  <c r="H8157" i="42" s="1"/>
  <c r="F3976" i="42"/>
  <c r="H3976" i="42" s="1"/>
  <c r="F8352" i="42"/>
  <c r="H8352" i="42" s="1"/>
  <c r="F6054" i="42"/>
  <c r="H6054" i="42" s="1"/>
  <c r="F6814" i="42"/>
  <c r="H6814" i="42" s="1"/>
  <c r="F6155" i="42"/>
  <c r="H6155" i="42" s="1"/>
  <c r="F2067" i="42"/>
  <c r="H2067" i="42" s="1"/>
  <c r="F8464" i="42"/>
  <c r="H8464" i="42" s="1"/>
  <c r="F7185" i="42"/>
  <c r="H7185" i="42" s="1"/>
  <c r="F5680" i="42"/>
  <c r="H5680" i="42" s="1"/>
  <c r="F5536" i="42"/>
  <c r="H5536" i="42" s="1"/>
  <c r="F5556" i="42"/>
  <c r="H5556" i="42" s="1"/>
  <c r="F6351" i="42"/>
  <c r="H6351" i="42" s="1"/>
  <c r="F6699" i="42"/>
  <c r="H6699" i="42" s="1"/>
  <c r="F8749" i="42"/>
  <c r="H8749" i="42" s="1"/>
  <c r="F5615" i="42"/>
  <c r="H5615" i="42" s="1"/>
  <c r="F6048" i="42"/>
  <c r="H6048" i="42" s="1"/>
  <c r="F8617" i="42"/>
  <c r="H8617" i="42" s="1"/>
  <c r="F7978" i="42"/>
  <c r="H7978" i="42" s="1"/>
  <c r="F7358" i="42"/>
  <c r="H7358" i="42" s="1"/>
  <c r="F7599" i="42"/>
  <c r="H7599" i="42" s="1"/>
  <c r="F6309" i="42"/>
  <c r="H6309" i="42" s="1"/>
  <c r="F5313" i="42"/>
  <c r="H5313" i="42" s="1"/>
  <c r="F5236" i="42"/>
  <c r="H5236" i="42" s="1"/>
  <c r="F6152" i="42"/>
  <c r="H6152" i="42" s="1"/>
  <c r="F8372" i="42"/>
  <c r="H8372" i="42" s="1"/>
  <c r="F4140" i="42"/>
  <c r="H4140" i="42" s="1"/>
  <c r="F3175" i="42"/>
  <c r="H3175" i="42" s="1"/>
  <c r="F8589" i="42"/>
  <c r="H8589" i="42" s="1"/>
  <c r="F413" i="42"/>
  <c r="H413" i="42" s="1"/>
  <c r="F5600" i="42"/>
  <c r="H5600" i="42" s="1"/>
  <c r="F4693" i="42"/>
  <c r="H4693" i="42" s="1"/>
  <c r="F6090" i="42"/>
  <c r="H6090" i="42" s="1"/>
  <c r="F6960" i="42"/>
  <c r="H6960" i="42" s="1"/>
  <c r="F7534" i="42"/>
  <c r="H7534" i="42" s="1"/>
  <c r="F8156" i="42"/>
  <c r="H8156" i="42" s="1"/>
  <c r="F4020" i="42"/>
  <c r="H4020" i="42" s="1"/>
  <c r="F4124" i="42"/>
  <c r="H4124" i="42" s="1"/>
  <c r="F7662" i="42"/>
  <c r="H7662" i="42" s="1"/>
  <c r="F4802" i="42"/>
  <c r="H4802" i="42" s="1"/>
  <c r="F7044" i="42"/>
  <c r="H7044" i="42" s="1"/>
  <c r="F6347" i="42"/>
  <c r="H6347" i="42" s="1"/>
  <c r="F6628" i="42"/>
  <c r="H6628" i="42" s="1"/>
  <c r="F5595" i="42"/>
  <c r="H5595" i="42" s="1"/>
  <c r="F4910" i="42"/>
  <c r="H4910" i="42" s="1"/>
  <c r="F8946" i="42"/>
  <c r="H8946" i="42" s="1"/>
  <c r="F5535" i="42"/>
  <c r="H5535" i="42" s="1"/>
  <c r="F8152" i="42"/>
  <c r="H8152" i="42" s="1"/>
  <c r="F8607" i="42"/>
  <c r="H8607" i="42" s="1"/>
  <c r="F6972" i="42"/>
  <c r="H6972" i="42" s="1"/>
  <c r="F377" i="42"/>
  <c r="H377" i="42" s="1"/>
  <c r="F6358" i="42"/>
  <c r="H6358" i="42" s="1"/>
  <c r="F7091" i="42"/>
  <c r="H7091" i="42" s="1"/>
  <c r="F5388" i="42"/>
  <c r="H5388" i="42" s="1"/>
  <c r="F6605" i="42"/>
  <c r="H6605" i="42" s="1"/>
  <c r="F8234" i="42"/>
  <c r="H8234" i="42" s="1"/>
  <c r="F8184" i="42"/>
  <c r="H8184" i="42" s="1"/>
  <c r="F5318" i="42"/>
  <c r="H5318" i="42" s="1"/>
  <c r="F4904" i="42"/>
  <c r="H4904" i="42" s="1"/>
  <c r="F8290" i="42"/>
  <c r="H8290" i="42" s="1"/>
  <c r="F5189" i="42"/>
  <c r="H5189" i="42" s="1"/>
  <c r="F5961" i="42"/>
  <c r="H5961" i="42" s="1"/>
  <c r="F7703" i="42"/>
  <c r="H7703" i="42" s="1"/>
  <c r="F7822" i="42"/>
  <c r="H7822" i="42" s="1"/>
  <c r="F5985" i="42"/>
  <c r="H5985" i="42" s="1"/>
  <c r="F6709" i="42"/>
  <c r="H6709" i="42" s="1"/>
  <c r="F5157" i="42"/>
  <c r="H5157" i="42" s="1"/>
  <c r="F6990" i="42"/>
  <c r="H6990" i="42" s="1"/>
  <c r="F8138" i="42"/>
  <c r="H8138" i="42" s="1"/>
  <c r="F6020" i="42"/>
  <c r="H6020" i="42" s="1"/>
  <c r="F5736" i="42"/>
  <c r="H5736" i="42" s="1"/>
  <c r="F7653" i="42"/>
  <c r="H7653" i="42" s="1"/>
  <c r="F6987" i="42"/>
  <c r="H6987" i="42" s="1"/>
  <c r="F5574" i="42"/>
  <c r="H5574" i="42" s="1"/>
  <c r="F7262" i="42"/>
  <c r="H7262" i="42" s="1"/>
  <c r="F5089" i="42"/>
  <c r="H5089" i="42" s="1"/>
  <c r="F5550" i="42"/>
  <c r="H5550" i="42" s="1"/>
  <c r="F5292" i="42"/>
  <c r="H5292" i="42" s="1"/>
  <c r="F374" i="42"/>
  <c r="H374" i="42" s="1"/>
  <c r="F7342" i="42"/>
  <c r="H7342" i="42" s="1"/>
  <c r="F7710" i="42"/>
  <c r="H7710" i="42" s="1"/>
  <c r="F7882" i="42"/>
  <c r="H7882" i="42" s="1"/>
  <c r="F6306" i="42"/>
  <c r="H6306" i="42" s="1"/>
  <c r="F8458" i="42"/>
  <c r="H8458" i="42" s="1"/>
  <c r="F6764" i="42"/>
  <c r="H6764" i="42" s="1"/>
  <c r="F5316" i="42"/>
  <c r="H5316" i="42" s="1"/>
  <c r="F8585" i="42"/>
  <c r="H8585" i="42" s="1"/>
  <c r="F7213" i="42"/>
  <c r="H7213" i="42" s="1"/>
  <c r="F6702" i="42"/>
  <c r="H6702" i="42" s="1"/>
  <c r="F5375" i="42"/>
  <c r="H5375" i="42" s="1"/>
  <c r="F4939" i="42"/>
  <c r="H4939" i="42" s="1"/>
  <c r="F6340" i="42"/>
  <c r="H6340" i="42" s="1"/>
  <c r="F6771" i="42"/>
  <c r="H6771" i="42" s="1"/>
  <c r="F5781" i="42"/>
  <c r="H5781" i="42" s="1"/>
  <c r="F7364" i="42"/>
  <c r="H7364" i="42" s="1"/>
  <c r="F8922" i="42"/>
  <c r="H8922" i="42" s="1"/>
  <c r="F7051" i="42"/>
  <c r="H7051" i="42" s="1"/>
  <c r="F6301" i="42"/>
  <c r="H6301" i="42" s="1"/>
  <c r="F6734" i="42"/>
  <c r="H6734" i="42" s="1"/>
  <c r="F3011" i="42"/>
  <c r="H3011" i="42" s="1"/>
  <c r="F5772" i="42"/>
  <c r="H5772" i="42" s="1"/>
  <c r="F8230" i="42"/>
  <c r="H8230" i="42" s="1"/>
  <c r="F7950" i="42"/>
  <c r="H7950" i="42" s="1"/>
  <c r="F4217" i="42"/>
  <c r="H4217" i="42" s="1"/>
  <c r="F7954" i="42"/>
  <c r="H7954" i="42" s="1"/>
  <c r="F7150" i="42"/>
  <c r="H7150" i="42" s="1"/>
  <c r="F7760" i="42"/>
  <c r="H7760" i="42" s="1"/>
  <c r="F5096" i="42"/>
  <c r="H5096" i="42" s="1"/>
  <c r="F1932" i="42"/>
  <c r="H1932" i="42" s="1"/>
  <c r="F6443" i="42"/>
  <c r="H6443" i="42" s="1"/>
  <c r="F348" i="42"/>
  <c r="H348" i="42" s="1"/>
  <c r="F5626" i="42"/>
  <c r="H5626" i="42" s="1"/>
  <c r="F4234" i="42"/>
  <c r="H4234" i="42" s="1"/>
  <c r="F1922" i="42"/>
  <c r="H1922" i="42" s="1"/>
  <c r="F7808" i="42"/>
  <c r="H7808" i="42" s="1"/>
  <c r="F8650" i="42"/>
  <c r="H8650" i="42" s="1"/>
  <c r="F7107" i="42"/>
  <c r="H7107" i="42" s="1"/>
  <c r="F7617" i="42"/>
  <c r="H7617" i="42" s="1"/>
  <c r="F8070" i="42"/>
  <c r="H8070" i="42" s="1"/>
  <c r="F4521" i="42"/>
  <c r="H4521" i="42" s="1"/>
  <c r="F4876" i="42"/>
  <c r="H4876" i="42" s="1"/>
  <c r="F5241" i="42"/>
  <c r="H5241" i="42" s="1"/>
  <c r="F6905" i="42"/>
  <c r="H6905" i="42" s="1"/>
  <c r="F6680" i="42"/>
  <c r="H6680" i="42" s="1"/>
  <c r="F7224" i="42"/>
  <c r="H7224" i="42" s="1"/>
  <c r="F8285" i="42"/>
  <c r="H8285" i="42" s="1"/>
  <c r="F8802" i="42"/>
  <c r="H8802" i="42" s="1"/>
  <c r="F4517" i="42"/>
  <c r="H4517" i="42" s="1"/>
  <c r="F5144" i="42"/>
  <c r="H5144" i="42" s="1"/>
  <c r="F6105" i="42"/>
  <c r="H6105" i="42" s="1"/>
  <c r="F7609" i="42"/>
  <c r="H7609" i="42" s="1"/>
  <c r="F5810" i="42"/>
  <c r="H5810" i="42" s="1"/>
  <c r="F8658" i="42"/>
  <c r="H8658" i="42" s="1"/>
  <c r="F6729" i="42"/>
  <c r="H6729" i="42" s="1"/>
  <c r="F5460" i="42"/>
  <c r="H5460" i="42" s="1"/>
  <c r="F6600" i="42"/>
  <c r="H6600" i="42" s="1"/>
  <c r="F4477" i="42"/>
  <c r="H4477" i="42" s="1"/>
  <c r="F8191" i="42"/>
  <c r="H8191" i="42" s="1"/>
  <c r="F8951" i="42"/>
  <c r="H8951" i="42" s="1"/>
  <c r="F4957" i="42"/>
  <c r="H4957" i="42" s="1"/>
  <c r="F6850" i="42"/>
  <c r="H6850" i="42" s="1"/>
  <c r="F6311" i="42"/>
  <c r="H6311" i="42" s="1"/>
  <c r="F6760" i="42"/>
  <c r="H6760" i="42" s="1"/>
  <c r="F5160" i="42"/>
  <c r="H5160" i="42" s="1"/>
  <c r="F5833" i="42"/>
  <c r="H5833" i="42" s="1"/>
  <c r="F5778" i="42"/>
  <c r="H5778" i="42" s="1"/>
  <c r="F6010" i="42"/>
  <c r="H6010" i="42" s="1"/>
  <c r="F7532" i="42"/>
  <c r="H7532" i="42" s="1"/>
  <c r="F5073" i="42"/>
  <c r="H5073" i="42" s="1"/>
  <c r="F3900" i="42"/>
  <c r="H3900" i="42" s="1"/>
  <c r="F5682" i="42"/>
  <c r="H5682" i="42" s="1"/>
  <c r="F7942" i="42"/>
  <c r="H7942" i="42" s="1"/>
  <c r="F6448" i="42"/>
  <c r="H6448" i="42" s="1"/>
  <c r="F4546" i="42"/>
  <c r="H4546" i="42" s="1"/>
  <c r="F6490" i="42"/>
  <c r="H6490" i="42" s="1"/>
  <c r="F6280" i="42"/>
  <c r="H6280" i="42" s="1"/>
  <c r="F4242" i="42"/>
  <c r="H4242" i="42" s="1"/>
  <c r="F7411" i="42"/>
  <c r="H7411" i="42" s="1"/>
  <c r="F7788" i="42"/>
  <c r="H7788" i="42" s="1"/>
  <c r="F6177" i="42"/>
  <c r="H6177" i="42" s="1"/>
  <c r="F891" i="42"/>
  <c r="H891" i="42" s="1"/>
  <c r="F7393" i="42"/>
  <c r="H7393" i="42" s="1"/>
  <c r="F5835" i="42"/>
  <c r="H5835" i="42" s="1"/>
  <c r="F5869" i="42"/>
  <c r="H5869" i="42" s="1"/>
  <c r="F5958" i="42"/>
  <c r="H5958" i="42" s="1"/>
  <c r="F819" i="42"/>
  <c r="H819" i="42" s="1"/>
  <c r="F6964" i="42"/>
  <c r="H6964" i="42" s="1"/>
  <c r="F6304" i="42"/>
  <c r="H6304" i="42" s="1"/>
  <c r="F8251" i="42"/>
  <c r="H8251" i="42" s="1"/>
  <c r="F8699" i="42"/>
  <c r="H8699" i="42" s="1"/>
  <c r="F6021" i="42"/>
  <c r="H6021" i="42" s="1"/>
  <c r="F8682" i="42"/>
  <c r="H8682" i="42" s="1"/>
  <c r="F7171" i="42"/>
  <c r="H7171" i="42" s="1"/>
  <c r="F3736" i="42"/>
  <c r="H3736" i="42" s="1"/>
  <c r="F6181" i="42"/>
  <c r="H6181" i="42" s="1"/>
  <c r="F6789" i="42"/>
  <c r="H6789" i="42" s="1"/>
  <c r="F8244" i="42"/>
  <c r="H8244" i="42" s="1"/>
  <c r="F6648" i="42"/>
  <c r="H6648" i="42" s="1"/>
  <c r="F8294" i="42"/>
  <c r="H8294" i="42" s="1"/>
  <c r="F5009" i="42"/>
  <c r="H5009" i="42" s="1"/>
  <c r="F7079" i="42"/>
  <c r="H7079" i="42" s="1"/>
  <c r="F5695" i="42"/>
  <c r="H5695" i="42" s="1"/>
  <c r="F8715" i="42"/>
  <c r="H8715" i="42" s="1"/>
  <c r="F6452" i="42"/>
  <c r="H6452" i="42" s="1"/>
  <c r="F5807" i="42"/>
  <c r="H5807" i="42" s="1"/>
  <c r="F6762" i="42"/>
  <c r="H6762" i="42" s="1"/>
  <c r="F8056" i="42"/>
  <c r="H8056" i="42" s="1"/>
  <c r="F4376" i="42"/>
  <c r="H4376" i="42" s="1"/>
  <c r="F4386" i="42"/>
  <c r="H4386" i="42" s="1"/>
  <c r="F7361" i="42"/>
  <c r="H7361" i="42" s="1"/>
  <c r="F7761" i="42"/>
  <c r="H7761" i="42" s="1"/>
  <c r="F8653" i="42"/>
  <c r="H8653" i="42" s="1"/>
  <c r="F5906" i="42"/>
  <c r="H5906" i="42" s="1"/>
  <c r="F8841" i="42"/>
  <c r="H8841" i="42" s="1"/>
  <c r="F4655" i="42"/>
  <c r="H4655" i="42" s="1"/>
  <c r="F3959" i="42"/>
  <c r="H3959" i="42" s="1"/>
  <c r="F5740" i="42"/>
  <c r="H5740" i="42" s="1"/>
  <c r="F6461" i="42"/>
  <c r="H6461" i="42" s="1"/>
  <c r="F6927" i="42"/>
  <c r="H6927" i="42" s="1"/>
  <c r="F5589" i="42"/>
  <c r="H5589" i="42" s="1"/>
  <c r="F8384" i="42"/>
  <c r="H8384" i="42" s="1"/>
  <c r="F7922" i="42"/>
  <c r="H7922" i="42" s="1"/>
  <c r="F8074" i="42"/>
  <c r="H8074" i="42" s="1"/>
  <c r="F6494" i="42"/>
  <c r="H6494" i="42" s="1"/>
  <c r="F7143" i="42"/>
  <c r="H7143" i="42" s="1"/>
  <c r="F6410" i="42"/>
  <c r="H6410" i="42" s="1"/>
  <c r="F5411" i="42"/>
  <c r="H5411" i="42" s="1"/>
  <c r="F8754" i="42"/>
  <c r="H8754" i="42" s="1"/>
  <c r="F8747" i="42"/>
  <c r="H8747" i="42" s="1"/>
  <c r="F8112" i="42"/>
  <c r="H8112" i="42" s="1"/>
  <c r="F8647" i="42"/>
  <c r="H8647" i="42" s="1"/>
  <c r="F4126" i="42"/>
  <c r="H4126" i="42" s="1"/>
  <c r="F7891" i="42"/>
  <c r="H7891" i="42" s="1"/>
  <c r="F5693" i="42"/>
  <c r="H5693" i="42" s="1"/>
  <c r="F8439" i="42"/>
  <c r="H8439" i="42" s="1"/>
  <c r="F4174" i="42"/>
  <c r="H4174" i="42" s="1"/>
  <c r="F7751" i="42"/>
  <c r="H7751" i="42" s="1"/>
  <c r="F6198" i="42"/>
  <c r="H6198" i="42" s="1"/>
  <c r="F362" i="42"/>
  <c r="H362" i="42" s="1"/>
  <c r="F3111" i="42"/>
  <c r="H3111" i="42" s="1"/>
  <c r="F4487" i="42"/>
  <c r="H4487" i="42" s="1"/>
  <c r="F6618" i="42"/>
  <c r="H6618" i="42" s="1"/>
  <c r="F5521" i="42"/>
  <c r="H5521" i="42" s="1"/>
  <c r="F5585" i="42"/>
  <c r="H5585" i="42" s="1"/>
  <c r="F8316" i="42"/>
  <c r="H8316" i="42" s="1"/>
  <c r="F8122" i="42"/>
  <c r="H8122" i="42" s="1"/>
  <c r="F3102" i="42"/>
  <c r="H3102" i="42" s="1"/>
  <c r="F5963" i="42"/>
  <c r="H5963" i="42" s="1"/>
  <c r="F8627" i="42"/>
  <c r="H8627" i="42" s="1"/>
  <c r="F5844" i="42"/>
  <c r="H5844" i="42" s="1"/>
  <c r="F5068" i="42"/>
  <c r="H5068" i="42" s="1"/>
  <c r="F4453" i="42"/>
  <c r="H4453" i="42" s="1"/>
  <c r="F7488" i="42"/>
  <c r="H7488" i="42" s="1"/>
  <c r="F8068" i="42"/>
  <c r="H8068" i="42" s="1"/>
  <c r="F8375" i="42"/>
  <c r="H8375" i="42" s="1"/>
  <c r="F4491" i="42"/>
  <c r="H4491" i="42" s="1"/>
  <c r="F4937" i="42"/>
  <c r="H4937" i="42" s="1"/>
  <c r="F5312" i="42"/>
  <c r="H5312" i="42" s="1"/>
  <c r="F4794" i="42"/>
  <c r="H4794" i="42" s="1"/>
  <c r="F3914" i="42"/>
  <c r="H3914" i="42" s="1"/>
  <c r="F6053" i="42"/>
  <c r="H6053" i="42" s="1"/>
  <c r="F8302" i="42"/>
  <c r="H8302" i="42" s="1"/>
  <c r="F4967" i="42"/>
  <c r="H4967" i="42" s="1"/>
  <c r="F5636" i="42"/>
  <c r="H5636" i="42" s="1"/>
  <c r="F5434" i="42"/>
  <c r="H5434" i="42" s="1"/>
  <c r="F7326" i="42"/>
  <c r="H7326" i="42" s="1"/>
  <c r="F5403" i="42"/>
  <c r="H5403" i="42" s="1"/>
  <c r="F7786" i="42"/>
  <c r="H7786" i="42" s="1"/>
  <c r="F3045" i="42"/>
  <c r="H3045" i="42" s="1"/>
  <c r="F4836" i="42"/>
  <c r="H4836" i="42" s="1"/>
  <c r="F6567" i="42"/>
  <c r="H6567" i="42" s="1"/>
  <c r="F8185" i="42"/>
  <c r="H8185" i="42" s="1"/>
  <c r="F4830" i="42"/>
  <c r="H4830" i="42" s="1"/>
  <c r="F8150" i="42"/>
  <c r="H8150" i="42" s="1"/>
  <c r="F8479" i="42"/>
  <c r="H8479" i="42" s="1"/>
  <c r="F4911" i="42"/>
  <c r="H4911" i="42" s="1"/>
  <c r="F7453" i="42"/>
  <c r="H7453" i="42" s="1"/>
  <c r="F5978" i="42"/>
  <c r="H5978" i="42" s="1"/>
  <c r="F8181" i="42"/>
  <c r="H8181" i="42" s="1"/>
  <c r="F4913" i="42"/>
  <c r="H4913" i="42" s="1"/>
  <c r="F4625" i="42"/>
  <c r="H4625" i="42" s="1"/>
  <c r="F8177" i="42"/>
  <c r="H8177" i="42" s="1"/>
  <c r="F7268" i="42"/>
  <c r="H7268" i="42" s="1"/>
  <c r="F4006" i="42"/>
  <c r="H4006" i="42" s="1"/>
  <c r="F5570" i="42"/>
  <c r="H5570" i="42" s="1"/>
  <c r="F8899" i="42"/>
  <c r="H8899" i="42" s="1"/>
  <c r="F4324" i="42"/>
  <c r="H4324" i="42" s="1"/>
  <c r="F6378" i="42"/>
  <c r="H6378" i="42" s="1"/>
  <c r="F7092" i="42"/>
  <c r="H7092" i="42" s="1"/>
  <c r="F7888" i="42"/>
  <c r="H7888" i="42" s="1"/>
  <c r="F8393" i="42"/>
  <c r="H8393" i="42" s="1"/>
  <c r="F8319" i="42"/>
  <c r="H8319" i="42" s="1"/>
  <c r="F5111" i="42"/>
  <c r="H5111" i="42" s="1"/>
  <c r="F6228" i="42"/>
  <c r="H6228" i="42" s="1"/>
  <c r="F7847" i="42"/>
  <c r="H7847" i="42" s="1"/>
  <c r="F6679" i="42"/>
  <c r="H6679" i="42" s="1"/>
  <c r="F8304" i="42"/>
  <c r="H8304" i="42" s="1"/>
  <c r="F6893" i="42"/>
  <c r="H6893" i="42" s="1"/>
  <c r="F6976" i="42"/>
  <c r="H6976" i="42" s="1"/>
  <c r="F4740" i="42"/>
  <c r="H4740" i="42" s="1"/>
  <c r="F5443" i="42"/>
  <c r="H5443" i="42" s="1"/>
  <c r="F7785" i="42"/>
  <c r="H7785" i="42" s="1"/>
  <c r="F7638" i="42"/>
  <c r="H7638" i="42" s="1"/>
  <c r="F5054" i="42"/>
  <c r="H5054" i="42" s="1"/>
  <c r="F5417" i="42"/>
  <c r="H5417" i="42" s="1"/>
  <c r="F7231" i="42"/>
  <c r="H7231" i="42" s="1"/>
  <c r="F7570" i="42"/>
  <c r="H7570" i="42" s="1"/>
  <c r="F4494" i="42"/>
  <c r="H4494" i="42" s="1"/>
  <c r="F6439" i="42"/>
  <c r="H6439" i="42" s="1"/>
  <c r="F3987" i="42"/>
  <c r="H3987" i="42" s="1"/>
  <c r="F6140" i="42"/>
  <c r="H6140" i="42" s="1"/>
  <c r="F5201" i="42"/>
  <c r="H5201" i="42" s="1"/>
  <c r="F8771" i="42"/>
  <c r="H8771" i="42" s="1"/>
  <c r="F5925" i="42"/>
  <c r="H5925" i="42" s="1"/>
  <c r="F8297" i="42"/>
  <c r="H8297" i="42" s="1"/>
  <c r="F4886" i="42"/>
  <c r="H4886" i="42" s="1"/>
  <c r="F3178" i="42"/>
  <c r="H3178" i="42" s="1"/>
  <c r="F6768" i="42"/>
  <c r="H6768" i="42" s="1"/>
  <c r="F8038" i="42"/>
  <c r="H8038" i="42" s="1"/>
  <c r="F7686" i="42"/>
  <c r="H7686" i="42" s="1"/>
  <c r="F6226" i="42"/>
  <c r="H6226" i="42" s="1"/>
  <c r="F5430" i="42"/>
  <c r="H5430" i="42" s="1"/>
  <c r="F4414" i="42"/>
  <c r="H4414" i="42" s="1"/>
  <c r="F7509" i="42"/>
  <c r="H7509" i="42" s="1"/>
  <c r="F5103" i="42"/>
  <c r="H5103" i="42" s="1"/>
  <c r="F3084" i="42"/>
  <c r="H3084" i="42" s="1"/>
  <c r="F8312" i="42"/>
  <c r="H8312" i="42" s="1"/>
  <c r="F5910" i="42"/>
  <c r="H5910" i="42" s="1"/>
  <c r="F4470" i="42"/>
  <c r="H4470" i="42" s="1"/>
  <c r="F6700" i="42"/>
  <c r="H6700" i="42" s="1"/>
  <c r="F5067" i="42"/>
  <c r="H5067" i="42" s="1"/>
  <c r="F5307" i="42"/>
  <c r="H5307" i="42" s="1"/>
  <c r="F5113" i="42"/>
  <c r="H5113" i="42" s="1"/>
  <c r="F7204" i="42"/>
  <c r="H7204" i="42" s="1"/>
  <c r="F8440" i="42"/>
  <c r="H8440" i="42" s="1"/>
  <c r="F7432" i="42"/>
  <c r="H7432" i="42" s="1"/>
  <c r="F6558" i="42"/>
  <c r="H6558" i="42" s="1"/>
  <c r="F6737" i="42"/>
  <c r="H6737" i="42" s="1"/>
  <c r="F7699" i="42"/>
  <c r="H7699" i="42" s="1"/>
  <c r="F8154" i="42"/>
  <c r="H8154" i="42" s="1"/>
  <c r="F5968" i="42"/>
  <c r="H5968" i="42" s="1"/>
  <c r="F7552" i="42"/>
  <c r="H7552" i="42" s="1"/>
  <c r="F6196" i="42"/>
  <c r="H6196" i="42" s="1"/>
  <c r="F3173" i="42"/>
  <c r="H3173" i="42" s="1"/>
  <c r="F6846" i="42"/>
  <c r="H6846" i="42" s="1"/>
  <c r="F3902" i="42"/>
  <c r="H3902" i="42" s="1"/>
  <c r="F6970" i="42"/>
  <c r="H6970" i="42" s="1"/>
  <c r="F7053" i="42"/>
  <c r="H7053" i="42" s="1"/>
  <c r="F1735" i="42"/>
  <c r="H1735" i="42" s="1"/>
  <c r="F7980" i="42"/>
  <c r="H7980" i="42" s="1"/>
  <c r="F7856" i="42"/>
  <c r="H7856" i="42" s="1"/>
  <c r="F6809" i="42"/>
  <c r="H6809" i="42" s="1"/>
  <c r="F4468" i="42"/>
  <c r="H4468" i="42" s="1"/>
  <c r="F5348" i="42"/>
  <c r="H5348" i="42" s="1"/>
  <c r="F8781" i="42"/>
  <c r="H8781" i="42" s="1"/>
  <c r="F5324" i="42"/>
  <c r="H5324" i="42" s="1"/>
  <c r="F3083" i="42"/>
  <c r="H3083" i="42" s="1"/>
  <c r="F5929" i="42"/>
  <c r="H5929" i="42" s="1"/>
  <c r="F5734" i="42"/>
  <c r="H5734" i="42" s="1"/>
  <c r="F4410" i="42"/>
  <c r="H4410" i="42" s="1"/>
  <c r="F5109" i="42"/>
  <c r="H5109" i="42" s="1"/>
  <c r="F8631" i="42"/>
  <c r="H8631" i="42" s="1"/>
  <c r="F7766" i="42"/>
  <c r="H7766" i="42" s="1"/>
  <c r="F8296" i="42"/>
  <c r="H8296" i="42" s="1"/>
  <c r="F5811" i="42"/>
  <c r="H5811" i="42" s="1"/>
  <c r="F7499" i="42"/>
  <c r="H7499" i="42" s="1"/>
  <c r="F6745" i="42"/>
  <c r="H6745" i="42" s="1"/>
  <c r="F4581" i="42"/>
  <c r="H4581" i="42" s="1"/>
  <c r="F4222" i="42"/>
  <c r="H4222" i="42" s="1"/>
  <c r="F5029" i="42"/>
  <c r="H5029" i="42" s="1"/>
  <c r="F6154" i="42"/>
  <c r="H6154" i="42" s="1"/>
  <c r="F7097" i="42"/>
  <c r="H7097" i="42" s="1"/>
  <c r="F7830" i="42"/>
  <c r="H7830" i="42" s="1"/>
  <c r="F4484" i="42"/>
  <c r="H4484" i="42" s="1"/>
  <c r="F8789" i="42"/>
  <c r="H8789" i="42" s="1"/>
  <c r="F5085" i="42"/>
  <c r="H5085" i="42" s="1"/>
  <c r="F7633" i="42"/>
  <c r="H7633" i="42" s="1"/>
  <c r="F8814" i="42"/>
  <c r="H8814" i="42" s="1"/>
  <c r="F8795" i="42"/>
  <c r="H8795" i="42" s="1"/>
  <c r="F6339" i="42"/>
  <c r="H6339" i="42" s="1"/>
  <c r="F7777" i="42"/>
  <c r="H7777" i="42" s="1"/>
  <c r="F6557" i="42"/>
  <c r="H6557" i="42" s="1"/>
  <c r="F7436" i="42"/>
  <c r="H7436" i="42" s="1"/>
  <c r="F6545" i="42"/>
  <c r="H6545" i="42" s="1"/>
  <c r="F8599" i="42"/>
  <c r="H8599" i="42" s="1"/>
  <c r="F6007" i="42"/>
  <c r="H6007" i="42" s="1"/>
  <c r="F5712" i="42"/>
  <c r="H5712" i="42" s="1"/>
  <c r="F8207" i="42"/>
  <c r="H8207" i="42" s="1"/>
  <c r="F6077" i="42"/>
  <c r="H6077" i="42" s="1"/>
  <c r="F7371" i="42"/>
  <c r="H7371" i="42" s="1"/>
  <c r="F6516" i="42"/>
  <c r="H6516" i="42" s="1"/>
  <c r="F4556" i="42"/>
  <c r="H4556" i="42" s="1"/>
  <c r="F839" i="42"/>
  <c r="H839" i="42" s="1"/>
  <c r="F5547" i="42"/>
  <c r="H5547" i="42" s="1"/>
  <c r="F5414" i="42"/>
  <c r="H5414" i="42" s="1"/>
  <c r="F8979" i="42"/>
  <c r="H8979" i="42" s="1"/>
  <c r="F5883" i="42"/>
  <c r="H5883" i="42" s="1"/>
  <c r="F7720" i="42"/>
  <c r="H7720" i="42" s="1"/>
  <c r="F6402" i="42"/>
  <c r="H6402" i="42" s="1"/>
  <c r="F8470" i="42"/>
  <c r="H8470" i="42" s="1"/>
  <c r="F6856" i="42"/>
  <c r="H6856" i="42" s="1"/>
  <c r="F5359" i="42"/>
  <c r="H5359" i="42" s="1"/>
  <c r="F6299" i="42"/>
  <c r="H6299" i="42" s="1"/>
  <c r="F8338" i="42"/>
  <c r="H8338" i="42" s="1"/>
  <c r="F7907" i="42"/>
  <c r="H7907" i="42" s="1"/>
  <c r="F5197" i="42"/>
  <c r="H5197" i="42" s="1"/>
  <c r="F7368" i="42"/>
  <c r="H7368" i="42" s="1"/>
  <c r="F7958" i="42"/>
  <c r="H7958" i="42" s="1"/>
  <c r="F8770" i="42"/>
  <c r="H8770" i="42" s="1"/>
  <c r="F8554" i="42"/>
  <c r="H8554" i="42" s="1"/>
  <c r="F4520" i="42"/>
  <c r="H4520" i="42" s="1"/>
  <c r="F8524" i="42"/>
  <c r="H8524" i="42" s="1"/>
  <c r="F6660" i="42"/>
  <c r="H6660" i="42" s="1"/>
  <c r="F8871" i="42"/>
  <c r="H8871" i="42" s="1"/>
  <c r="F7169" i="42"/>
  <c r="H7169" i="42" s="1"/>
  <c r="F7677" i="42"/>
  <c r="H7677" i="42" s="1"/>
  <c r="F4215" i="42"/>
  <c r="H4215" i="42" s="1"/>
  <c r="F7025" i="42"/>
  <c r="H7025" i="42" s="1"/>
  <c r="F6330" i="42"/>
  <c r="H6330" i="42" s="1"/>
  <c r="F7658" i="42"/>
  <c r="H7658" i="42" s="1"/>
  <c r="F6072" i="42"/>
  <c r="H6072" i="42" s="1"/>
  <c r="F5861" i="42"/>
  <c r="H5861" i="42" s="1"/>
  <c r="F6174" i="42"/>
  <c r="H6174" i="42" s="1"/>
  <c r="F5919" i="42"/>
  <c r="H5919" i="42" s="1"/>
  <c r="F5562" i="42"/>
  <c r="H5562" i="42" s="1"/>
  <c r="F7575" i="42"/>
  <c r="H7575" i="42" s="1"/>
  <c r="F6956" i="42"/>
  <c r="H6956" i="42" s="1"/>
  <c r="F6385" i="42"/>
  <c r="H6385" i="42" s="1"/>
  <c r="F7510" i="42"/>
  <c r="H7510" i="42" s="1"/>
  <c r="F5499" i="42"/>
  <c r="H5499" i="42" s="1"/>
  <c r="F1940" i="42"/>
  <c r="H1940" i="42" s="1"/>
  <c r="F7081" i="42"/>
  <c r="H7081" i="42" s="1"/>
  <c r="F7988" i="42"/>
  <c r="H7988" i="42" s="1"/>
  <c r="F8903" i="42"/>
  <c r="H8903" i="42" s="1"/>
  <c r="F4380" i="42"/>
  <c r="H4380" i="42" s="1"/>
  <c r="F6555" i="42"/>
  <c r="H6555" i="42" s="1"/>
  <c r="F4365" i="42"/>
  <c r="H4365" i="42" s="1"/>
  <c r="F5667" i="42"/>
  <c r="H5667" i="42" s="1"/>
  <c r="F6637" i="42"/>
  <c r="H6637" i="42" s="1"/>
  <c r="F4778" i="42"/>
  <c r="H4778" i="42" s="1"/>
  <c r="F7059" i="42"/>
  <c r="H7059" i="42" s="1"/>
  <c r="F7806" i="42"/>
  <c r="H7806" i="42" s="1"/>
  <c r="F4760" i="42"/>
  <c r="H4760" i="42" s="1"/>
  <c r="F7276" i="42"/>
  <c r="H7276" i="42" s="1"/>
  <c r="F6969" i="42"/>
  <c r="H6969" i="42" s="1"/>
  <c r="F7244" i="42"/>
  <c r="H7244" i="42" s="1"/>
  <c r="F8046" i="42"/>
  <c r="H8046" i="42" s="1"/>
  <c r="F4404" i="42"/>
  <c r="H4404" i="42" s="1"/>
  <c r="F3723" i="42"/>
  <c r="H3723" i="42" s="1"/>
  <c r="F7764" i="42"/>
  <c r="H7764" i="42" s="1"/>
  <c r="F7282" i="42"/>
  <c r="H7282" i="42" s="1"/>
  <c r="F4793" i="42"/>
  <c r="H4793" i="42" s="1"/>
  <c r="F8498" i="42"/>
  <c r="H8498" i="42" s="1"/>
  <c r="F7537" i="42"/>
  <c r="H7537" i="42" s="1"/>
  <c r="F6757" i="42"/>
  <c r="H6757" i="42" s="1"/>
  <c r="F3998" i="42"/>
  <c r="H3998" i="42" s="1"/>
  <c r="F5842" i="42"/>
  <c r="H5842" i="42" s="1"/>
  <c r="F8020" i="42"/>
  <c r="H8020" i="42" s="1"/>
  <c r="F7547" i="42"/>
  <c r="H7547" i="42" s="1"/>
  <c r="F4592" i="42"/>
  <c r="H4592" i="42" s="1"/>
  <c r="F7514" i="42"/>
  <c r="H7514" i="42" s="1"/>
  <c r="F8002" i="42"/>
  <c r="H8002" i="42" s="1"/>
  <c r="F7530" i="42"/>
  <c r="H7530" i="42" s="1"/>
  <c r="F7100" i="42"/>
  <c r="H7100" i="42" s="1"/>
  <c r="F6103" i="42"/>
  <c r="H6103" i="42" s="1"/>
  <c r="F4286" i="42"/>
  <c r="H4286" i="42" s="1"/>
  <c r="F6805" i="42"/>
  <c r="H6805" i="42" s="1"/>
  <c r="F905" i="42"/>
  <c r="H905" i="42" s="1"/>
  <c r="F7895" i="42"/>
  <c r="H7895" i="42" s="1"/>
  <c r="F8914" i="42"/>
  <c r="H8914" i="42" s="1"/>
  <c r="F6160" i="42"/>
  <c r="H6160" i="42" s="1"/>
  <c r="F6663" i="42"/>
  <c r="H6663" i="42" s="1"/>
  <c r="F8688" i="42"/>
  <c r="H8688" i="42" s="1"/>
  <c r="F4838" i="42"/>
  <c r="H4838" i="42" s="1"/>
  <c r="F8512" i="42"/>
  <c r="H8512" i="42" s="1"/>
  <c r="F6842" i="42"/>
  <c r="H6842" i="42" s="1"/>
  <c r="F2118" i="42"/>
  <c r="H2118" i="42" s="1"/>
  <c r="F6823" i="42"/>
  <c r="H6823" i="42" s="1"/>
  <c r="F6514" i="42"/>
  <c r="H6514" i="42" s="1"/>
  <c r="F8110" i="42"/>
  <c r="H8110" i="42" s="1"/>
  <c r="F4964" i="42"/>
  <c r="H4964" i="42" s="1"/>
  <c r="F5586" i="42"/>
  <c r="H5586" i="42" s="1"/>
  <c r="F4640" i="42"/>
  <c r="H4640" i="42" s="1"/>
  <c r="F6012" i="42"/>
  <c r="H6012" i="42" s="1"/>
  <c r="F6811" i="42"/>
  <c r="H6811" i="42" s="1"/>
  <c r="F7425" i="42"/>
  <c r="H7425" i="42" s="1"/>
  <c r="F8619" i="42"/>
  <c r="H8619" i="42" s="1"/>
  <c r="F939" i="42"/>
  <c r="H939" i="42" s="1"/>
  <c r="F5272" i="42"/>
  <c r="H5272" i="42" s="1"/>
  <c r="F8507" i="42"/>
  <c r="H8507" i="42" s="1"/>
  <c r="F6787" i="42"/>
  <c r="H6787" i="42" s="1"/>
  <c r="F4639" i="42"/>
  <c r="H4639" i="42" s="1"/>
  <c r="F5696" i="42"/>
  <c r="H5696" i="42" s="1"/>
  <c r="F7820" i="42"/>
  <c r="H7820" i="42" s="1"/>
  <c r="F6559" i="42"/>
  <c r="H6559" i="42" s="1"/>
  <c r="F2089" i="42"/>
  <c r="H2089" i="42" s="1"/>
  <c r="F7683" i="42"/>
  <c r="H7683" i="42" s="1"/>
  <c r="F8962" i="42"/>
  <c r="H8962" i="42" s="1"/>
  <c r="F6460" i="42"/>
  <c r="H6460" i="42" s="1"/>
  <c r="F5723" i="42"/>
  <c r="H5723" i="42" s="1"/>
  <c r="F7435" i="42"/>
  <c r="H7435" i="42" s="1"/>
  <c r="F5914" i="42"/>
  <c r="H5914" i="42" s="1"/>
  <c r="F6315" i="42"/>
  <c r="H6315" i="42" s="1"/>
  <c r="F332" i="42"/>
  <c r="H332" i="42" s="1"/>
  <c r="F6647" i="42"/>
  <c r="H6647" i="42" s="1"/>
  <c r="F8269" i="42"/>
  <c r="H8269" i="42" s="1"/>
  <c r="F7422" i="42"/>
  <c r="H7422" i="42" s="1"/>
  <c r="F4859" i="42"/>
  <c r="H4859" i="42" s="1"/>
  <c r="F7897" i="42"/>
  <c r="H7897" i="42" s="1"/>
  <c r="F890" i="42"/>
  <c r="H890" i="42" s="1"/>
  <c r="F6507" i="42"/>
  <c r="H6507" i="42" s="1"/>
  <c r="F4144" i="42"/>
  <c r="H4144" i="42" s="1"/>
  <c r="F7747" i="42"/>
  <c r="H7747" i="42" s="1"/>
  <c r="F5166" i="42"/>
  <c r="H5166" i="42" s="1"/>
  <c r="F5845" i="42"/>
  <c r="H5845" i="42" s="1"/>
  <c r="F6659" i="42"/>
  <c r="H6659" i="42" s="1"/>
  <c r="F8550" i="42"/>
  <c r="H8550" i="42" s="1"/>
  <c r="F5587" i="42"/>
  <c r="H5587" i="42" s="1"/>
  <c r="F4890" i="42"/>
  <c r="H4890" i="42" s="1"/>
  <c r="F5125" i="42"/>
  <c r="H5125" i="42" s="1"/>
  <c r="F8098" i="42"/>
  <c r="H8098" i="42" s="1"/>
  <c r="F8503" i="42"/>
  <c r="H8503" i="42" s="1"/>
  <c r="F3110" i="42"/>
  <c r="H3110" i="42" s="1"/>
  <c r="F6706" i="42"/>
  <c r="H6706" i="42" s="1"/>
  <c r="F5491" i="42"/>
  <c r="H5491" i="42" s="1"/>
  <c r="F6259" i="42"/>
  <c r="H6259" i="42" s="1"/>
  <c r="F6425" i="42"/>
  <c r="H6425" i="42" s="1"/>
  <c r="F8243" i="42"/>
  <c r="H8243" i="42" s="1"/>
  <c r="F3999" i="42"/>
  <c r="H3999" i="42" s="1"/>
  <c r="F6847" i="42"/>
  <c r="H6847" i="42" s="1"/>
  <c r="F4917" i="42"/>
  <c r="H4917" i="42" s="1"/>
  <c r="F6865" i="42"/>
  <c r="H6865" i="42" s="1"/>
  <c r="F4962" i="42"/>
  <c r="H4962" i="42" s="1"/>
  <c r="F1756" i="42"/>
  <c r="H1756" i="42" s="1"/>
  <c r="F8260" i="42"/>
  <c r="H8260" i="42" s="1"/>
  <c r="F8786" i="42"/>
  <c r="H8786" i="42" s="1"/>
  <c r="F6887" i="42"/>
  <c r="H6887" i="42" s="1"/>
  <c r="F4498" i="42"/>
  <c r="H4498" i="42" s="1"/>
  <c r="F7948" i="42"/>
  <c r="H7948" i="42" s="1"/>
  <c r="F6800" i="42"/>
  <c r="H6800" i="42" s="1"/>
  <c r="F8236" i="42"/>
  <c r="H8236" i="42" s="1"/>
  <c r="F6945" i="42"/>
  <c r="H6945" i="42" s="1"/>
  <c r="F8424" i="42"/>
  <c r="H8424" i="42" s="1"/>
  <c r="F6263" i="42"/>
  <c r="H6263" i="42" s="1"/>
  <c r="F4949" i="42"/>
  <c r="H4949" i="42" s="1"/>
  <c r="F6844" i="42"/>
  <c r="H6844" i="42" s="1"/>
  <c r="F5446" i="42"/>
  <c r="H5446" i="42" s="1"/>
  <c r="F8315" i="42"/>
  <c r="H8315" i="42" s="1"/>
  <c r="F4870" i="42"/>
  <c r="H4870" i="42" s="1"/>
  <c r="F2073" i="42"/>
  <c r="H2073" i="42" s="1"/>
  <c r="F6213" i="42"/>
  <c r="H6213" i="42" s="1"/>
  <c r="F5956" i="42"/>
  <c r="H5956" i="42" s="1"/>
  <c r="F4256" i="42"/>
  <c r="H4256" i="42" s="1"/>
  <c r="F7472" i="42"/>
  <c r="H7472" i="42" s="1"/>
  <c r="F8692" i="42"/>
  <c r="H8692" i="42" s="1"/>
  <c r="F8736" i="42"/>
  <c r="H8736" i="42" s="1"/>
  <c r="F7240" i="42"/>
  <c r="H7240" i="42" s="1"/>
  <c r="F6796" i="42"/>
  <c r="H6796" i="42" s="1"/>
  <c r="F6581" i="42"/>
  <c r="H6581" i="42" s="1"/>
  <c r="F8032" i="42"/>
  <c r="H8032" i="42" s="1"/>
  <c r="F7908" i="42"/>
  <c r="H7908" i="42" s="1"/>
  <c r="F6409" i="42"/>
  <c r="H6409" i="42" s="1"/>
  <c r="F7854" i="42"/>
  <c r="H7854" i="42" s="1"/>
  <c r="F5652" i="42"/>
  <c r="H5652" i="42" s="1"/>
  <c r="F4788" i="42"/>
  <c r="H4788" i="42" s="1"/>
  <c r="F5360" i="42"/>
  <c r="H5360" i="42" s="1"/>
  <c r="F4824" i="42"/>
  <c r="H4824" i="42" s="1"/>
  <c r="F842" i="42"/>
  <c r="H842" i="42" s="1"/>
  <c r="F5249" i="42"/>
  <c r="H5249" i="42" s="1"/>
  <c r="F5416" i="42"/>
  <c r="H5416" i="42" s="1"/>
  <c r="F4425" i="42"/>
  <c r="H4425" i="42" s="1"/>
  <c r="F6746" i="42"/>
  <c r="H6746" i="42" s="1"/>
  <c r="F7879" i="42"/>
  <c r="H7879" i="42" s="1"/>
  <c r="F5387" i="42"/>
  <c r="H5387" i="42" s="1"/>
  <c r="F7629" i="42"/>
  <c r="H7629" i="42" s="1"/>
  <c r="F4462" i="42"/>
  <c r="H4462" i="42" s="1"/>
  <c r="F6553" i="42"/>
  <c r="H6553" i="42" s="1"/>
  <c r="F4194" i="42"/>
  <c r="H4194" i="42" s="1"/>
  <c r="F7708" i="42"/>
  <c r="H7708" i="42" s="1"/>
  <c r="F6884" i="42"/>
  <c r="H6884" i="42" s="1"/>
  <c r="F7360" i="42"/>
  <c r="H7360" i="42" s="1"/>
  <c r="F8935" i="42"/>
  <c r="H8935" i="42" s="1"/>
  <c r="F5904" i="42"/>
  <c r="H5904" i="42" s="1"/>
  <c r="F6397" i="42"/>
  <c r="H6397" i="42" s="1"/>
  <c r="F8015" i="42"/>
  <c r="H8015" i="42" s="1"/>
  <c r="F7040" i="42"/>
  <c r="H7040" i="42" s="1"/>
  <c r="F3183" i="42"/>
  <c r="H3183" i="42" s="1"/>
  <c r="F8731" i="42"/>
  <c r="H8731" i="42" s="1"/>
  <c r="F5251" i="42"/>
  <c r="H5251" i="42" s="1"/>
  <c r="F426" i="42"/>
  <c r="H426" i="42" s="1"/>
  <c r="F8531" i="42"/>
  <c r="H8531" i="42" s="1"/>
  <c r="F5426" i="42"/>
  <c r="H5426" i="42" s="1"/>
  <c r="F8176" i="42"/>
  <c r="H8176" i="42" s="1"/>
  <c r="F5539" i="42"/>
  <c r="H5539" i="42" s="1"/>
  <c r="F8059" i="42"/>
  <c r="H8059" i="42" s="1"/>
  <c r="F4201" i="42"/>
  <c r="H4201" i="42" s="1"/>
  <c r="F6063" i="42"/>
  <c r="H6063" i="42" s="1"/>
  <c r="F5248" i="42"/>
  <c r="H5248" i="42" s="1"/>
  <c r="F5431" i="42"/>
  <c r="H5431" i="42" s="1"/>
  <c r="F4934" i="42"/>
  <c r="H4934" i="42" s="1"/>
  <c r="F8984" i="42"/>
  <c r="H8984" i="42" s="1"/>
  <c r="F7884" i="42"/>
  <c r="H7884" i="42" s="1"/>
  <c r="F4463" i="42"/>
  <c r="H4463" i="42" s="1"/>
  <c r="F4852" i="42"/>
  <c r="H4852" i="42" s="1"/>
  <c r="F4777" i="42"/>
  <c r="H4777" i="42" s="1"/>
  <c r="F4476" i="42"/>
  <c r="H4476" i="42" s="1"/>
  <c r="F8324" i="42"/>
  <c r="H8324" i="42" s="1"/>
  <c r="F5668" i="42"/>
  <c r="H5668" i="42" s="1"/>
  <c r="F7892" i="42"/>
  <c r="H7892" i="42" s="1"/>
  <c r="F6404" i="42"/>
  <c r="H6404" i="42" s="1"/>
  <c r="F396" i="42"/>
  <c r="H396" i="42" s="1"/>
  <c r="F8347" i="42"/>
  <c r="H8347" i="42" s="1"/>
  <c r="F7725" i="42"/>
  <c r="H7725" i="42" s="1"/>
  <c r="F8799" i="42"/>
  <c r="H8799" i="42" s="1"/>
  <c r="F7473" i="42"/>
  <c r="H7473" i="42" s="1"/>
  <c r="F6503" i="42"/>
  <c r="H6503" i="42" s="1"/>
  <c r="F7264" i="42"/>
  <c r="H7264" i="42" s="1"/>
  <c r="F4584" i="42"/>
  <c r="H4584" i="42" s="1"/>
  <c r="F5634" i="42"/>
  <c r="H5634" i="42" s="1"/>
  <c r="F5530" i="42"/>
  <c r="H5530" i="42" s="1"/>
  <c r="F8199" i="42"/>
  <c r="H8199" i="42" s="1"/>
  <c r="F6766" i="42"/>
  <c r="H6766" i="42" s="1"/>
  <c r="F5133" i="42"/>
  <c r="H5133" i="42" s="1"/>
  <c r="F4422" i="42"/>
  <c r="H4422" i="42" s="1"/>
  <c r="F7587" i="42"/>
  <c r="H7587" i="42" s="1"/>
  <c r="F8359" i="42"/>
  <c r="H8359" i="42" s="1"/>
  <c r="F7883" i="42"/>
  <c r="H7883" i="42" s="1"/>
  <c r="F3738" i="42"/>
  <c r="H3738" i="42" s="1"/>
  <c r="F8779" i="42"/>
  <c r="H8779" i="42" s="1"/>
  <c r="F5032" i="42"/>
  <c r="H5032" i="42" s="1"/>
  <c r="F7334" i="42"/>
  <c r="H7334" i="42" s="1"/>
  <c r="F4980" i="42"/>
  <c r="H4980" i="42" s="1"/>
  <c r="F7321" i="42"/>
  <c r="H7321" i="42" s="1"/>
  <c r="F6761" i="42"/>
  <c r="H6761" i="42" s="1"/>
  <c r="F5276" i="42"/>
  <c r="H5276" i="42" s="1"/>
  <c r="F6661" i="42"/>
  <c r="H6661" i="42" s="1"/>
  <c r="F5077" i="42"/>
  <c r="H5077" i="42" s="1"/>
  <c r="F7765" i="42"/>
  <c r="H7765" i="42" s="1"/>
  <c r="F4626" i="42"/>
  <c r="H4626" i="42" s="1"/>
  <c r="F4978" i="42"/>
  <c r="H4978" i="42" s="1"/>
  <c r="F6235" i="42"/>
  <c r="H6235" i="42" s="1"/>
  <c r="F7675" i="42"/>
  <c r="H7675" i="42" s="1"/>
  <c r="F4002" i="42"/>
  <c r="H4002" i="42" s="1"/>
  <c r="F6463" i="42"/>
  <c r="H6463" i="42" s="1"/>
  <c r="F8655" i="42"/>
  <c r="H8655" i="42" s="1"/>
  <c r="F4345" i="42"/>
  <c r="H4345" i="42" s="1"/>
  <c r="F4806" i="42"/>
  <c r="H4806" i="42" s="1"/>
  <c r="F7416" i="42"/>
  <c r="H7416" i="42" s="1"/>
  <c r="F7505" i="42"/>
  <c r="H7505" i="42" s="1"/>
  <c r="F372" i="42"/>
  <c r="H372" i="42" s="1"/>
  <c r="F6625" i="42"/>
  <c r="H6625" i="42" s="1"/>
  <c r="F6673" i="42"/>
  <c r="H6673" i="42" s="1"/>
  <c r="F8571" i="42"/>
  <c r="H8571" i="42" s="1"/>
  <c r="F6630" i="42"/>
  <c r="H6630" i="42" s="1"/>
  <c r="F8024" i="42"/>
  <c r="H8024" i="42" s="1"/>
  <c r="F7353" i="42"/>
  <c r="H7353" i="42" s="1"/>
  <c r="F5001" i="42"/>
  <c r="H5001" i="42" s="1"/>
  <c r="F7610" i="42"/>
  <c r="H7610" i="42" s="1"/>
  <c r="F7559" i="42"/>
  <c r="H7559" i="42" s="1"/>
  <c r="F4952" i="42"/>
  <c r="H4952" i="42" s="1"/>
  <c r="F5463" i="42"/>
  <c r="H5463" i="42" s="1"/>
  <c r="F5231" i="42"/>
  <c r="H5231" i="42" s="1"/>
  <c r="F8395" i="42"/>
  <c r="H8395" i="42" s="1"/>
  <c r="F5135" i="42"/>
  <c r="H5135" i="42" s="1"/>
  <c r="F8165" i="42"/>
  <c r="H8165" i="42" s="1"/>
  <c r="F6453" i="42"/>
  <c r="H6453" i="42" s="1"/>
  <c r="F7428" i="42"/>
  <c r="H7428" i="42" s="1"/>
  <c r="F7621" i="42"/>
  <c r="H7621" i="42" s="1"/>
  <c r="F5848" i="42"/>
  <c r="H5848" i="42" s="1"/>
  <c r="F5204" i="42"/>
  <c r="H5204" i="42" s="1"/>
  <c r="F6653" i="42"/>
  <c r="H6653" i="42" s="1"/>
  <c r="F7112" i="42"/>
  <c r="H7112" i="42" s="1"/>
  <c r="F6029" i="42"/>
  <c r="H6029" i="42" s="1"/>
  <c r="F6751" i="42"/>
  <c r="H6751" i="42" s="1"/>
  <c r="F4888" i="42"/>
  <c r="H4888" i="42" s="1"/>
  <c r="F8791" i="42"/>
  <c r="H8791" i="42" s="1"/>
  <c r="F8220" i="42"/>
  <c r="H8220" i="42" s="1"/>
  <c r="F6650" i="42"/>
  <c r="H6650" i="42" s="1"/>
  <c r="F8166" i="42"/>
  <c r="H8166" i="42" s="1"/>
  <c r="F7940" i="42"/>
  <c r="H7940" i="42" s="1"/>
  <c r="F4750" i="42"/>
  <c r="H4750" i="42" s="1"/>
  <c r="F7013" i="42"/>
  <c r="H7013" i="42" s="1"/>
  <c r="F3918" i="42"/>
  <c r="H3918" i="42" s="1"/>
  <c r="F7928" i="42"/>
  <c r="H7928" i="42" s="1"/>
  <c r="F7630" i="42"/>
  <c r="H7630" i="42" s="1"/>
  <c r="F5713" i="42"/>
  <c r="H5713" i="42" s="1"/>
  <c r="F7965" i="42"/>
  <c r="H7965" i="42" s="1"/>
  <c r="F5567" i="42"/>
  <c r="H5567" i="42" s="1"/>
  <c r="F8303" i="42"/>
  <c r="H8303" i="42" s="1"/>
  <c r="F6962" i="42"/>
  <c r="H6962" i="42" s="1"/>
  <c r="F7669" i="42"/>
  <c r="H7669" i="42" s="1"/>
  <c r="F6693" i="42"/>
  <c r="H6693" i="42" s="1"/>
  <c r="F7478" i="42"/>
  <c r="H7478" i="42" s="1"/>
  <c r="F5806" i="42"/>
  <c r="H5806" i="42" s="1"/>
  <c r="F7848" i="42"/>
  <c r="H7848" i="42" s="1"/>
  <c r="F7508" i="42"/>
  <c r="H7508" i="42" s="1"/>
  <c r="F8225" i="42"/>
  <c r="H8225" i="42" s="1"/>
  <c r="F4430" i="42"/>
  <c r="H4430" i="42" s="1"/>
  <c r="F6352" i="42"/>
  <c r="H6352" i="42" s="1"/>
  <c r="F5946" i="42"/>
  <c r="H5946" i="42" s="1"/>
  <c r="F5497" i="42"/>
  <c r="H5497" i="42" s="1"/>
  <c r="F6003" i="42"/>
  <c r="H6003" i="42" s="1"/>
  <c r="F7868" i="42"/>
  <c r="H7868" i="42" s="1"/>
  <c r="F5850" i="42"/>
  <c r="H5850" i="42" s="1"/>
  <c r="F5872" i="42"/>
  <c r="H5872" i="42" s="1"/>
  <c r="F6060" i="42"/>
  <c r="H6060" i="42" s="1"/>
  <c r="F6441" i="42"/>
  <c r="H6441" i="42" s="1"/>
  <c r="F8226" i="42"/>
  <c r="H8226" i="42" s="1"/>
  <c r="F8931" i="42"/>
  <c r="H8931" i="42" s="1"/>
  <c r="F8278" i="42"/>
  <c r="H8278" i="42" s="1"/>
  <c r="F5132" i="42"/>
  <c r="H5132" i="42" s="1"/>
  <c r="F7810" i="42"/>
  <c r="H7810" i="42" s="1"/>
  <c r="F5564" i="42"/>
  <c r="H5564" i="42" s="1"/>
  <c r="F5947" i="42"/>
  <c r="H5947" i="42" s="1"/>
  <c r="F5994" i="42"/>
  <c r="H5994" i="42" s="1"/>
  <c r="F6852" i="42"/>
  <c r="H6852" i="42" s="1"/>
  <c r="F8735" i="42"/>
  <c r="H8735" i="42" s="1"/>
  <c r="F5320" i="42"/>
  <c r="H5320" i="42" s="1"/>
  <c r="F7654" i="42"/>
  <c r="H7654" i="42" s="1"/>
  <c r="F7147" i="42"/>
  <c r="H7147" i="42" s="1"/>
  <c r="F5551" i="42"/>
  <c r="H5551" i="42" s="1"/>
  <c r="F7741" i="42"/>
  <c r="H7741" i="42" s="1"/>
  <c r="F4361" i="42"/>
  <c r="H4361" i="42" s="1"/>
  <c r="F6871" i="42"/>
  <c r="H6871" i="42" s="1"/>
  <c r="F7544" i="42"/>
  <c r="H7544" i="42" s="1"/>
  <c r="F8422" i="42"/>
  <c r="H8422" i="42" s="1"/>
  <c r="F8171" i="42"/>
  <c r="H8171" i="42" s="1"/>
  <c r="F6073" i="42"/>
  <c r="H6073" i="42" s="1"/>
  <c r="F6869" i="42"/>
  <c r="H6869" i="42" s="1"/>
  <c r="F5196" i="42"/>
  <c r="H5196" i="42" s="1"/>
  <c r="F4489" i="42"/>
  <c r="H4489" i="42" s="1"/>
  <c r="F4471" i="42"/>
  <c r="H4471" i="42" s="1"/>
  <c r="F8535" i="42"/>
  <c r="H8535" i="42" s="1"/>
  <c r="F4825" i="42"/>
  <c r="H4825" i="42" s="1"/>
  <c r="F3005" i="42"/>
  <c r="H3005" i="42" s="1"/>
  <c r="F6591" i="42"/>
  <c r="H6591" i="42" s="1"/>
  <c r="F6026" i="42"/>
  <c r="H6026" i="42" s="1"/>
  <c r="F6657" i="42"/>
  <c r="H6657" i="42" s="1"/>
  <c r="F8901" i="42"/>
  <c r="H8901" i="42" s="1"/>
  <c r="F5510" i="42"/>
  <c r="H5510" i="42" s="1"/>
  <c r="F6426" i="42"/>
  <c r="H6426" i="42" s="1"/>
  <c r="F5167" i="42"/>
  <c r="H5167" i="42" s="1"/>
  <c r="F5140" i="42"/>
  <c r="H5140" i="42" s="1"/>
  <c r="F4159" i="42"/>
  <c r="H4159" i="42" s="1"/>
  <c r="F8327" i="42"/>
  <c r="H8327" i="42" s="1"/>
  <c r="F4226" i="42"/>
  <c r="H4226" i="42" s="1"/>
  <c r="F4158" i="42"/>
  <c r="H4158" i="42" s="1"/>
  <c r="F6149" i="42"/>
  <c r="H6149" i="42" s="1"/>
  <c r="F4328" i="42"/>
  <c r="H4328" i="42" s="1"/>
  <c r="F8835" i="42"/>
  <c r="H8835" i="42" s="1"/>
  <c r="F8200" i="42"/>
  <c r="H8200" i="42" s="1"/>
  <c r="F7462" i="42"/>
  <c r="H7462" i="42" s="1"/>
  <c r="F4687" i="42"/>
  <c r="H4687" i="42" s="1"/>
  <c r="F7190" i="42"/>
  <c r="H7190" i="42" s="1"/>
  <c r="F6667" i="42"/>
  <c r="H6667" i="42" s="1"/>
  <c r="F5117" i="42"/>
  <c r="H5117" i="42" s="1"/>
  <c r="F8132" i="42"/>
  <c r="H8132" i="42" s="1"/>
  <c r="F6826" i="42"/>
  <c r="H6826" i="42" s="1"/>
  <c r="F4903" i="42"/>
  <c r="H4903" i="42" s="1"/>
  <c r="F7538" i="42"/>
  <c r="H7538" i="42" s="1"/>
  <c r="F8065" i="42"/>
  <c r="H8065" i="42" s="1"/>
  <c r="F5878" i="42"/>
  <c r="H5878" i="42" s="1"/>
  <c r="F7717" i="42"/>
  <c r="H7717" i="42" s="1"/>
  <c r="F6384" i="42"/>
  <c r="H6384" i="42" s="1"/>
  <c r="F1768" i="42"/>
  <c r="H1768" i="42" s="1"/>
  <c r="F8190" i="42"/>
  <c r="H8190" i="42" s="1"/>
  <c r="F2061" i="42"/>
  <c r="H2061" i="42" s="1"/>
  <c r="F7789" i="42"/>
  <c r="H7789" i="42" s="1"/>
  <c r="F5920" i="42"/>
  <c r="H5920" i="42" s="1"/>
  <c r="F8891" i="42"/>
  <c r="H8891" i="42" s="1"/>
  <c r="F7520" i="42"/>
  <c r="H7520" i="42" s="1"/>
  <c r="F8456" i="42"/>
  <c r="H8456" i="42" s="1"/>
  <c r="F7398" i="42"/>
  <c r="H7398" i="42" s="1"/>
  <c r="F8745" i="42"/>
  <c r="H8745" i="42" s="1"/>
  <c r="F4426" i="42"/>
  <c r="H4426" i="42" s="1"/>
  <c r="F5369" i="42"/>
  <c r="H5369" i="42" s="1"/>
  <c r="F2086" i="42"/>
  <c r="H2086" i="42" s="1"/>
  <c r="F7167" i="42"/>
  <c r="H7167" i="42" s="1"/>
  <c r="F4346" i="42"/>
  <c r="H4346" i="42" s="1"/>
  <c r="F7471" i="42"/>
  <c r="H7471" i="42" s="1"/>
  <c r="F8405" i="42"/>
  <c r="H8405" i="42" s="1"/>
  <c r="F6608" i="42"/>
  <c r="H6608" i="42" s="1"/>
  <c r="F5078" i="42"/>
  <c r="H5078" i="42" s="1"/>
  <c r="F5270" i="42"/>
  <c r="H5270" i="42" s="1"/>
  <c r="F4496" i="42"/>
  <c r="H4496" i="42" s="1"/>
  <c r="F5065" i="42"/>
  <c r="H5065" i="42" s="1"/>
  <c r="F4666" i="42"/>
  <c r="H4666" i="42" s="1"/>
  <c r="F5964" i="42"/>
  <c r="H5964" i="42" s="1"/>
  <c r="F8510" i="42"/>
  <c r="H8510" i="42" s="1"/>
  <c r="F8193" i="42"/>
  <c r="H8193" i="42" s="1"/>
  <c r="F6612" i="42"/>
  <c r="H6612" i="42" s="1"/>
  <c r="F7209" i="42"/>
  <c r="H7209" i="42" s="1"/>
  <c r="F4721" i="42"/>
  <c r="H4721" i="42" s="1"/>
  <c r="F5895" i="42"/>
  <c r="H5895" i="42" s="1"/>
  <c r="F8489" i="42"/>
  <c r="H8489" i="42" s="1"/>
  <c r="F7219" i="42"/>
  <c r="H7219" i="42" s="1"/>
  <c r="F4819" i="42"/>
  <c r="H4819" i="42" s="1"/>
  <c r="F8690" i="42"/>
  <c r="H8690" i="42" s="1"/>
  <c r="F8596" i="42"/>
  <c r="H8596" i="42" s="1"/>
  <c r="F6359" i="42"/>
  <c r="H6359" i="42" s="1"/>
  <c r="F5799" i="42"/>
  <c r="H5799" i="42" s="1"/>
  <c r="F7612" i="42"/>
  <c r="H7612" i="42" s="1"/>
  <c r="F7754" i="42"/>
  <c r="H7754" i="42" s="1"/>
  <c r="F8809" i="42"/>
  <c r="H8809" i="42" s="1"/>
  <c r="F528" i="42"/>
  <c r="H528" i="42" s="1"/>
  <c r="F7780" i="42"/>
  <c r="H7780" i="42" s="1"/>
  <c r="F8845" i="42"/>
  <c r="H8845" i="42" s="1"/>
  <c r="F4575" i="42"/>
  <c r="H4575" i="42" s="1"/>
  <c r="F1728" i="42"/>
  <c r="H1728" i="42" s="1"/>
  <c r="F8295" i="42"/>
  <c r="H8295" i="42" s="1"/>
  <c r="F7607" i="42"/>
  <c r="H7607" i="42" s="1"/>
  <c r="F7291" i="42"/>
  <c r="H7291" i="42" s="1"/>
  <c r="F8873" i="42"/>
  <c r="H8873" i="42" s="1"/>
  <c r="F5006" i="42"/>
  <c r="H5006" i="42" s="1"/>
  <c r="F5226" i="42"/>
  <c r="H5226" i="42" s="1"/>
  <c r="F8091" i="42"/>
  <c r="H8091" i="42" s="1"/>
  <c r="F6874" i="42"/>
  <c r="H6874" i="42" s="1"/>
  <c r="F3020" i="42"/>
  <c r="H3020" i="42" s="1"/>
  <c r="F8239" i="42"/>
  <c r="H8239" i="42" s="1"/>
  <c r="F5481" i="42"/>
  <c r="H5481" i="42" s="1"/>
  <c r="F6420" i="42"/>
  <c r="H6420" i="42" s="1"/>
  <c r="F6242" i="42"/>
  <c r="H6242" i="42" s="1"/>
  <c r="F8906" i="42"/>
  <c r="H8906" i="42" s="1"/>
  <c r="F6838" i="42"/>
  <c r="H6838" i="42" s="1"/>
  <c r="F7021" i="42"/>
  <c r="H7021" i="42" s="1"/>
  <c r="F6892" i="42"/>
  <c r="H6892" i="42" s="1"/>
  <c r="F7008" i="42"/>
  <c r="H7008" i="42" s="1"/>
  <c r="F7743" i="42"/>
  <c r="H7743" i="42" s="1"/>
  <c r="F7823" i="42"/>
  <c r="H7823" i="42" s="1"/>
  <c r="F5866" i="42"/>
  <c r="H5866" i="42" s="1"/>
  <c r="F4019" i="42"/>
  <c r="H4019" i="42" s="1"/>
  <c r="F8466" i="42"/>
  <c r="H8466" i="42" s="1"/>
  <c r="F3109" i="42"/>
  <c r="H3109" i="42" s="1"/>
  <c r="F6824" i="42"/>
  <c r="H6824" i="42" s="1"/>
  <c r="F5865" i="42"/>
  <c r="H5865" i="42" s="1"/>
  <c r="F4440" i="42"/>
  <c r="H4440" i="42" s="1"/>
  <c r="F8711" i="42"/>
  <c r="H8711" i="42" s="1"/>
  <c r="F4896" i="42"/>
  <c r="H4896" i="42" s="1"/>
  <c r="F7496" i="42"/>
  <c r="H7496" i="42" s="1"/>
  <c r="F6643" i="42"/>
  <c r="H6643" i="42" s="1"/>
  <c r="F7503" i="42"/>
  <c r="H7503" i="42" s="1"/>
  <c r="F5970" i="42"/>
  <c r="H5970" i="42" s="1"/>
  <c r="F8198" i="42"/>
  <c r="H8198" i="42" s="1"/>
  <c r="F5854" i="42"/>
  <c r="H5854" i="42" s="1"/>
  <c r="F5653" i="42"/>
  <c r="H5653" i="42" s="1"/>
  <c r="F6967" i="42"/>
  <c r="H6967" i="42" s="1"/>
  <c r="F5128" i="42"/>
  <c r="H5128" i="42" s="1"/>
  <c r="F7199" i="42"/>
  <c r="H7199" i="42" s="1"/>
  <c r="F5732" i="42"/>
  <c r="H5732" i="42" s="1"/>
  <c r="F2116" i="42"/>
  <c r="H2116" i="42" s="1"/>
  <c r="F6109" i="42"/>
  <c r="H6109" i="42" s="1"/>
  <c r="F8778" i="42"/>
  <c r="H8778" i="42" s="1"/>
  <c r="F6133" i="42"/>
  <c r="H6133" i="42" s="1"/>
  <c r="F5043" i="42"/>
  <c r="H5043" i="42" s="1"/>
  <c r="F5367" i="42"/>
  <c r="H5367" i="42" s="1"/>
  <c r="F7221" i="42"/>
  <c r="H7221" i="42" s="1"/>
  <c r="F8256" i="42"/>
  <c r="H8256" i="42" s="1"/>
  <c r="F944" i="42"/>
  <c r="H944" i="42" s="1"/>
  <c r="F8928" i="42"/>
  <c r="H8928" i="42" s="1"/>
  <c r="F1944" i="42"/>
  <c r="H1944" i="42" s="1"/>
  <c r="F3755" i="42"/>
  <c r="H3755" i="42" s="1"/>
  <c r="F6245" i="42"/>
  <c r="H6245" i="42" s="1"/>
  <c r="F7026" i="42"/>
  <c r="H7026" i="42" s="1"/>
  <c r="F6950" i="42"/>
  <c r="H6950" i="42" s="1"/>
  <c r="F8818" i="42"/>
  <c r="H8818" i="42" s="1"/>
  <c r="F5352" i="42"/>
  <c r="H5352" i="42" s="1"/>
  <c r="F5428" i="42"/>
  <c r="H5428" i="42" s="1"/>
  <c r="F5168" i="42"/>
  <c r="H5168" i="42" s="1"/>
  <c r="F3955" i="42"/>
  <c r="H3955" i="42" s="1"/>
  <c r="F5283" i="42"/>
  <c r="H5283" i="42" s="1"/>
  <c r="F4892" i="42"/>
  <c r="H4892" i="42" s="1"/>
  <c r="F4170" i="42"/>
  <c r="H4170" i="42" s="1"/>
  <c r="F5250" i="42"/>
  <c r="H5250" i="42" s="1"/>
  <c r="F4673" i="42"/>
  <c r="H4673" i="42" s="1"/>
  <c r="F7434" i="42"/>
  <c r="H7434" i="42" s="1"/>
  <c r="F5026" i="42"/>
  <c r="H5026" i="42" s="1"/>
  <c r="F5623" i="42"/>
  <c r="H5623" i="42" s="1"/>
  <c r="F4600" i="42"/>
  <c r="H4600" i="42" s="1"/>
  <c r="F4465" i="42"/>
  <c r="H4465" i="42" s="1"/>
  <c r="F3078" i="42"/>
  <c r="H3078" i="42" s="1"/>
  <c r="F6723" i="42"/>
  <c r="H6723" i="42" s="1"/>
  <c r="F4907" i="42"/>
  <c r="H4907" i="42" s="1"/>
  <c r="F5905" i="42"/>
  <c r="H5905" i="42" s="1"/>
  <c r="F8307" i="42"/>
  <c r="H8307" i="42" s="1"/>
  <c r="F3990" i="42"/>
  <c r="H3990" i="42" s="1"/>
  <c r="F7153" i="42"/>
  <c r="H7153" i="42" s="1"/>
  <c r="F7636" i="42"/>
  <c r="H7636" i="42" s="1"/>
  <c r="F5235" i="42"/>
  <c r="H5235" i="42" s="1"/>
  <c r="F7659" i="42"/>
  <c r="H7659" i="42" s="1"/>
  <c r="F8416" i="42"/>
  <c r="H8416" i="42" s="1"/>
  <c r="F7565" i="42"/>
  <c r="H7565" i="42" s="1"/>
  <c r="F6327" i="42"/>
  <c r="H6327" i="42" s="1"/>
  <c r="F4390" i="42"/>
  <c r="H4390" i="42" s="1"/>
  <c r="F4112" i="42"/>
  <c r="H4112" i="42" s="1"/>
  <c r="F5170" i="42"/>
  <c r="H5170" i="42" s="1"/>
  <c r="F7800" i="42"/>
  <c r="H7800" i="42" s="1"/>
  <c r="F6528" i="42"/>
  <c r="H6528" i="42" s="1"/>
  <c r="F7758" i="42"/>
  <c r="H7758" i="42" s="1"/>
  <c r="F4692" i="42"/>
  <c r="H4692" i="42" s="1"/>
  <c r="F8738" i="42"/>
  <c r="H8738" i="42" s="1"/>
  <c r="F6231" i="42"/>
  <c r="H6231" i="42" s="1"/>
  <c r="F7460" i="42"/>
  <c r="H7460" i="42" s="1"/>
  <c r="F7164" i="42"/>
  <c r="H7164" i="42" s="1"/>
  <c r="F8553" i="42"/>
  <c r="H8553" i="42" s="1"/>
  <c r="F6070" i="42"/>
  <c r="H6070" i="42" s="1"/>
  <c r="F2991" i="42"/>
  <c r="H2991" i="42" s="1"/>
  <c r="F6573" i="42"/>
  <c r="H6573" i="42" s="1"/>
  <c r="F6170" i="42"/>
  <c r="H6170" i="42" s="1"/>
  <c r="F2081" i="42"/>
  <c r="H2081" i="42" s="1"/>
  <c r="F5529" i="42"/>
  <c r="H5529" i="42" s="1"/>
  <c r="F6895" i="42"/>
  <c r="H6895" i="42" s="1"/>
  <c r="F6866" i="42"/>
  <c r="H6866" i="42" s="1"/>
  <c r="F4107" i="42"/>
  <c r="H4107" i="42" s="1"/>
  <c r="F5552" i="42"/>
  <c r="H5552" i="42" s="1"/>
  <c r="F8407" i="42"/>
  <c r="H8407" i="42" s="1"/>
  <c r="F7192" i="42"/>
  <c r="H7192" i="42" s="1"/>
  <c r="F4864" i="42"/>
  <c r="H4864" i="42" s="1"/>
  <c r="F8340" i="42"/>
  <c r="H8340" i="42" s="1"/>
  <c r="F7173" i="42"/>
  <c r="H7173" i="42" s="1"/>
  <c r="F8695" i="42"/>
  <c r="H8695" i="42" s="1"/>
  <c r="F5816" i="42"/>
  <c r="H5816" i="42" s="1"/>
  <c r="F8380" i="42"/>
  <c r="H8380" i="42" s="1"/>
  <c r="F7792" i="42"/>
  <c r="H7792" i="42" s="1"/>
  <c r="F3190" i="42"/>
  <c r="H3190" i="42" s="1"/>
  <c r="F7523" i="42"/>
  <c r="H7523" i="42" s="1"/>
  <c r="F8941" i="42"/>
  <c r="H8941" i="42" s="1"/>
  <c r="F5090" i="42"/>
  <c r="H5090" i="42" s="1"/>
  <c r="F8595" i="42"/>
  <c r="H8595" i="42" s="1"/>
  <c r="F7666" i="42"/>
  <c r="H7666" i="42" s="1"/>
  <c r="F4597" i="42"/>
  <c r="H4597" i="42" s="1"/>
  <c r="F3198" i="42"/>
  <c r="H3198" i="42" s="1"/>
  <c r="F4447" i="42"/>
  <c r="H4447" i="42" s="1"/>
  <c r="F8670" i="42"/>
  <c r="H8670" i="42" s="1"/>
  <c r="F8326" i="42"/>
  <c r="H8326" i="42" s="1"/>
  <c r="F7947" i="42"/>
  <c r="H7947" i="42" s="1"/>
  <c r="F6261" i="42"/>
  <c r="H6261" i="42" s="1"/>
  <c r="F3970" i="42"/>
  <c r="H3970" i="42" s="1"/>
  <c r="F822" i="42"/>
  <c r="H822" i="42" s="1"/>
  <c r="F7802" i="42"/>
  <c r="H7802" i="42" s="1"/>
  <c r="F6985" i="42"/>
  <c r="H6985" i="42" s="1"/>
  <c r="F3166" i="42"/>
  <c r="H3166" i="42" s="1"/>
  <c r="F4299" i="42"/>
  <c r="H4299" i="42" s="1"/>
  <c r="F1933" i="42"/>
  <c r="H1933" i="42" s="1"/>
  <c r="F8483" i="42"/>
  <c r="H8483" i="42" s="1"/>
  <c r="F8224" i="42"/>
  <c r="H8224" i="42" s="1"/>
  <c r="F5122" i="42"/>
  <c r="H5122" i="42" s="1"/>
  <c r="F7337" i="42"/>
  <c r="H7337" i="42" s="1"/>
  <c r="F8221" i="42"/>
  <c r="H8221" i="42" s="1"/>
  <c r="F4198" i="42"/>
  <c r="H4198" i="42" s="1"/>
  <c r="F7318" i="42"/>
  <c r="H7318" i="42" s="1"/>
  <c r="F7651" i="42"/>
  <c r="H7651" i="42" s="1"/>
  <c r="F8346" i="42"/>
  <c r="H8346" i="42" s="1"/>
  <c r="F8272" i="42"/>
  <c r="H8272" i="42" s="1"/>
  <c r="F6569" i="42"/>
  <c r="H6569" i="42" s="1"/>
  <c r="F3207" i="42"/>
  <c r="H3207" i="42" s="1"/>
  <c r="F5439" i="42"/>
  <c r="H5439" i="42" s="1"/>
  <c r="F5951" i="42"/>
  <c r="H5951" i="42" s="1"/>
  <c r="F7230" i="42"/>
  <c r="H7230" i="42" s="1"/>
  <c r="F8089" i="42"/>
  <c r="H8089" i="42" s="1"/>
  <c r="F7771" i="42"/>
  <c r="H7771" i="42" s="1"/>
  <c r="F8161" i="42"/>
  <c r="H8161" i="42" s="1"/>
  <c r="F8763" i="42"/>
  <c r="H8763" i="42" s="1"/>
  <c r="F7322" i="42"/>
  <c r="H7322" i="42" s="1"/>
  <c r="F4841" i="42"/>
  <c r="H4841" i="42" s="1"/>
  <c r="F4762" i="42"/>
  <c r="H4762" i="42" s="1"/>
  <c r="F4872" i="42"/>
  <c r="H4872" i="42" s="1"/>
  <c r="F6437" i="42"/>
  <c r="H6437" i="42" s="1"/>
  <c r="F8803" i="42"/>
  <c r="H8803" i="42" s="1"/>
  <c r="F5366" i="42"/>
  <c r="H5366" i="42" s="1"/>
  <c r="F4929" i="42"/>
  <c r="H4929" i="42" s="1"/>
  <c r="F8582" i="42"/>
  <c r="H8582" i="42" s="1"/>
  <c r="F5246" i="42"/>
  <c r="H5246" i="42" s="1"/>
  <c r="F8143" i="42"/>
  <c r="H8143" i="42" s="1"/>
  <c r="F4303" i="42"/>
  <c r="H4303" i="42" s="1"/>
  <c r="F6191" i="42"/>
  <c r="H6191" i="42" s="1"/>
  <c r="F4522" i="42"/>
  <c r="H4522" i="42" s="1"/>
  <c r="F8927" i="42"/>
  <c r="H8927" i="42" s="1"/>
  <c r="F7993" i="42"/>
  <c r="H7993" i="42" s="1"/>
  <c r="F7790" i="42"/>
  <c r="H7790" i="42" s="1"/>
  <c r="F5288" i="42"/>
  <c r="H5288" i="42" s="1"/>
  <c r="F3002" i="42"/>
  <c r="H3002" i="42" s="1"/>
  <c r="F3248" i="42"/>
  <c r="H3248" i="42" s="1"/>
  <c r="F5997" i="42"/>
  <c r="H5997" i="42" s="1"/>
  <c r="F5048" i="42"/>
  <c r="H5048" i="42" s="1"/>
  <c r="F8300" i="42"/>
  <c r="H8300" i="42" s="1"/>
  <c r="F7700" i="42"/>
  <c r="H7700" i="42" s="1"/>
  <c r="F7855" i="42"/>
  <c r="H7855" i="42" s="1"/>
  <c r="F8378" i="42"/>
  <c r="H8378" i="42" s="1"/>
  <c r="F6405" i="42"/>
  <c r="H6405" i="42" s="1"/>
  <c r="F5259" i="42"/>
  <c r="H5259" i="42" s="1"/>
  <c r="F4701" i="42"/>
  <c r="H4701" i="42" s="1"/>
  <c r="F7029" i="42"/>
  <c r="H7029" i="42" s="1"/>
  <c r="F8073" i="42"/>
  <c r="H8073" i="42" s="1"/>
  <c r="F7004" i="42"/>
  <c r="H7004" i="42" s="1"/>
  <c r="F4779" i="42"/>
  <c r="H4779" i="42" s="1"/>
  <c r="F463" i="42"/>
  <c r="H463" i="42" s="1"/>
  <c r="F3885" i="42"/>
  <c r="H3885" i="42" s="1"/>
  <c r="F7382" i="42"/>
  <c r="H7382" i="42" s="1"/>
  <c r="F7821" i="42"/>
  <c r="H7821" i="42" s="1"/>
  <c r="F7678" i="42"/>
  <c r="H7678" i="42" s="1"/>
  <c r="F5593" i="42"/>
  <c r="H5593" i="42" s="1"/>
  <c r="F6592" i="42"/>
  <c r="H6592" i="42" s="1"/>
  <c r="F7101" i="42"/>
  <c r="H7101" i="42" s="1"/>
  <c r="F5442" i="42"/>
  <c r="H5442" i="42" s="1"/>
  <c r="F8081" i="42"/>
  <c r="H8081" i="42" s="1"/>
  <c r="F873" i="42"/>
  <c r="H873" i="42" s="1"/>
  <c r="F7576" i="42"/>
  <c r="H7576" i="42" s="1"/>
  <c r="F6596" i="42"/>
  <c r="H6596" i="42" s="1"/>
  <c r="F6221" i="42"/>
  <c r="H6221" i="42" s="1"/>
  <c r="F7833" i="42"/>
  <c r="H7833" i="42" s="1"/>
  <c r="F6711" i="42"/>
  <c r="H6711" i="42" s="1"/>
  <c r="F8232" i="42"/>
  <c r="H8232" i="42" s="1"/>
  <c r="F6062" i="42"/>
  <c r="H6062" i="42" s="1"/>
  <c r="F8275" i="42"/>
  <c r="H8275" i="42" s="1"/>
  <c r="F4612" i="42"/>
  <c r="H4612" i="42" s="1"/>
  <c r="F6257" i="42"/>
  <c r="H6257" i="42" s="1"/>
  <c r="F7644" i="42"/>
  <c r="H7644" i="42" s="1"/>
  <c r="F6714" i="42"/>
  <c r="H6714" i="42" s="1"/>
  <c r="F7448" i="42"/>
  <c r="H7448" i="42" s="1"/>
  <c r="F7270" i="42"/>
  <c r="H7270" i="42" s="1"/>
  <c r="F8514" i="42"/>
  <c r="H8514" i="42" s="1"/>
  <c r="F7148" i="42"/>
  <c r="H7148" i="42" s="1"/>
  <c r="F5467" i="42"/>
  <c r="H5467" i="42" s="1"/>
  <c r="F7246" i="42"/>
  <c r="H7246" i="42" s="1"/>
  <c r="F7890" i="42"/>
  <c r="H7890" i="42" s="1"/>
  <c r="F5297" i="42"/>
  <c r="H5297" i="42" s="1"/>
  <c r="F6947" i="42"/>
  <c r="H6947" i="42" s="1"/>
  <c r="F3185" i="42"/>
  <c r="H3185" i="42" s="1"/>
  <c r="F6161" i="42"/>
  <c r="H6161" i="42" s="1"/>
  <c r="F6136" i="42"/>
  <c r="H6136" i="42" s="1"/>
  <c r="F5813" i="42"/>
  <c r="H5813" i="42" s="1"/>
  <c r="F5669" i="42"/>
  <c r="H5669" i="42" s="1"/>
  <c r="F4312" i="42"/>
  <c r="H4312" i="42" s="1"/>
  <c r="F5343" i="42"/>
  <c r="H5343" i="42" s="1"/>
  <c r="F6336" i="42"/>
  <c r="H6336" i="42" s="1"/>
  <c r="F4601" i="42"/>
  <c r="H4601" i="42" s="1"/>
  <c r="F4134" i="42"/>
  <c r="H4134" i="42" s="1"/>
  <c r="F3155" i="42"/>
  <c r="H3155" i="42" s="1"/>
  <c r="F6783" i="42"/>
  <c r="H6783" i="42" s="1"/>
  <c r="F6032" i="42"/>
  <c r="H6032" i="42" s="1"/>
  <c r="F5019" i="42"/>
  <c r="H5019" i="42" s="1"/>
  <c r="F8298" i="42"/>
  <c r="H8298" i="42" s="1"/>
  <c r="F6192" i="42"/>
  <c r="H6192" i="42" s="1"/>
  <c r="F6168" i="42"/>
  <c r="H6168" i="42" s="1"/>
  <c r="F3217" i="42"/>
  <c r="H3217" i="42" s="1"/>
  <c r="F6258" i="42"/>
  <c r="H6258" i="42" s="1"/>
  <c r="F6314" i="42"/>
  <c r="H6314" i="42" s="1"/>
  <c r="F5211" i="42"/>
  <c r="H5211" i="42" s="1"/>
  <c r="F3992" i="42"/>
  <c r="H3992" i="42" s="1"/>
  <c r="F3901" i="42"/>
  <c r="H3901" i="42" s="1"/>
  <c r="F4735" i="42"/>
  <c r="H4735" i="42" s="1"/>
  <c r="F5363" i="42"/>
  <c r="H5363" i="42" s="1"/>
  <c r="F7072" i="42"/>
  <c r="H7072" i="42" s="1"/>
  <c r="F3065" i="42"/>
  <c r="H3065" i="42" s="1"/>
  <c r="F6099" i="42"/>
  <c r="H6099" i="42" s="1"/>
  <c r="F8188" i="42"/>
  <c r="H8188" i="42" s="1"/>
  <c r="F6949" i="42"/>
  <c r="H6949" i="42" s="1"/>
  <c r="F4417" i="42"/>
  <c r="H4417" i="42" s="1"/>
  <c r="F6300" i="42"/>
  <c r="H6300" i="42" s="1"/>
  <c r="F6241" i="42"/>
  <c r="H6241" i="42" s="1"/>
  <c r="F6078" i="42"/>
  <c r="H6078" i="42" s="1"/>
  <c r="F6792" i="42"/>
  <c r="H6792" i="42" s="1"/>
  <c r="F4682" i="42"/>
  <c r="H4682" i="42" s="1"/>
  <c r="F3733" i="42"/>
  <c r="H3733" i="42" s="1"/>
  <c r="F4662" i="42"/>
  <c r="H4662" i="42" s="1"/>
  <c r="F5802" i="42"/>
  <c r="H5802" i="42" s="1"/>
  <c r="F4270" i="42"/>
  <c r="H4270" i="42" s="1"/>
  <c r="F5083" i="42"/>
  <c r="H5083" i="42" s="1"/>
  <c r="F7311" i="42"/>
  <c r="H7311" i="42" s="1"/>
  <c r="F4971" i="42"/>
  <c r="H4971" i="42" s="1"/>
  <c r="F4464" i="42"/>
  <c r="H4464" i="42" s="1"/>
  <c r="F7194" i="42"/>
  <c r="H7194" i="42" s="1"/>
  <c r="F6210" i="42"/>
  <c r="H6210" i="42" s="1"/>
  <c r="F6322" i="42"/>
  <c r="H6322" i="42" s="1"/>
  <c r="F4555" i="42"/>
  <c r="H4555" i="42" s="1"/>
  <c r="F6374" i="42"/>
  <c r="H6374" i="42" s="1"/>
  <c r="F2986" i="42"/>
  <c r="H2986" i="42" s="1"/>
  <c r="F5790" i="42"/>
  <c r="H5790" i="42" s="1"/>
  <c r="F8902" i="42"/>
  <c r="H8902" i="42" s="1"/>
  <c r="F8301" i="42"/>
  <c r="H8301" i="42" s="1"/>
  <c r="F7346" i="42"/>
  <c r="H7346" i="42" s="1"/>
  <c r="F5607" i="42"/>
  <c r="H5607" i="42" s="1"/>
  <c r="F6186" i="42"/>
  <c r="H6186" i="42" s="1"/>
  <c r="F5847" i="42"/>
  <c r="H5847" i="42" s="1"/>
  <c r="F6052" i="42"/>
  <c r="H6052" i="42" s="1"/>
  <c r="F5584" i="42"/>
  <c r="H5584" i="42" s="1"/>
  <c r="F5016" i="42"/>
  <c r="H5016" i="42" s="1"/>
  <c r="F6697" i="42"/>
  <c r="H6697" i="42" s="1"/>
  <c r="F4412" i="42"/>
  <c r="H4412" i="42" s="1"/>
  <c r="F7896" i="42"/>
  <c r="H7896" i="42" s="1"/>
  <c r="F5894" i="42"/>
  <c r="H5894" i="42" s="1"/>
  <c r="F6736" i="42"/>
  <c r="H6736" i="42" s="1"/>
  <c r="F354" i="42"/>
  <c r="H354" i="42" s="1"/>
  <c r="F5507" i="42"/>
  <c r="H5507" i="42" s="1"/>
  <c r="F5027" i="42"/>
  <c r="H5027" i="42" s="1"/>
  <c r="F5289" i="42"/>
  <c r="H5289" i="42" s="1"/>
  <c r="F5222" i="42"/>
  <c r="H5222" i="42" s="1"/>
  <c r="F6921" i="42"/>
  <c r="H6921" i="42" s="1"/>
  <c r="F5364" i="42"/>
  <c r="H5364" i="42" s="1"/>
  <c r="F4309" i="42"/>
  <c r="H4309" i="42" s="1"/>
  <c r="F6363" i="42"/>
  <c r="H6363" i="42" s="1"/>
  <c r="F8313" i="42"/>
  <c r="H8313" i="42" s="1"/>
  <c r="F7793" i="42"/>
  <c r="H7793" i="42" s="1"/>
  <c r="F6720" i="42"/>
  <c r="H6720" i="42" s="1"/>
  <c r="F7886" i="42"/>
  <c r="H7886" i="42" s="1"/>
  <c r="F4648" i="42"/>
  <c r="H4648" i="42" s="1"/>
  <c r="F7558" i="42"/>
  <c r="H7558" i="42" s="1"/>
  <c r="F8435" i="42"/>
  <c r="H8435" i="42" s="1"/>
  <c r="F5828" i="42"/>
  <c r="H5828" i="42" s="1"/>
  <c r="F6995" i="42"/>
  <c r="H6995" i="42" s="1"/>
  <c r="F3991" i="42"/>
  <c r="H3991" i="42" s="1"/>
  <c r="F6484" i="42"/>
  <c r="H6484" i="42" s="1"/>
  <c r="F8830" i="42"/>
  <c r="H8830" i="42" s="1"/>
  <c r="F5877" i="42"/>
  <c r="H5877" i="42" s="1"/>
  <c r="F5918" i="42"/>
  <c r="H5918" i="42" s="1"/>
  <c r="F5254" i="42"/>
  <c r="H5254" i="42" s="1"/>
  <c r="F7502" i="42"/>
  <c r="H7502" i="42" s="1"/>
  <c r="F2055" i="42"/>
  <c r="H2055" i="42" s="1"/>
  <c r="F7315" i="42"/>
  <c r="H7315" i="42" s="1"/>
  <c r="F8991" i="42"/>
  <c r="H8991" i="42" s="1"/>
  <c r="F5347" i="42"/>
  <c r="H5347" i="42" s="1"/>
  <c r="F5036" i="42"/>
  <c r="H5036" i="42" s="1"/>
  <c r="F5317" i="42"/>
  <c r="H5317" i="42" s="1"/>
  <c r="F5827" i="42"/>
  <c r="H5827" i="42" s="1"/>
  <c r="F7728" i="42"/>
  <c r="H7728" i="42" s="1"/>
  <c r="F5738" i="42"/>
  <c r="H5738" i="42" s="1"/>
  <c r="F4450" i="42"/>
  <c r="H4450" i="42" s="1"/>
  <c r="F5126" i="42"/>
  <c r="H5126" i="42" s="1"/>
  <c r="F8182" i="42"/>
  <c r="H8182" i="42" s="1"/>
  <c r="F7459" i="42"/>
  <c r="H7459" i="42" s="1"/>
  <c r="F4441" i="42"/>
  <c r="H4441" i="42" s="1"/>
  <c r="F8755" i="42"/>
  <c r="H8755" i="42" s="1"/>
  <c r="F4154" i="42"/>
  <c r="H4154" i="42" s="1"/>
  <c r="F8216" i="42"/>
  <c r="H8216" i="42" s="1"/>
  <c r="F5679" i="42"/>
  <c r="H5679" i="42" s="1"/>
  <c r="F6642" i="42"/>
  <c r="H6642" i="42" s="1"/>
  <c r="F7458" i="42"/>
  <c r="H7458" i="42" s="1"/>
  <c r="F3758" i="42"/>
  <c r="H3758" i="42" s="1"/>
  <c r="F8543" i="42"/>
  <c r="H8543" i="42" s="1"/>
  <c r="F8449" i="42"/>
  <c r="H8449" i="42" s="1"/>
  <c r="F8954" i="42"/>
  <c r="H8954" i="42" s="1"/>
  <c r="F7241" i="42"/>
  <c r="H7241" i="42" s="1"/>
  <c r="F7905" i="42"/>
  <c r="H7905" i="42" s="1"/>
  <c r="F4504" i="42"/>
  <c r="H4504" i="42" s="1"/>
  <c r="F6546" i="42"/>
  <c r="H6546" i="42" s="1"/>
  <c r="F6442" i="42"/>
  <c r="H6442" i="42" s="1"/>
  <c r="F5214" i="42"/>
  <c r="H5214" i="42" s="1"/>
  <c r="F6037" i="42"/>
  <c r="H6037" i="42" s="1"/>
  <c r="F7324" i="42"/>
  <c r="H7324" i="42" s="1"/>
  <c r="F4631" i="42"/>
  <c r="H4631" i="42" s="1"/>
  <c r="F7528" i="42"/>
  <c r="H7528" i="42" s="1"/>
  <c r="F5219" i="42"/>
  <c r="H5219" i="42" s="1"/>
  <c r="F7441" i="42"/>
  <c r="H7441" i="42" s="1"/>
  <c r="F4147" i="42"/>
  <c r="H4147" i="42" s="1"/>
  <c r="F4424" i="42"/>
  <c r="H4424" i="42" s="1"/>
  <c r="F8672" i="42"/>
  <c r="H8672" i="42" s="1"/>
  <c r="F6903" i="42"/>
  <c r="H6903" i="42" s="1"/>
  <c r="F7545" i="42"/>
  <c r="H7545" i="42" s="1"/>
  <c r="F5136" i="42"/>
  <c r="H5136" i="42" s="1"/>
  <c r="F7679" i="42"/>
  <c r="H7679" i="42" s="1"/>
  <c r="F7779" i="42"/>
  <c r="H7779" i="42" s="1"/>
  <c r="F7628" i="42"/>
  <c r="H7628" i="42" s="1"/>
  <c r="F5944" i="42"/>
  <c r="H5944" i="42" s="1"/>
  <c r="F4615" i="42"/>
  <c r="H4615" i="42" s="1"/>
  <c r="F412" i="42"/>
  <c r="H412" i="42" s="1"/>
  <c r="F7567" i="42"/>
  <c r="H7567" i="42" s="1"/>
  <c r="F4553" i="42"/>
  <c r="H4553" i="42" s="1"/>
  <c r="F8486" i="42"/>
  <c r="H8486" i="42" s="1"/>
  <c r="F7791" i="42"/>
  <c r="H7791" i="42" s="1"/>
  <c r="F518" i="42"/>
  <c r="H518" i="42" s="1"/>
  <c r="F7452" i="42"/>
  <c r="H7452" i="42" s="1"/>
  <c r="F1976" i="42"/>
  <c r="H1976" i="42" s="1"/>
  <c r="F833" i="42"/>
  <c r="H833" i="42" s="1"/>
  <c r="F8667" i="42"/>
  <c r="H8667" i="42" s="1"/>
  <c r="F6068" i="42"/>
  <c r="H6068" i="42" s="1"/>
  <c r="F7442" i="42"/>
  <c r="H7442" i="42" s="1"/>
  <c r="F2121" i="42"/>
  <c r="H2121" i="42" s="1"/>
  <c r="F8790" i="42"/>
  <c r="H8790" i="42" s="1"/>
  <c r="F6565" i="42"/>
  <c r="H6565" i="42" s="1"/>
  <c r="F8421" i="42"/>
  <c r="H8421" i="42" s="1"/>
  <c r="F7742" i="42"/>
  <c r="H7742" i="42" s="1"/>
  <c r="F5441" i="42"/>
  <c r="H5441" i="42" s="1"/>
  <c r="F7449" i="42"/>
  <c r="H7449" i="42" s="1"/>
  <c r="F6968" i="42"/>
  <c r="H6968" i="42" s="1"/>
  <c r="F5655" i="42"/>
  <c r="H5655" i="42" s="1"/>
  <c r="F3904" i="42"/>
  <c r="H3904" i="42" s="1"/>
  <c r="F5759" i="42"/>
  <c r="H5759" i="42" s="1"/>
  <c r="F8111" i="42"/>
  <c r="H8111" i="42" s="1"/>
  <c r="F7468" i="42"/>
  <c r="H7468" i="42" s="1"/>
  <c r="F4523" i="42"/>
  <c r="H4523" i="42" s="1"/>
  <c r="F5995" i="42"/>
  <c r="H5995" i="42" s="1"/>
  <c r="F5509" i="42"/>
  <c r="H5509" i="42" s="1"/>
  <c r="F6342" i="42"/>
  <c r="H6342" i="42" s="1"/>
  <c r="F4184" i="42"/>
  <c r="H4184" i="42" s="1"/>
  <c r="F5909" i="42"/>
  <c r="H5909" i="42" s="1"/>
  <c r="F6430" i="42"/>
  <c r="H6430" i="42" s="1"/>
  <c r="F8710" i="42"/>
  <c r="H8710" i="42" s="1"/>
  <c r="F7288" i="42"/>
  <c r="H7288" i="42" s="1"/>
  <c r="F8396" i="42"/>
  <c r="H8396" i="42" s="1"/>
  <c r="F6864" i="42"/>
  <c r="H6864" i="42" s="1"/>
  <c r="F7477" i="42"/>
  <c r="H7477" i="42" s="1"/>
  <c r="F8706" i="42"/>
  <c r="H8706" i="42" s="1"/>
  <c r="F8494" i="42"/>
  <c r="H8494" i="42" s="1"/>
  <c r="F934" i="42"/>
  <c r="H934" i="42" s="1"/>
  <c r="F4942" i="42"/>
  <c r="H4942" i="42" s="1"/>
  <c r="F7500" i="42"/>
  <c r="H7500" i="42" s="1"/>
  <c r="F4989" i="42"/>
  <c r="H4989" i="42" s="1"/>
  <c r="F7539" i="42"/>
  <c r="H7539" i="42" s="1"/>
  <c r="F6024" i="42"/>
  <c r="H6024" i="42" s="1"/>
  <c r="F4175" i="42"/>
  <c r="H4175" i="42" s="1"/>
  <c r="F6799" i="42"/>
  <c r="H6799" i="42" s="1"/>
  <c r="F7687" i="42"/>
  <c r="H7687" i="42" s="1"/>
  <c r="F8367" i="42"/>
  <c r="H8367" i="42" s="1"/>
  <c r="F7593" i="42"/>
  <c r="H7593" i="42" s="1"/>
  <c r="F8769" i="42"/>
  <c r="H8769" i="42" s="1"/>
  <c r="F4773" i="42"/>
  <c r="H4773" i="42" s="1"/>
  <c r="F5577" i="42"/>
  <c r="H5577" i="42" s="1"/>
  <c r="F5319" i="42"/>
  <c r="H5319" i="42" s="1"/>
  <c r="F8937" i="42"/>
  <c r="H8937" i="42" s="1"/>
  <c r="F4560" i="42"/>
  <c r="H4560" i="42" s="1"/>
  <c r="F7757" i="42"/>
  <c r="H7757" i="42" s="1"/>
  <c r="F7310" i="42"/>
  <c r="H7310" i="42" s="1"/>
  <c r="F8816" i="42"/>
  <c r="H8816" i="42" s="1"/>
  <c r="F1945" i="42"/>
  <c r="H1945" i="42" s="1"/>
  <c r="F7772" i="42"/>
  <c r="H7772" i="42" s="1"/>
  <c r="F5879" i="42"/>
  <c r="H5879" i="42" s="1"/>
  <c r="F4867" i="42"/>
  <c r="H4867" i="42" s="1"/>
  <c r="F6726" i="42"/>
  <c r="H6726" i="42" s="1"/>
  <c r="F8078" i="42"/>
  <c r="H8078" i="42" s="1"/>
  <c r="F5315" i="42"/>
  <c r="H5315" i="42" s="1"/>
  <c r="F4974" i="42"/>
  <c r="H4974" i="42" s="1"/>
  <c r="F8651" i="42"/>
  <c r="H8651" i="42" s="1"/>
  <c r="F4891" i="42"/>
  <c r="H4891" i="42" s="1"/>
  <c r="F8643" i="42"/>
  <c r="H8643" i="42" s="1"/>
  <c r="F5822" i="42"/>
  <c r="H5822" i="42" s="1"/>
  <c r="F6417" i="42"/>
  <c r="H6417" i="42" s="1"/>
  <c r="F6675" i="42"/>
  <c r="H6675" i="42" s="1"/>
  <c r="F6646" i="42"/>
  <c r="H6646" i="42" s="1"/>
  <c r="F4359" i="42"/>
  <c r="H4359" i="42" s="1"/>
  <c r="F6119" i="42"/>
  <c r="H6119" i="42" s="1"/>
  <c r="F8106" i="42"/>
  <c r="H8106" i="42" s="1"/>
  <c r="F5365" i="42"/>
  <c r="H5365" i="42" s="1"/>
  <c r="F7705" i="42"/>
  <c r="H7705" i="42" s="1"/>
  <c r="F7042" i="42"/>
  <c r="H7042" i="42" s="1"/>
  <c r="F5409" i="42"/>
  <c r="H5409" i="42" s="1"/>
  <c r="F5549" i="42"/>
  <c r="H5549" i="42" s="1"/>
  <c r="F5176" i="42"/>
  <c r="H5176" i="42" s="1"/>
  <c r="F4298" i="42"/>
  <c r="H4298" i="42" s="1"/>
  <c r="F7117" i="42"/>
  <c r="H7117" i="42" s="1"/>
  <c r="F6917" i="42"/>
  <c r="H6917" i="42" s="1"/>
  <c r="F7542" i="42"/>
  <c r="H7542" i="42" s="1"/>
  <c r="F8299" i="42"/>
  <c r="H8299" i="42" s="1"/>
  <c r="F5216" i="42"/>
  <c r="H5216" i="42" s="1"/>
  <c r="F5098" i="42"/>
  <c r="H5098" i="42" s="1"/>
  <c r="F6001" i="42"/>
  <c r="H6001" i="42" s="1"/>
  <c r="F5370" i="42"/>
  <c r="H5370" i="42" s="1"/>
  <c r="F5592" i="42"/>
  <c r="H5592" i="42" s="1"/>
  <c r="F1748" i="42"/>
  <c r="H1748" i="42" s="1"/>
  <c r="F7289" i="42"/>
  <c r="H7289" i="42" s="1"/>
  <c r="F7272" i="42"/>
  <c r="H7272" i="42" s="1"/>
  <c r="F8342" i="42"/>
  <c r="H8342" i="42" s="1"/>
  <c r="F4272" i="42"/>
  <c r="H4272" i="42" s="1"/>
  <c r="F7055" i="42"/>
  <c r="H7055" i="42" s="1"/>
  <c r="F4931" i="42"/>
  <c r="H4931" i="42" s="1"/>
  <c r="F7239" i="42"/>
  <c r="H7239" i="42" s="1"/>
  <c r="F5803" i="42"/>
  <c r="H5803" i="42" s="1"/>
  <c r="F6682" i="42"/>
  <c r="H6682" i="42" s="1"/>
  <c r="F6093" i="42"/>
  <c r="H6093" i="42" s="1"/>
  <c r="F8696" i="42"/>
  <c r="H8696" i="42" s="1"/>
  <c r="F3179" i="42"/>
  <c r="H3179" i="42" s="1"/>
  <c r="F5776" i="42"/>
  <c r="H5776" i="42" s="1"/>
  <c r="F8822" i="42"/>
  <c r="H8822" i="42" s="1"/>
  <c r="Q19" i="49" l="1"/>
  <c r="Q38" i="49" s="1"/>
  <c r="Y21" i="49"/>
  <c r="S18" i="49"/>
  <c r="S31" i="49"/>
  <c r="U17" i="49"/>
  <c r="S22" i="49"/>
  <c r="S25" i="49"/>
  <c r="U31" i="49"/>
  <c r="Y18" i="49"/>
  <c r="Y40" i="49" s="1"/>
  <c r="W22" i="49"/>
  <c r="U21" i="49"/>
  <c r="Q18" i="49"/>
  <c r="Q40" i="49" s="1"/>
  <c r="W20" i="49"/>
  <c r="W21" i="49"/>
  <c r="Y30" i="49"/>
  <c r="S23" i="49"/>
  <c r="Q27" i="49"/>
  <c r="Q17" i="49"/>
  <c r="W31" i="49"/>
  <c r="W43" i="49" s="1"/>
  <c r="AA26" i="49"/>
  <c r="AA48" i="49" s="1"/>
  <c r="Y24" i="49"/>
  <c r="Y46" i="49" s="1"/>
  <c r="Q31" i="49"/>
  <c r="AA31" i="49"/>
  <c r="Y31" i="49"/>
  <c r="S19" i="49"/>
  <c r="S17" i="49"/>
  <c r="S30" i="49"/>
  <c r="U30" i="49"/>
  <c r="Q21" i="49"/>
  <c r="W30" i="49"/>
  <c r="W24" i="49"/>
  <c r="W46" i="49" s="1"/>
  <c r="AA20" i="49"/>
  <c r="Y25" i="49"/>
  <c r="U20" i="49"/>
  <c r="AA19" i="49"/>
  <c r="AA38" i="49" s="1"/>
  <c r="S21" i="49"/>
  <c r="U25" i="49"/>
  <c r="U19" i="49"/>
  <c r="U38" i="49" s="1"/>
  <c r="AA30" i="49"/>
  <c r="U26" i="49"/>
  <c r="U48" i="49" s="1"/>
  <c r="Y26" i="49"/>
  <c r="Y48" i="49" s="1"/>
  <c r="Q23" i="49"/>
  <c r="Q47" i="49" s="1"/>
  <c r="Y19" i="49"/>
  <c r="Y38" i="49" s="1"/>
  <c r="Q26" i="49"/>
  <c r="Q48" i="49" s="1"/>
  <c r="S26" i="49"/>
  <c r="W19" i="49"/>
  <c r="W38" i="49" s="1"/>
  <c r="U23" i="49"/>
  <c r="U47" i="49" s="1"/>
  <c r="Y20" i="49"/>
  <c r="U18" i="49"/>
  <c r="U40" i="49" s="1"/>
  <c r="AA25" i="49"/>
  <c r="AA22" i="49"/>
  <c r="Q22" i="49"/>
  <c r="Q24" i="49"/>
  <c r="Q46" i="49" s="1"/>
  <c r="S24" i="49"/>
  <c r="W18" i="49"/>
  <c r="W40" i="49" s="1"/>
  <c r="W27" i="49"/>
  <c r="W17" i="49"/>
  <c r="AA21" i="49"/>
  <c r="U27" i="49"/>
  <c r="Q30" i="49"/>
  <c r="AA24" i="49"/>
  <c r="AA46" i="49" s="1"/>
  <c r="Y23" i="49"/>
  <c r="Y47" i="49" s="1"/>
  <c r="S27" i="49"/>
  <c r="U24" i="49"/>
  <c r="U46" i="49" s="1"/>
  <c r="U45" i="49" s="1"/>
  <c r="AA17" i="49"/>
  <c r="AA18" i="49"/>
  <c r="AA40" i="49" s="1"/>
  <c r="Y22" i="49"/>
  <c r="W26" i="49"/>
  <c r="W48" i="49" s="1"/>
  <c r="Q20" i="49"/>
  <c r="W25" i="49"/>
  <c r="AA23" i="49"/>
  <c r="AA47" i="49" s="1"/>
  <c r="S20" i="49"/>
  <c r="AC20" i="49" s="1"/>
  <c r="W23" i="49"/>
  <c r="W47" i="49" s="1"/>
  <c r="Y17" i="49"/>
  <c r="Q25" i="49"/>
  <c r="AA27" i="49"/>
  <c r="U22" i="49"/>
  <c r="Y27" i="49"/>
  <c r="Y43" i="49" l="1"/>
  <c r="S47" i="49"/>
  <c r="AC23" i="49"/>
  <c r="AC47" i="49" s="1"/>
  <c r="U43" i="49"/>
  <c r="S33" i="49"/>
  <c r="S42" i="49"/>
  <c r="AC30" i="49"/>
  <c r="AA33" i="49"/>
  <c r="AA42" i="49"/>
  <c r="W45" i="49"/>
  <c r="AA43" i="49"/>
  <c r="Y42" i="49"/>
  <c r="Y33" i="49"/>
  <c r="AC25" i="49"/>
  <c r="AC24" i="49"/>
  <c r="AC46" i="49" s="1"/>
  <c r="AC45" i="49" s="1"/>
  <c r="S46" i="49"/>
  <c r="S45" i="49" s="1"/>
  <c r="W42" i="49"/>
  <c r="W33" i="49"/>
  <c r="Q43" i="49"/>
  <c r="W44" i="49"/>
  <c r="AC22" i="49"/>
  <c r="AA45" i="49"/>
  <c r="Q45" i="49"/>
  <c r="S48" i="49"/>
  <c r="AC26" i="49"/>
  <c r="AC48" i="49" s="1"/>
  <c r="Q44" i="49"/>
  <c r="Y45" i="49"/>
  <c r="U28" i="49"/>
  <c r="U39" i="49"/>
  <c r="U37" i="49" s="1"/>
  <c r="Q42" i="49"/>
  <c r="Q41" i="49" s="1"/>
  <c r="Q33" i="49"/>
  <c r="AC21" i="49"/>
  <c r="S44" i="49"/>
  <c r="U33" i="49"/>
  <c r="U42" i="49"/>
  <c r="AC31" i="49"/>
  <c r="AC43" i="49" s="1"/>
  <c r="S43" i="49"/>
  <c r="U44" i="49"/>
  <c r="S40" i="49"/>
  <c r="AC18" i="49"/>
  <c r="AC40" i="49" s="1"/>
  <c r="Y44" i="49"/>
  <c r="Y28" i="49"/>
  <c r="Y39" i="49"/>
  <c r="Y37" i="49" s="1"/>
  <c r="AA44" i="49"/>
  <c r="AC17" i="49"/>
  <c r="S39" i="49"/>
  <c r="S28" i="49"/>
  <c r="Q39" i="49"/>
  <c r="Q28" i="49"/>
  <c r="AA39" i="49"/>
  <c r="AA37" i="49" s="1"/>
  <c r="AA28" i="49"/>
  <c r="W28" i="49"/>
  <c r="W39" i="49"/>
  <c r="W37" i="49" s="1"/>
  <c r="S38" i="49"/>
  <c r="S37" i="49" s="1"/>
  <c r="AC19" i="49"/>
  <c r="AC38" i="49" s="1"/>
  <c r="Q37" i="49"/>
  <c r="S41" i="49" l="1"/>
  <c r="Y41" i="49"/>
  <c r="AC33" i="49"/>
  <c r="AC42" i="49"/>
  <c r="U41" i="49"/>
  <c r="W41" i="49"/>
  <c r="AC28" i="49"/>
  <c r="AC39" i="49"/>
  <c r="AC37" i="49"/>
  <c r="AC44" i="49"/>
  <c r="AA41" i="49"/>
  <c r="AC41" i="49" l="1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_xde24_ע_x000d__x0000_폪_x0012__x000e__x0000__xde84_ע_x000f__x0000__x000b__x0000__xddec_ʪ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3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<sst xmlns="http://schemas.openxmlformats.org/spreadsheetml/2006/main" count="8508" uniqueCount="210">
  <si>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</si>
  <si>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</si>
  <si>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</si>
  <si>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</si>
  <si>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</si>
  <si>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</si>
  <si>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</si>
  <si>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</si>
  <si>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</si>
  <si>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</si>
  <si>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</si>
  <si>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</si>
  <si>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</si>
  <si>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</si>
  <si>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</si>
  <si>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</si>
  <si>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</si>
  <si>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</si>
  <si>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</si>
  <si>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</si>
  <si>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</si>
  <si>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</si>
  <si>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</si>
  <si>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</si>
  <si>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</si>
  <si>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</si>
  <si>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</si>
  <si>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</si>
  <si>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</si>
  <si>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</si>
  <si>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</si>
  <si>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</si>
  <si>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</si>
  <si>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</si>
  <si>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</si>
  <si>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</si>
  <si>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</si>
  <si>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</si>
  <si>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</si>
  <si>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</si>
  <si>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</si>
  <si>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</si>
  <si>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</si>
  <si>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</si>
  <si>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</si>
  <si>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</si>
  <si>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</si>
  <si>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</si>
  <si>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</si>
  <si>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</si>
  <si>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</si>
  <si>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</si>
  <si>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</si>
  <si>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</si>
  <si>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</si>
  <si>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</si>
  <si>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</si>
  <si>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</si>
  <si>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</si>
  <si>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</si>
  <si>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</si>
  <si>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</si>
  <si>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</si>
  <si>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</si>
  <si>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</si>
  <si>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</si>
  <si>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</si>
  <si>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</si>
  <si>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</si>
  <si>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</si>
  <si>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</si>
  <si>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</si>
  <si>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</si>
  <si>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</si>
  <si>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</si>
  <si>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</si>
  <si>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</si>
  <si>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</si>
  <si>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</si>
  <si>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</si>
  <si>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</si>
  <si>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</si>
  <si>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</si>
  <si>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</si>
  <si>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</si>
  <si>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</si>
  <si>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</si>
  <si>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</si>
  <si>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</si>
  <si>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</si>
  <si>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</si>
  <si>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</si>
  <si>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</si>
  <si>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</si>
  <si>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</si>
  <si>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</si>
  <si>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</si>
  <si>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</si>
  <si>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</si>
  <si>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</si>
  <si>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</si>
  <si>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</si>
  <si>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</si>
  <si>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</si>
  <si>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</si>
  <si>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</si>
  <si>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</si>
  <si>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</si>
  <si>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</si>
  <si>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NATURAL GAS BASIS POSITIONS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</si>
  <si>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</si>
  <si>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</si>
  <si>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</si>
  <si>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</si>
  <si>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</si>
  <si>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</si>
  <si>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</si>
  <si>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</si>
  <si>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</si>
  <si>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</si>
  <si>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</si>
  <si>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</si>
  <si>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</si>
  <si>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</si>
  <si>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</si>
  <si>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</si>
  <si>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</si>
  <si>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</si>
  <si>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</si>
  <si>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</si>
  <si>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</si>
  <si>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</si>
  <si>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</si>
  <si>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</si>
  <si>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</si>
  <si>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</si>
  <si>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</si>
  <si>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</si>
  <si>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</si>
  <si>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</si>
  <si>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</si>
  <si>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</si>
  <si>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</si>
  <si>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</si>
  <si>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</si>
  <si>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</si>
  <si>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</si>
  <si>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</si>
  <si>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</si>
  <si>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</si>
  <si>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</si>
  <si>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</si>
  <si>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</si>
  <si>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</si>
  <si>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</si>
  <si>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</si>
  <si>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</si>
  <si>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</si>
  <si>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</si>
  <si>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</si>
  <si>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</si>
  <si>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</si>
  <si>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</si>
  <si>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</si>
  <si>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</si>
  <si>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</si>
  <si>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</si>
  <si>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</si>
  <si>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</si>
  <si>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</si>
  <si>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</si>
  <si>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</si>
  <si>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</si>
  <si>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</si>
  <si>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</si>
  <si>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</si>
  <si>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</si>
  <si>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</si>
  <si>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</si>
  <si>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</si>
  <si>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</si>
  <si>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</si>
  <si>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</si>
  <si>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</si>
  <si>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</si>
  <si>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</si>
  <si>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</si>
  <si>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</si>
  <si>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</si>
  <si>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</si>
  <si>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</si>
  <si>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</si>
  <si>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</si>
  <si>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</si>
  <si>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</si>
  <si>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</si>
  <si>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</si>
  <si>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</si>
  <si>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</si>
  <si>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</si>
  <si>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</si>
  <si>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</si>
  <si>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</si>
  <si>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</si>
  <si>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</si>
  <si>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</si>
  <si>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</si>
  <si>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</si>
  <si>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</si>
  <si>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NGI-MOJAVE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</si>
</sst>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4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1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9" fillId="18" borderId="38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connections" Target="connections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250775" y="1083945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250775" y="108394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68"/>
  <sheetViews>
    <sheetView tabSelected="1" zoomScale="50" zoomScaleNormal="50" workbookViewId="0">
      <selection activeCell="B10" sqref="B10"/>
    </sheetView>
  </sheetViews>
  <sheetFormatPr defaultColWidth="16.28515625" defaultRowHeight="26.25"/>
  <cols>
    <col min="1" max="1" width="8" style="104" customWidth="1"/>
    <col min="2" max="2" width="44.5703125" style="104" customWidth="1"/>
    <col min="3" max="4" width="44.5703125" style="104" hidden="1" customWidth="1"/>
    <col min="5" max="5" width="35.42578125" style="104" hidden="1" customWidth="1"/>
    <col min="6" max="14" width="39.140625" style="104" hidden="1" customWidth="1"/>
    <col min="15" max="15" width="26.42578125" style="104" hidden="1" customWidth="1"/>
    <col min="16" max="16" width="3.42578125" style="104" hidden="1" customWidth="1"/>
    <col min="17" max="17" width="23.5703125" style="104" customWidth="1"/>
    <col min="18" max="18" width="18.28515625" style="104" customWidth="1"/>
    <col min="19" max="19" width="23" style="104" customWidth="1"/>
    <col min="20" max="20" width="18.28515625" style="104" customWidth="1"/>
    <col min="21" max="21" width="29.140625" style="104" customWidth="1"/>
    <col min="22" max="22" width="18.28515625" style="104" customWidth="1"/>
    <col min="23" max="23" width="27.5703125" style="104" customWidth="1"/>
    <col min="24" max="24" width="18.140625" style="104" customWidth="1"/>
    <col min="25" max="25" width="25.5703125" style="104" customWidth="1"/>
    <col min="26" max="26" width="18.28515625" style="104" customWidth="1"/>
    <col min="27" max="27" width="23.28515625" style="104" customWidth="1"/>
    <col min="28" max="28" width="18.28515625" style="104" customWidth="1"/>
    <col min="29" max="29" width="23.85546875" style="105" customWidth="1"/>
    <col min="30" max="30" width="18.28515625" style="105" customWidth="1"/>
    <col min="31" max="31" width="22.28515625" style="104" bestFit="1" customWidth="1"/>
    <col min="32" max="38" width="16.28515625" style="104" customWidth="1"/>
    <col min="39" max="39" width="20.42578125" style="104" bestFit="1" customWidth="1"/>
    <col min="40" max="40" width="10.140625" style="104" bestFit="1" customWidth="1"/>
    <col min="41" max="41" width="17.85546875" style="104" bestFit="1" customWidth="1"/>
    <col min="42" max="42" width="11.7109375" style="104" customWidth="1"/>
    <col min="43" max="16384" width="16.285156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2.75">
      <c r="T6" s="106"/>
      <c r="V6" s="107" t="s">
        <v>109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7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37187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7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7" hidden="1" thickBot="1">
      <c r="A11" s="104"/>
      <c r="B11" s="122" t="s">
        <v>110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111</v>
      </c>
      <c r="R12" s="130" t="s">
        <v>112</v>
      </c>
      <c r="S12" s="129" t="s">
        <v>113</v>
      </c>
      <c r="T12" s="130" t="s">
        <v>112</v>
      </c>
      <c r="U12" s="129" t="s">
        <v>114</v>
      </c>
      <c r="V12" s="130" t="s">
        <v>112</v>
      </c>
      <c r="W12" s="129" t="s">
        <v>115</v>
      </c>
      <c r="X12" s="130" t="s">
        <v>112</v>
      </c>
      <c r="Y12" s="129" t="s">
        <v>116</v>
      </c>
      <c r="Z12" s="130" t="s">
        <v>112</v>
      </c>
      <c r="AA12" s="129" t="s">
        <v>117</v>
      </c>
      <c r="AB12" s="130" t="s">
        <v>112</v>
      </c>
      <c r="AC12" s="129" t="s">
        <v>69</v>
      </c>
      <c r="AD12" s="130" t="s">
        <v>112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7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110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118</v>
      </c>
      <c r="I17" s="162" t="s">
        <v>74</v>
      </c>
      <c r="J17" s="161" t="s">
        <v>172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Detail'!$D$2:$D$14194)/10000)+(SUMIF(Reference,CONCATENATE(Q$13,$I$17),'GRMS Detail'!$D$2:$D$14194)/10000)+(SUMIF(Reference,CONCATENATE(Q$13,$J$17),'GRMS Detail'!$D$2:$D$14194)/10000)</f>
        <v>29.679501330000015</v>
      </c>
      <c r="R17" s="136"/>
      <c r="S17" s="165">
        <f>(SUMIF(Reference,CONCATENATE(S$13,$H$17),'GRMS Detail'!$D$2:$D$14194)/10000)+(SUMIF(Reference,CONCATENATE(S$13,$I$17),'GRMS Detail'!$D$2:$D$14194)/10000)+(SUMIF(Reference,CONCATENATE(S$13,$J$17),'GRMS Detail'!$D$2:$D$14194)/10000)</f>
        <v>488.64981518999997</v>
      </c>
      <c r="T17" s="136"/>
      <c r="U17" s="165">
        <f>(SUMIF(Reference,CONCATENATE(U$13,$H$17),'GRMS Detail'!$D$2:$D$14194)/10000)+(SUMIF(Reference,CONCATENATE(U$13,$I$17),'GRMS Detail'!$D$2:$D$14194)/10000)+(SUMIF(Reference,CONCATENATE(U$13,$J$17),'GRMS Detail'!$D$2:$D$14194)/10000)</f>
        <v>1660.0396824399998</v>
      </c>
      <c r="V17" s="136"/>
      <c r="W17" s="165">
        <f>(SUMIF(Reference,CONCATENATE(W$13,$H$17),'GRMS Detail'!$D$2:$D$14194)/10000)+(SUMIF(Reference,CONCATENATE(W$13,$I$17),'GRMS Detail'!$D$2:$D$14194)/10000)+(SUMIF(Reference,CONCATENATE(W$13,$J$17),'GRMS Detail'!$D$2:$D$14194)/10000)</f>
        <v>-431.61362033000023</v>
      </c>
      <c r="X17" s="136"/>
      <c r="Y17" s="165">
        <f>(SUMIF(Reference,CONCATENATE(Y$13,$H$17),'GRMS Detail'!$D$2:$D$14194)/10000)+(SUMIF(Reference,CONCATENATE(Y$13,$I$17),'GRMS Detail'!$D$2:$D$14194)/10000)+(SUMIF(Reference,CONCATENATE(Y$13,$J$17),'GRMS Detail'!$D$2:$D$14194)/10000)</f>
        <v>-208.49906317999998</v>
      </c>
      <c r="Z17" s="136"/>
      <c r="AA17" s="165">
        <f>(SUMIF(Reference,CONCATENATE(AA$13,$H$17),'GRMS Detail'!$D$2:$D$14194)/10000)+(SUMIF(Reference,CONCATENATE(AA$13,$I$17),'GRMS Detail'!$D$2:$D$14194)/10000)+(SUMIF(Reference,CONCATENATE(AA$13,$J$17),'GRMS Detail'!$D$2:$D$14194)/10000)</f>
        <v>773.28856540999982</v>
      </c>
      <c r="AB17" s="136"/>
      <c r="AC17" s="166">
        <f t="shared" ref="AC17:AC26" si="0">$S17+$U17+$W17+$Y17+$AA17</f>
        <v>2281.8653795299992</v>
      </c>
      <c r="AD17" s="136"/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119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Detail'!$D$2:$D$14194)/10000)+(SUMIF(Reference,CONCATENATE(Q$13,$I$18),'GRMS Detail'!$D$2:$D$14194)/10000)</f>
        <v>-137.86642840999997</v>
      </c>
      <c r="R18" s="136"/>
      <c r="S18" s="165">
        <f>(SUMIF(Reference,CONCATENATE(S$13,$H$18),'GRMS Detail'!$D$2:$D$14194)/10000)+(SUMIF(Reference,CONCATENATE(S$13,$I$18),'GRMS Detail'!$D$2:$D$14194)/10000)</f>
        <v>-2236.8230923300002</v>
      </c>
      <c r="T18" s="136"/>
      <c r="U18" s="165">
        <f>(SUMIF(Reference,CONCATENATE(U$13,$H$18),'GRMS Detail'!$D$2:$D$14194)/10000)+(SUMIF(Reference,CONCATENATE(U$13,$I$18),'GRMS Detail'!$D$2:$D$14194)/10000)</f>
        <v>-7494.2794846699971</v>
      </c>
      <c r="V18" s="136"/>
      <c r="W18" s="165">
        <f>(SUMIF(Reference,CONCATENATE(W$13,$H$18),'GRMS Detail'!$D$2:$D$14194)/10000)+(SUMIF(Reference,CONCATENATE(W$13,$I$18),'GRMS Detail'!$D$2:$D$14194)/10000)</f>
        <v>-2539.8524863899997</v>
      </c>
      <c r="X18" s="136"/>
      <c r="Y18" s="165">
        <f>(SUMIF(Reference,CONCATENATE(Y$13,$H$18),'GRMS Detail'!$D$2:$D$14194)/10000)+(SUMIF(Reference,CONCATENATE(Y$13,$I$18),'GRMS Detail'!$D$2:$D$14194)/10000)</f>
        <v>-297.70661252999997</v>
      </c>
      <c r="Z18" s="136"/>
      <c r="AA18" s="165">
        <f>(SUMIF(Reference,CONCATENATE(AA$13,$H$18),'GRMS Detail'!$D$2:$D$14194)/10000)+(SUMIF(Reference,CONCATENATE(AA$13,$I$18),'GRMS Detail'!$D$2:$D$14194)/10000)</f>
        <v>-369.46045133000007</v>
      </c>
      <c r="AB18" s="136"/>
      <c r="AC18" s="166">
        <f t="shared" si="0"/>
        <v>-12938.122127249999</v>
      </c>
      <c r="AD18" s="136"/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120</v>
      </c>
      <c r="H19" s="161" t="s">
        <v>121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Detail'!$D$2:$D$14194)/10000)+(SUMIF(Reference,CONCATENATE(Q$13,$I$19),'GRMS Detail'!$D$2:$D$14194)/10000)+(SUMIF(Reference,CONCATENATE(Q$13,$G$19),'GRMS Detail'!$D$2:$D$14194)/10000)</f>
        <v>-94.290921760000003</v>
      </c>
      <c r="R19" s="136"/>
      <c r="S19" s="165">
        <f>(SUMIF(Reference,CONCATENATE(S$13,$H$19),'GRMS Detail'!$D$2:$D$14194)/10000)+(SUMIF(Reference,CONCATENATE(S$13,$I$19),'GRMS Detail'!$D$2:$D$14194)/10000)+(SUMIF(Reference,CONCATENATE(S$13,$G$19),'GRMS Detail'!$D$2:$D$14194)/10000)</f>
        <v>937.04781324999988</v>
      </c>
      <c r="T19" s="136"/>
      <c r="U19" s="165">
        <f>(SUMIF(Reference,CONCATENATE(U$13,$H$19),'GRMS Detail'!$D$2:$D$14194)/10000)+(SUMIF(Reference,CONCATENATE(U$13,$I$19),'GRMS Detail'!$D$2:$D$14194)/10000)+(SUMIF(Reference,CONCATENATE(U$13,$G$19),'GRMS Detail'!$D$2:$D$14194)/10000)</f>
        <v>1469.9588268271666</v>
      </c>
      <c r="V19" s="136"/>
      <c r="W19" s="165">
        <f>(SUMIF(Reference,CONCATENATE(W$13,$H$19),'GRMS Detail'!$D$2:$D$14194)/10000)+(SUMIF(Reference,CONCATENATE(W$13,$I$19),'GRMS Detail'!$D$2:$D$14194)/10000)+(SUMIF(Reference,CONCATENATE(W$13,$G$19),'GRMS Detail'!$D$2:$D$14194)/10000)</f>
        <v>-819.61607091371286</v>
      </c>
      <c r="X19" s="136"/>
      <c r="Y19" s="165">
        <f>(SUMIF(Reference,CONCATENATE(Y$13,$H$19),'GRMS Detail'!$D$2:$D$14194)/10000)+(SUMIF(Reference,CONCATENATE(Y$13,$I$19),'GRMS Detail'!$D$2:$D$14194)/10000)+(SUMIF(Reference,CONCATENATE(Y$13,$G$19),'GRMS Detail'!$D$2:$D$14194)/10000)</f>
        <v>-338.89597631999999</v>
      </c>
      <c r="Z19" s="136"/>
      <c r="AA19" s="165">
        <f>(SUMIF(Reference,CONCATENATE(AA$13,$H$19),'GRMS Detail'!$D$2:$D$14194)/10000)+(SUMIF(Reference,CONCATENATE(AA$13,$I$19),'GRMS Detail'!$D$2:$D$14194)/10000)+(SUMIF(Reference,CONCATENATE(AA$13,$G$19),'GRMS Detail'!$D$2:$D$14194)/10000)</f>
        <v>-537.75475641000003</v>
      </c>
      <c r="AB19" s="136"/>
      <c r="AC19" s="166">
        <f t="shared" si="0"/>
        <v>710.73983643345355</v>
      </c>
      <c r="AD19" s="136"/>
      <c r="AE19" s="144"/>
      <c r="AM19" s="214"/>
    </row>
    <row r="20" spans="1:51" s="172" customFormat="1" ht="27" thickBot="1">
      <c r="A20" s="104"/>
      <c r="B20" s="167" t="s">
        <v>122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Detail'!$D$2:$D$14194)/10000)</f>
        <v>-14.964489749999998</v>
      </c>
      <c r="R20" s="136"/>
      <c r="S20" s="165">
        <f>(SUMIF(Reference,CONCATENATE(S$13,$H$20),'GRMS Detail'!$D$2:$D$14194)/10000)</f>
        <v>286.71957531999999</v>
      </c>
      <c r="T20" s="136"/>
      <c r="U20" s="165">
        <f>(SUMIF(Reference,CONCATENATE(U$13,$H$20),'GRMS Detail'!$D$2:$D$14194)/10000)</f>
        <v>1759.5220814499996</v>
      </c>
      <c r="V20" s="136"/>
      <c r="W20" s="165">
        <f>(SUMIF(Reference,CONCATENATE(W$13,$H$20),'GRMS Detail'!$D$2:$D$14194)/10000)</f>
        <v>0</v>
      </c>
      <c r="X20" s="136"/>
      <c r="Y20" s="165">
        <f>(SUMIF(Reference,CONCATENATE(Y$13,$H$20),'GRMS Detail'!$D$2:$D$14194)/10000)</f>
        <v>0</v>
      </c>
      <c r="Z20" s="136"/>
      <c r="AA20" s="165">
        <f>(SUMIF(Reference,CONCATENATE(AA$13,$H$20),'GRMS Detail'!$D$2:$D$14194)/10000)</f>
        <v>0</v>
      </c>
      <c r="AB20" s="136"/>
      <c r="AC20" s="166">
        <f t="shared" si="0"/>
        <v>2046.2416567699997</v>
      </c>
      <c r="AD20" s="136"/>
      <c r="AE20" s="144"/>
      <c r="AM20" s="214"/>
    </row>
    <row r="21" spans="1:51" s="172" customFormat="1">
      <c r="A21" s="104"/>
      <c r="B21" s="167" t="s">
        <v>123</v>
      </c>
      <c r="C21" s="177"/>
      <c r="D21" s="177"/>
      <c r="E21" s="177" t="s">
        <v>185</v>
      </c>
      <c r="F21" s="177" t="s">
        <v>67</v>
      </c>
      <c r="G21" s="177" t="s">
        <v>98</v>
      </c>
      <c r="H21" s="161" t="s">
        <v>124</v>
      </c>
      <c r="I21" s="161" t="s">
        <v>125</v>
      </c>
      <c r="J21" s="169" t="s">
        <v>126</v>
      </c>
      <c r="K21" s="169" t="s">
        <v>67</v>
      </c>
      <c r="L21" s="169" t="s">
        <v>98</v>
      </c>
      <c r="M21" s="169" t="s">
        <v>191</v>
      </c>
      <c r="N21" s="159" t="s">
        <v>48</v>
      </c>
      <c r="O21" s="178" t="s">
        <v>19</v>
      </c>
      <c r="P21" s="171"/>
      <c r="Q21" s="165">
        <f>(SUMIF(Reference,CONCATENATE(Q$13,$H$21),'GRMS Detail'!$D$2:$D$14194)/10000)+(SUMIF(Reference,CONCATENATE(Q$13,$I$21),'GRMS Detail'!$D$2:$D$14194)/10000)+(SUMIF(Reference,CONCATENATE(Q$13,$J$21),'GRMS Detail'!$D$2:$D$14194)/10000)+(SUMIF(Reference,CONCATENATE(Q$13,$M$21),'GRMS Detail'!$D$2:$D$14194)/10000)+(SUMIF(Reference,CONCATENATE(Q$13,$K$21),'GRMS Detail'!$D$2:$D$14194)/10000)+(SUMIF(Reference,CONCATENATE(Q$13,$L$21),'GRMS Detail'!$D$2:$D$14194)/10000)+(SUMIF(Reference,CONCATENATE(Q$13,$E$21),'GRMS Detail'!$D$2:$D$14194)/10000)</f>
        <v>-140.15814932999999</v>
      </c>
      <c r="R21" s="136"/>
      <c r="S21" s="165">
        <f>(SUMIF(Reference,CONCATENATE(S$13,$H$21),'GRMS Detail'!$D$2:$D$14194)/10000)+(SUMIF(Reference,CONCATENATE(S$13,$I$21),'GRMS Detail'!$D$2:$D$14194)/10000)+(SUMIF(Reference,CONCATENATE(S$13,$J$21),'GRMS Detail'!$D$2:$D$14194)/10000)+(SUMIF(Reference,CONCATENATE(S$13,$M$21),'GRMS Detail'!$D$2:$D$14194)/10000)+(SUMIF(Reference,CONCATENATE(S$13,$K$21),'GRMS Detail'!$D$2:$D$14194)/10000)+(SUMIF(Reference,CONCATENATE(S$13,$L$21),'GRMS Detail'!$D$2:$D$14194)/10000)+(SUMIF(Reference,CONCATENATE(S$13,$E$21),'GRMS Detail'!$D$2:$D$14194)/10000)</f>
        <v>-1032.1459583199999</v>
      </c>
      <c r="T21" s="136"/>
      <c r="U21" s="165">
        <f>(SUMIF(Reference,CONCATENATE(U$13,$H$21),'GRMS Detail'!$D$2:$D$14194)/10000)+(SUMIF(Reference,CONCATENATE(U$13,$I$21),'GRMS Detail'!$D$2:$D$14194)/10000)+(SUMIF(Reference,CONCATENATE(U$13,$J$21),'GRMS Detail'!$D$2:$D$14194)/10000)+(SUMIF(Reference,CONCATENATE(U$13,$M$21),'GRMS Detail'!$D$2:$D$14194)/10000)+(SUMIF(Reference,CONCATENATE(U$13,$K$21),'GRMS Detail'!$D$2:$D$14194)/10000)+(SUMIF(Reference,CONCATENATE(U$13,$L$21),'GRMS Detail'!$D$2:$D$14194)/10000)+(SUMIF(Reference,CONCATENATE(U$13,$E$21),'GRMS Detail'!$D$2:$D$14194)/10000)</f>
        <v>-6557.5494709300001</v>
      </c>
      <c r="V21" s="136"/>
      <c r="W21" s="165">
        <f>(SUMIF(Reference,CONCATENATE(W$13,$H$21),'GRMS Detail'!$D$2:$D$14194)/10000)+(SUMIF(Reference,CONCATENATE(W$13,$I$21),'GRMS Detail'!$D$2:$D$14194)/10000)+(SUMIF(Reference,CONCATENATE(W$13,$J$21),'GRMS Detail'!$D$2:$D$14194)/10000)+(SUMIF(Reference,CONCATENATE(W$13,$M$21),'GRMS Detail'!$D$2:$D$14194)/10000)+(SUMIF(Reference,CONCATENATE(W$13,$K$21),'GRMS Detail'!$D$2:$D$14194)/10000)+(SUMIF(Reference,CONCATENATE(W$13,$L$21),'GRMS Detail'!$D$2:$D$14194)/10000)+(SUMIF(Reference,CONCATENATE(W$13,$E$21),'GRMS Detail'!$D$2:$D$14194)/10000)</f>
        <v>-353.51666697999985</v>
      </c>
      <c r="X21" s="136"/>
      <c r="Y21" s="165">
        <f>(SUMIF(Reference,CONCATENATE(Y$13,$H$21),'GRMS Detail'!$D$2:$D$14194)/10000)+(SUMIF(Reference,CONCATENATE(Y$13,$I$21),'GRMS Detail'!$D$2:$D$14194)/10000)+(SUMIF(Reference,CONCATENATE(Y$13,$J$21),'GRMS Detail'!$D$2:$D$14194)/10000)+(SUMIF(Reference,CONCATENATE(Y$13,$M$21),'GRMS Detail'!$D$2:$D$14194)/10000)+(SUMIF(Reference,CONCATENATE(Y$13,$K$21),'GRMS Detail'!$D$2:$D$14194)/10000)+(SUMIF(Reference,CONCATENATE(Y$13,$L$21),'GRMS Detail'!$D$2:$D$14194)/10000)+(SUMIF(Reference,CONCATENATE(Y$13,$E$21),'GRMS Detail'!$D$2:$D$14194)/10000)</f>
        <v>1127.7674663299999</v>
      </c>
      <c r="Z21" s="136"/>
      <c r="AA21" s="165">
        <f>(SUMIF(Reference,CONCATENATE(AA$13,$H$21),'GRMS Detail'!$D$2:$D$14194)/10000)+(SUMIF(Reference,CONCATENATE(AA$13,$I$21),'GRMS Detail'!$D$2:$D$14194)/10000)+(SUMIF(Reference,CONCATENATE(AA$13,$J$21),'GRMS Detail'!$D$2:$D$14194)/10000)+(SUMIF(Reference,CONCATENATE(AA$13,$M$21),'GRMS Detail'!$D$2:$D$14194)/10000)+(SUMIF(Reference,CONCATENATE(AA$13,$K$21),'GRMS Detail'!$D$2:$D$14194)/10000)+(SUMIF(Reference,CONCATENATE(AA$13,$L$21),'GRMS Detail'!$D$2:$D$14194)/10000)+(SUMIF(Reference,CONCATENATE(AA$13,$E$21),'GRMS Detail'!$D$2:$D$14194)/10000)</f>
        <v>506.56796213000166</v>
      </c>
      <c r="AB21" s="136"/>
      <c r="AC21" s="166">
        <f t="shared" si="0"/>
        <v>-6308.8766677699978</v>
      </c>
      <c r="AD21" s="136"/>
      <c r="AE21" s="144"/>
      <c r="AM21" s="214"/>
    </row>
    <row r="22" spans="1:51">
      <c r="B22" s="167" t="s">
        <v>127</v>
      </c>
      <c r="C22" s="177" t="s">
        <v>107</v>
      </c>
      <c r="D22" s="177" t="s">
        <v>101</v>
      </c>
      <c r="E22" s="177" t="s">
        <v>88</v>
      </c>
      <c r="F22" s="177" t="s">
        <v>106</v>
      </c>
      <c r="G22" s="177" t="s">
        <v>190</v>
      </c>
      <c r="H22" s="177" t="s">
        <v>105</v>
      </c>
      <c r="I22" s="161" t="s">
        <v>128</v>
      </c>
      <c r="J22" s="169" t="s">
        <v>170</v>
      </c>
      <c r="K22" s="169" t="s">
        <v>187</v>
      </c>
      <c r="L22" s="169" t="s">
        <v>189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Detail'!$D$2:$D$14194)/10000)+(SUMIF(Reference,CONCATENATE(Q$13,$D$22),'GRMS Detail'!$D$2:$D$14194)/10000)+(SUMIF(Reference,CONCATENATE(Q$13,$E$22),'GRMS Detail'!$D$2:$D$14194)/10000)+(SUMIF(Reference,CONCATENATE(Q$13,$F$22),'GRMS Detail'!$D$2:$D$14194)/10000)+(SUMIF(Reference,CONCATENATE(Q$13,$G$22),'GRMS Detail'!$D$2:$D$14194)/10000)+(SUMIF(Reference,CONCATENATE(Q$13,$H$22),'GRMS Detail'!$D$2:$D$14194)/10000)+(SUMIF(Reference,CONCATENATE(Q$13,$I$22),'GRMS Detail'!$D$2:$D$14194)/10000)+(SUMIF(Reference,CONCATENATE(Q$13,$J$22),'GRMS Detail'!$D$2:$D$14194)/10000)+(SUMIF(Reference,CONCATENATE(Q$13,$L$22),'GRMS Detail'!$D$2:$D$14194)/10000)</f>
        <v>-127.63425703000001</v>
      </c>
      <c r="R22" s="136"/>
      <c r="S22" s="165">
        <f>(SUMIF(Reference,CONCATENATE(S$13,$C$22),'GRMS Detail'!$D$2:$D$14194)/10000)+(SUMIF(Reference,CONCATENATE(S$13,$D$22),'GRMS Detail'!$D$2:$D$14194)/10000)+(SUMIF(Reference,CONCATENATE(S$13,$E$22),'GRMS Detail'!$D$2:$D$14194)/10000)+(SUMIF(Reference,CONCATENATE(S$13,$F$22),'GRMS Detail'!$D$2:$D$14194)/10000)+(SUMIF(Reference,CONCATENATE(S$13,$G$22),'GRMS Detail'!$D$2:$D$14194)/10000)+(SUMIF(Reference,CONCATENATE(S$13,$H$22),'GRMS Detail'!$D$2:$D$14194)/10000)+(SUMIF(Reference,CONCATENATE(S$13,$I$22),'GRMS Detail'!$D$2:$D$14194)/10000)+(SUMIF(Reference,CONCATENATE(S$13,$J$22),'GRMS Detail'!$D$2:$D$14194)/10000)+(SUMIF(Reference,CONCATENATE(S$13,$L$22),'GRMS Detail'!$D$2:$D$14194)/10000)</f>
        <v>-22.109764389999995</v>
      </c>
      <c r="T22" s="136"/>
      <c r="U22" s="165">
        <f>(SUMIF(Reference,CONCATENATE(U$13,$C$22),'GRMS Detail'!$D$2:$D$14194)/10000)+(SUMIF(Reference,CONCATENATE(U$13,$D$22),'GRMS Detail'!$D$2:$D$14194)/10000)+(SUMIF(Reference,CONCATENATE(U$13,$E$22),'GRMS Detail'!$D$2:$D$14194)/10000)+(SUMIF(Reference,CONCATENATE(U$13,$F$22),'GRMS Detail'!$D$2:$D$14194)/10000)+(SUMIF(Reference,CONCATENATE(U$13,$G$22),'GRMS Detail'!$D$2:$D$14194)/10000)+(SUMIF(Reference,CONCATENATE(U$13,$H$22),'GRMS Detail'!$D$2:$D$14194)/10000)+(SUMIF(Reference,CONCATENATE(U$13,$I$22),'GRMS Detail'!$D$2:$D$14194)/10000)+(SUMIF(Reference,CONCATENATE(U$13,$J$22),'GRMS Detail'!$D$2:$D$14194)/10000)+(SUMIF(Reference,CONCATENATE(U$13,$L$22),'GRMS Detail'!$D$2:$D$14194)/10000)</f>
        <v>158.72067681999997</v>
      </c>
      <c r="V22" s="136"/>
      <c r="W22" s="165">
        <f>(SUMIF(Reference,CONCATENATE(W$13,$C$22),'GRMS Detail'!$D$2:$D$14194)/10000)+(SUMIF(Reference,CONCATENATE(W$13,$D$22),'GRMS Detail'!$D$2:$D$14194)/10000)+(SUMIF(Reference,CONCATENATE(W$13,$E$22),'GRMS Detail'!$D$2:$D$14194)/10000)+(SUMIF(Reference,CONCATENATE(W$13,$F$22),'GRMS Detail'!$D$2:$D$14194)/10000)+(SUMIF(Reference,CONCATENATE(W$13,$G$22),'GRMS Detail'!$D$2:$D$14194)/10000)+(SUMIF(Reference,CONCATENATE(W$13,$H$22),'GRMS Detail'!$D$2:$D$14194)/10000)+(SUMIF(Reference,CONCATENATE(W$13,$I$22),'GRMS Detail'!$D$2:$D$14194)/10000)+(SUMIF(Reference,CONCATENATE(W$13,$J$22),'GRMS Detail'!$D$2:$D$14194)/10000)+(SUMIF(Reference,CONCATENATE(W$13,$L$22),'GRMS Detail'!$D$2:$D$14194)/10000)</f>
        <v>-3526.0718282400007</v>
      </c>
      <c r="X22" s="136"/>
      <c r="Y22" s="165">
        <f>(SUMIF(Reference,CONCATENATE(Y$13,$C$22),'GRMS Detail'!$D$2:$D$14194)/10000)+(SUMIF(Reference,CONCATENATE(Y$13,$D$22),'GRMS Detail'!$D$2:$D$14194)/10000)+(SUMIF(Reference,CONCATENATE(Y$13,$E$22),'GRMS Detail'!$D$2:$D$14194)/10000)+(SUMIF(Reference,CONCATENATE(Y$13,$F$22),'GRMS Detail'!$D$2:$D$14194)/10000)+(SUMIF(Reference,CONCATENATE(Y$13,$G$22),'GRMS Detail'!$D$2:$D$14194)/10000)+(SUMIF(Reference,CONCATENATE(Y$13,$H$22),'GRMS Detail'!$D$2:$D$14194)/10000)+(SUMIF(Reference,CONCATENATE(Y$13,$I$22),'GRMS Detail'!$D$2:$D$14194)/10000)+(SUMIF(Reference,CONCATENATE(Y$13,$J$22),'GRMS Detail'!$D$2:$D$14194)/10000)+(SUMIF(Reference,CONCATENATE(Y$13,$L$22),'GRMS Detail'!$D$2:$D$14194)/10000)</f>
        <v>650.15237716000001</v>
      </c>
      <c r="Z22" s="136"/>
      <c r="AA22" s="165">
        <f>(SUMIF(Reference,CONCATENATE(AA$13,$C$22),'GRMS Detail'!$D$2:$D$14194)/10000)+(SUMIF(Reference,CONCATENATE(AA$13,$D$22),'GRMS Detail'!$D$2:$D$14194)/10000)+(SUMIF(Reference,CONCATENATE(AA$13,$E$22),'GRMS Detail'!$D$2:$D$14194)/10000)+(SUMIF(Reference,CONCATENATE(AA$13,$F$22),'GRMS Detail'!$D$2:$D$14194)/10000)+(SUMIF(Reference,CONCATENATE(AA$13,$G$22),'GRMS Detail'!$D$2:$D$14194)/10000)+(SUMIF(Reference,CONCATENATE(AA$13,$H$22),'GRMS Detail'!$D$2:$D$14194)/10000)+(SUMIF(Reference,CONCATENATE(AA$13,$I$22),'GRMS Detail'!$D$2:$D$14194)/10000)+(SUMIF(Reference,CONCATENATE(AA$13,$J$22),'GRMS Detail'!$D$2:$D$14194)/10000)+(SUMIF(Reference,CONCATENATE(AA$13,$L$22),'GRMS Detail'!$D$2:$D$14194)/10000)</f>
        <v>641.66752441999961</v>
      </c>
      <c r="AB22" s="136"/>
      <c r="AC22" s="166">
        <f t="shared" si="0"/>
        <v>-2097.641014230001</v>
      </c>
      <c r="AD22" s="136"/>
      <c r="AE22" s="144"/>
    </row>
    <row r="23" spans="1:51">
      <c r="B23" s="167" t="s">
        <v>129</v>
      </c>
      <c r="C23" s="168"/>
      <c r="D23" s="168" t="s">
        <v>93</v>
      </c>
      <c r="E23" s="168"/>
      <c r="F23" s="168" t="s">
        <v>89</v>
      </c>
      <c r="G23" s="168" t="s">
        <v>130</v>
      </c>
      <c r="H23" s="161" t="s">
        <v>131</v>
      </c>
      <c r="I23" s="161" t="s">
        <v>89</v>
      </c>
      <c r="J23" s="169" t="s">
        <v>93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Detail'!$D$2:$D$14194)/10000)+(SUMIF(Reference,CONCATENATE(Q$13,$I$23),'GRMS Detail'!$D$2:$D$14194)/10000)+(SUMIF(Reference,CONCATENATE(Q$13,$J$23),'GRMS Detail'!$D$2:$D$14194)/10000)</f>
        <v>292.81095971000002</v>
      </c>
      <c r="R23" s="136"/>
      <c r="S23" s="165">
        <f>(SUMIF(Reference,CONCATENATE(S$13,$H$23),'GRMS Detail'!$D$2:$D$14194)/10000)+(SUMIF(Reference,CONCATENATE(S$13,$I$23),'GRMS Detail'!$D$2:$D$14194)/10000)+(SUMIF(Reference,CONCATENATE(S$13,$J$23),'GRMS Detail'!$D$2:$D$14194)/10000)</f>
        <v>645.18930652999995</v>
      </c>
      <c r="T23" s="136"/>
      <c r="U23" s="165">
        <f>(SUMIF(Reference,CONCATENATE(U$13,$H$23),'GRMS Detail'!$D$2:$D$14194)/10000)+(SUMIF(Reference,CONCATENATE(U$13,$I$23),'GRMS Detail'!$D$2:$D$14194)/10000)+(SUMIF(Reference,CONCATENATE(U$13,$J$23),'GRMS Detail'!$D$2:$D$14194)/10000)</f>
        <v>2549.2160275599999</v>
      </c>
      <c r="V23" s="136"/>
      <c r="W23" s="165">
        <f>(SUMIF(Reference,CONCATENATE(W$13,$H$23),'GRMS Detail'!$D$2:$D$14194)/10000)+(SUMIF(Reference,CONCATENATE(W$13,$I$23),'GRMS Detail'!$D$2:$D$14194)/10000)+(SUMIF(Reference,CONCATENATE(W$13,$J$23),'GRMS Detail'!$D$2:$D$14194)/10000)</f>
        <v>-212.34675000999999</v>
      </c>
      <c r="X23" s="136"/>
      <c r="Y23" s="165">
        <f>(SUMIF(Reference,CONCATENATE(Y$13,$H$23),'GRMS Detail'!$D$2:$D$14194)/10000)+(SUMIF(Reference,CONCATENATE(Y$13,$I$23),'GRMS Detail'!$D$2:$D$14194)/10000)+(SUMIF(Reference,CONCATENATE(Y$13,$J$23),'GRMS Detail'!$D$2:$D$14194)/10000)</f>
        <v>-41.917487429999994</v>
      </c>
      <c r="Z23" s="136"/>
      <c r="AA23" s="165">
        <f>(SUMIF(Reference,CONCATENATE(AA$13,$H$23),'GRMS Detail'!$D$2:$D$14194)/10000)+(SUMIF(Reference,CONCATENATE(AA$13,$I$23),'GRMS Detail'!$D$2:$D$14194)/10000)+(SUMIF(Reference,CONCATENATE(AA$13,$J$23),'GRMS Detail'!$D$2:$D$14194)/10000)</f>
        <v>-221.96984384999988</v>
      </c>
      <c r="AB23" s="136"/>
      <c r="AC23" s="166">
        <f>$S23+$U23+$W23+$Y23+$AA23</f>
        <v>2718.1712527999998</v>
      </c>
      <c r="AD23" s="136"/>
      <c r="AE23" s="144"/>
    </row>
    <row r="24" spans="1:51" ht="27" thickBot="1">
      <c r="B24" s="167" t="s">
        <v>132</v>
      </c>
      <c r="C24" s="174"/>
      <c r="D24" s="174" t="s">
        <v>133</v>
      </c>
      <c r="E24" s="175" t="s">
        <v>72</v>
      </c>
      <c r="F24" s="175" t="s">
        <v>134</v>
      </c>
      <c r="G24" s="175"/>
      <c r="H24" s="161" t="s">
        <v>135</v>
      </c>
      <c r="I24" s="161"/>
      <c r="J24" s="161" t="s">
        <v>136</v>
      </c>
      <c r="K24" s="161" t="s">
        <v>134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Detail'!$D$2:$D$14194)/10000)+(SUMIF(Reference,CONCATENATE(Q$13,$E$24),'GRMS Detail'!$D$2:$D$14194)/10000)+(SUMIF(Reference,CONCATENATE(Q$13,$F$24),'GRMS Detail'!$D$2:$D$14194)/10000)+(SUMIF(Reference,CONCATENATE(Q$13,$H$24),'GRMS Detail'!$D$2:$D$14194)/10000)+(SUMIF(Reference,CONCATENATE(Q$13,$J$24),'GRMS Detail'!$D$2:$D$14194)/10000)</f>
        <v>392.70865417000005</v>
      </c>
      <c r="R24" s="136"/>
      <c r="S24" s="165">
        <f>(SUMIF(Reference,CONCATENATE(S$13,$D$24),'GRMS Detail'!$D$2:$D$14194)/10000)+(SUMIF(Reference,CONCATENATE(S$13,$E$24),'GRMS Detail'!$D$2:$D$14194)/10000)+(SUMIF(Reference,CONCATENATE(S$13,$F$24),'GRMS Detail'!$D$2:$D$14194)/10000)+(SUMIF(Reference,CONCATENATE(S$13,$H$24),'GRMS Detail'!$D$2:$D$14194)/10000)+(SUMIF(Reference,CONCATENATE(S$13,$J$24),'GRMS Detail'!$D$2:$D$14194)/10000)</f>
        <v>1669.5940054099999</v>
      </c>
      <c r="T24" s="136"/>
      <c r="U24" s="165">
        <f>(SUMIF(Reference,CONCATENATE(U$13,$D$24),'GRMS Detail'!$D$2:$D$14194)/10000)+(SUMIF(Reference,CONCATENATE(U$13,$E$24),'GRMS Detail'!$D$2:$D$14194)/10000)+(SUMIF(Reference,CONCATENATE(U$13,$F$24),'GRMS Detail'!$D$2:$D$14194)/10000)+(SUMIF(Reference,CONCATENATE(U$13,$H$24),'GRMS Detail'!$D$2:$D$14194)/10000)+(SUMIF(Reference,CONCATENATE(U$13,$J$24),'GRMS Detail'!$D$2:$D$14194)/10000)</f>
        <v>2191.5976171200005</v>
      </c>
      <c r="V24" s="136"/>
      <c r="W24" s="165">
        <f>(SUMIF(Reference,CONCATENATE(W$13,$D$24),'GRMS Detail'!$D$2:$D$14194)/10000)+(SUMIF(Reference,CONCATENATE(W$13,$E$24),'GRMS Detail'!$D$2:$D$14194)/10000)+(SUMIF(Reference,CONCATENATE(W$13,$F$24),'GRMS Detail'!$D$2:$D$14194)/10000)+(SUMIF(Reference,CONCATENATE(W$13,$H$24),'GRMS Detail'!$D$2:$D$14194)/10000)+(SUMIF(Reference,CONCATENATE(W$13,$J$24),'GRMS Detail'!$D$2:$D$14194)/10000)</f>
        <v>3678.0225602900014</v>
      </c>
      <c r="X24" s="136"/>
      <c r="Y24" s="165">
        <f>(SUMIF(Reference,CONCATENATE(Y$13,$D$24),'GRMS Detail'!$D$2:$D$14194)/10000)+(SUMIF(Reference,CONCATENATE(Y$13,$E$24),'GRMS Detail'!$D$2:$D$14194)/10000)+(SUMIF(Reference,CONCATENATE(Y$13,$F$24),'GRMS Detail'!$D$2:$D$14194)/10000)+(SUMIF(Reference,CONCATENATE(Y$13,$H$24),'GRMS Detail'!$D$2:$D$14194)/10000)+(SUMIF(Reference,CONCATENATE(Y$13,$J$24),'GRMS Detail'!$D$2:$D$14194)/10000)</f>
        <v>328.63729084000005</v>
      </c>
      <c r="Z24" s="136"/>
      <c r="AA24" s="165">
        <f>(SUMIF(Reference,CONCATENATE(AA$13,$D$24),'GRMS Detail'!$D$2:$D$14194)/10000)+(SUMIF(Reference,CONCATENATE(AA$13,$E$24),'GRMS Detail'!$D$2:$D$14194)/10000)+(SUMIF(Reference,CONCATENATE(AA$13,$F$24),'GRMS Detail'!$D$2:$D$14194)/10000)+(SUMIF(Reference,CONCATENATE(AA$13,$H$24),'GRMS Detail'!$D$2:$D$14194)/10000)+(SUMIF(Reference,CONCATENATE(AA$13,$J$24),'GRMS Detail'!$D$2:$D$14194)/10000)</f>
        <v>-368.6674277800002</v>
      </c>
      <c r="AB24" s="136"/>
      <c r="AC24" s="166">
        <f t="shared" si="0"/>
        <v>7499.1840458800016</v>
      </c>
      <c r="AD24" s="136"/>
      <c r="AE24" s="144"/>
    </row>
    <row r="25" spans="1:51" ht="27" thickBot="1">
      <c r="B25" s="167" t="s">
        <v>137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Detail'!$D$2:$D$14194)/10000)</f>
        <v>0</v>
      </c>
      <c r="R25" s="136"/>
      <c r="S25" s="165">
        <f>(SUMIF(Reference,CONCATENATE(S$13,$H$25),'GRMS Detail'!$D$2:$D$14194)/10000)</f>
        <v>21.540461260000001</v>
      </c>
      <c r="T25" s="136"/>
      <c r="U25" s="165">
        <f>(SUMIF(Reference,CONCATENATE(U$13,$H$25),'GRMS Detail'!$D$2:$D$14194)/10000)</f>
        <v>82.753714939999995</v>
      </c>
      <c r="V25" s="136"/>
      <c r="W25" s="165">
        <f>(SUMIF(Reference,CONCATENATE(W$13,$H$25),'GRMS Detail'!$D$2:$D$14194)/10000)</f>
        <v>39.555852000000002</v>
      </c>
      <c r="X25" s="136"/>
      <c r="Y25" s="165">
        <f>(SUMIF(Reference,CONCATENATE(Y$13,$H$25),'GRMS Detail'!$D$2:$D$14194)/10000)</f>
        <v>0</v>
      </c>
      <c r="Z25" s="136"/>
      <c r="AA25" s="165">
        <f>(SUMIF(Reference,CONCATENATE(AA$13,$H$25),'GRMS Detail'!$D$2:$D$14194)/10000)</f>
        <v>0</v>
      </c>
      <c r="AB25" s="136"/>
      <c r="AC25" s="166">
        <f t="shared" si="0"/>
        <v>143.8500282</v>
      </c>
      <c r="AD25" s="136"/>
      <c r="AE25" s="144"/>
    </row>
    <row r="26" spans="1:51" ht="27" thickBot="1">
      <c r="B26" s="167" t="s">
        <v>138</v>
      </c>
      <c r="C26" s="174"/>
      <c r="D26" s="174"/>
      <c r="F26" s="175" t="s">
        <v>73</v>
      </c>
      <c r="G26" s="175" t="s">
        <v>139</v>
      </c>
      <c r="H26" s="161" t="s">
        <v>140</v>
      </c>
      <c r="I26" s="161" t="s">
        <v>141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Detail'!$D$2:$D$14194)/10000)+(SUMIF(Reference,CONCATENATE(Q$13,$G$26),'GRMS Detail'!$D$2:$D$14194)/10000)+(SUMIF(Reference,CONCATENATE(Q$13,$H$26),'GRMS Detail'!$D$2:$D$14194)/10000)+(SUMIF(Reference,CONCATENATE(Q$13,$I$26),'GRMS Detail'!$D$2:$D$14194)/10000)</f>
        <v>36.416385179999999</v>
      </c>
      <c r="R26" s="136"/>
      <c r="S26" s="165">
        <f>(SUMIF(Reference,CONCATENATE(S$13,$F$26),'GRMS Detail'!$D$2:$D$14194)/10000)+(SUMIF(Reference,CONCATENATE(S$13,$G$26),'GRMS Detail'!$D$2:$D$14194)/10000)+(SUMIF(Reference,CONCATENATE(S$13,$H$26),'GRMS Detail'!$D$2:$D$14194)/10000)+(SUMIF(Reference,CONCATENATE(S$13,$I$26),'GRMS Detail'!$D$2:$D$14194)/10000)</f>
        <v>-0.47138249999999826</v>
      </c>
      <c r="T26" s="136"/>
      <c r="U26" s="165">
        <f>(SUMIF(Reference,CONCATENATE(U$13,$F$26),'GRMS Detail'!$D$2:$D$14194)/10000)+(SUMIF(Reference,CONCATENATE(U$13,$G$26),'GRMS Detail'!$D$2:$D$14194)/10000)+(SUMIF(Reference,CONCATENATE(U$13,$H$26),'GRMS Detail'!$D$2:$D$14194)/10000)+(SUMIF(Reference,CONCATENATE(U$13,$I$26),'GRMS Detail'!$D$2:$D$14194)/10000)</f>
        <v>356.17377417999995</v>
      </c>
      <c r="V26" s="136"/>
      <c r="W26" s="165">
        <f>(SUMIF(Reference,CONCATENATE(W$13,$F$26),'GRMS Detail'!$D$2:$D$14194)/10000)+(SUMIF(Reference,CONCATENATE(W$13,$G$26),'GRMS Detail'!$D$2:$D$14194)/10000)+(SUMIF(Reference,CONCATENATE(W$13,$H$26),'GRMS Detail'!$D$2:$D$14194)/10000)+(SUMIF(Reference,CONCATENATE(W$13,$I$26),'GRMS Detail'!$D$2:$D$14194)/10000)</f>
        <v>-20.809618229999998</v>
      </c>
      <c r="X26" s="136"/>
      <c r="Y26" s="165">
        <f>(SUMIF(Reference,CONCATENATE(Y$13,$F$26),'GRMS Detail'!$D$2:$D$14194)/10000)+(SUMIF(Reference,CONCATENATE(Y$13,$G$26),'GRMS Detail'!$D$2:$D$14194)/10000)+(SUMIF(Reference,CONCATENATE(Y$13,$H$26),'GRMS Detail'!$D$2:$D$14194)/10000)+(SUMIF(Reference,CONCATENATE(Y$13,$I$26),'GRMS Detail'!$D$2:$D$14194)/10000)</f>
        <v>7.3174688000000012</v>
      </c>
      <c r="Z26" s="136"/>
      <c r="AA26" s="165">
        <f>(SUMIF(Reference,CONCATENATE(AA$13,$F$26),'GRMS Detail'!$D$2:$D$14194)/10000)+(SUMIF(Reference,CONCATENATE(AA$13,$G$26),'GRMS Detail'!$D$2:$D$14194)/10000)+(SUMIF(Reference,CONCATENATE(AA$13,$H$26),'GRMS Detail'!$D$2:$D$14194)/10000)+(SUMIF(Reference,CONCATENATE(AA$13,$I$26),'GRMS Detail'!$D$2:$D$14194)/10000)</f>
        <v>60.137386209999988</v>
      </c>
      <c r="AB26" s="136"/>
      <c r="AC26" s="166">
        <f t="shared" si="0"/>
        <v>402.34762845999995</v>
      </c>
      <c r="AD26" s="136"/>
      <c r="AE26" s="144"/>
    </row>
    <row r="27" spans="1:51" ht="27" thickBot="1">
      <c r="B27" s="167" t="s">
        <v>142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Detail'!$D$2:$D$14194)/10000)+(SUMIF(Reference,CONCATENATE(Q$13,$I$27),'GRMS Detail'!$D$2:$D$14194)/10000)</f>
        <v>0</v>
      </c>
      <c r="R27" s="136"/>
      <c r="S27" s="165">
        <f>(SUMIF(Reference,CONCATENATE(S$13,$H$27),'GRMS Detail'!$D$2:$D$14194)/10000)+(SUMIF(Reference,CONCATENATE(S$13,$I$27),'GRMS Detail'!$D$2:$D$14194)/10000)</f>
        <v>0</v>
      </c>
      <c r="T27" s="136"/>
      <c r="U27" s="165">
        <f>(SUMIF(Reference,CONCATENATE(U$13,$H$27),'GRMS Detail'!$D$2:$D$14194)/10000)+(SUMIF(Reference,CONCATENATE(U$13,$I$27),'GRMS Detail'!$D$2:$D$14194)/10000)</f>
        <v>0</v>
      </c>
      <c r="V27" s="136"/>
      <c r="W27" s="165">
        <f>(SUMIF(Reference,CONCATENATE(W$13,$H$27),'GRMS Detail'!$D$2:$D$14194)/10000)+(SUMIF(Reference,CONCATENATE(W$13,$I$27),'GRMS Detail'!$D$2:$D$14194)/10000)</f>
        <v>0</v>
      </c>
      <c r="X27" s="136"/>
      <c r="Y27" s="165">
        <f>(SUMIF(Reference,CONCATENATE(Y$13,$H$27),'GRMS Detail'!$D$2:$D$14194)/10000)+(SUMIF(Reference,CONCATENATE(Y$13,$I$27),'GRMS Detail'!$D$2:$D$14194)/10000)</f>
        <v>0</v>
      </c>
      <c r="Z27" s="136"/>
      <c r="AA27" s="165">
        <f>(SUMIF(Reference,CONCATENATE(AA$13,$H$27),'GRMS Detail'!$D$2:$D$14194)/10000)+(SUMIF(Reference,CONCATENATE(AA$13,$I$27),'GRMS Detail'!$D$2:$D$14194)/10000)</f>
        <v>0</v>
      </c>
      <c r="AB27" s="136"/>
      <c r="AC27" s="166"/>
      <c r="AD27" s="136"/>
      <c r="AE27" s="144"/>
    </row>
    <row r="28" spans="1:51" ht="28.5" thickBot="1">
      <c r="B28" s="180" t="s">
        <v>143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236.70125411000006</v>
      </c>
      <c r="R28" s="183"/>
      <c r="S28" s="183">
        <f>SUM(S17:S27)</f>
        <v>757.19077941999967</v>
      </c>
      <c r="T28" s="183"/>
      <c r="U28" s="183">
        <f>SUM(U17:U27)</f>
        <v>-3823.8465542628337</v>
      </c>
      <c r="V28" s="183"/>
      <c r="W28" s="183">
        <f>SUM(W17:W27)</f>
        <v>-4186.2486288037117</v>
      </c>
      <c r="X28" s="183"/>
      <c r="Y28" s="183">
        <f>SUM(Y17:Y27)</f>
        <v>1226.8554636700001</v>
      </c>
      <c r="Z28" s="183"/>
      <c r="AA28" s="183">
        <f>SUM(AA17:AA27)</f>
        <v>483.80895880000094</v>
      </c>
      <c r="AB28" s="183"/>
      <c r="AC28" s="183">
        <f>SUM(AC17:AC27)</f>
        <v>-5542.2399811765426</v>
      </c>
      <c r="AD28" s="183"/>
      <c r="AE28" s="144"/>
      <c r="AM28" s="145"/>
    </row>
    <row r="29" spans="1:51" s="145" customFormat="1" ht="30.75" customHeight="1" thickBot="1">
      <c r="B29" s="146" t="s">
        <v>144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7" thickBot="1">
      <c r="B30" s="157" t="s">
        <v>145</v>
      </c>
      <c r="C30" s="184"/>
      <c r="D30" s="184"/>
      <c r="E30" s="184"/>
      <c r="F30" s="184" t="s">
        <v>92</v>
      </c>
      <c r="G30" s="184"/>
      <c r="H30" s="185" t="s">
        <v>186</v>
      </c>
      <c r="I30" s="185" t="s">
        <v>146</v>
      </c>
      <c r="J30" s="185" t="s">
        <v>92</v>
      </c>
      <c r="K30" s="169"/>
      <c r="L30" s="169"/>
      <c r="M30" s="169"/>
      <c r="N30" s="184" t="s">
        <v>148</v>
      </c>
      <c r="O30" s="186" t="s">
        <v>19</v>
      </c>
      <c r="P30" s="187"/>
      <c r="Q30" s="165">
        <f>(SUMIF(Reference,CONCATENATE(Q$13,$H$30),'GRMS Detail'!$D$2:$D$14194)/10000)+(SUMIF(Reference,CONCATENATE(Q$13,$I$30),'GRMS Detail'!$D$2:$D$14194)/10000)+(SUMIF(Reference,CONCATENATE(Q$13,$J$30),'GRMS Detail'!$D$2:$D$14194)/10000)</f>
        <v>0.70883686999999995</v>
      </c>
      <c r="R30" s="136"/>
      <c r="S30" s="165">
        <f>(SUMIF(Reference,CONCATENATE(S$13,$F$30),'GRMS Detail'!$D$2:$D$14194)/10000)</f>
        <v>130.41661981999999</v>
      </c>
      <c r="T30" s="136"/>
      <c r="U30" s="165">
        <f>(SUMIF(Reference,CONCATENATE(U$13,$F$30),'GRMS Detail'!$D$2:$D$14194)/10000)</f>
        <v>-727.08109152999998</v>
      </c>
      <c r="V30" s="136"/>
      <c r="W30" s="165">
        <f>(SUMIF(Reference,CONCATENATE(W$13,$F$30),'GRMS Detail'!$D$2:$D$14194)/10000)</f>
        <v>-977.01376430000016</v>
      </c>
      <c r="X30" s="136"/>
      <c r="Y30" s="165">
        <f>(SUMIF(Reference,CONCATENATE(Y$13,$F$30),'GRMS Detail'!$D$2:$D$14194)/10000)</f>
        <v>-109.76203193999999</v>
      </c>
      <c r="Z30" s="136"/>
      <c r="AA30" s="165">
        <f>(SUMIF(Reference,CONCATENATE(AA$13,$F$30),'GRMS Detail'!$D$2:$D$14194)/10000)</f>
        <v>0</v>
      </c>
      <c r="AB30" s="136"/>
      <c r="AC30" s="166">
        <f>$S30+$U30+$W30+$Y30+$AA30</f>
        <v>-1683.4402679500001</v>
      </c>
      <c r="AD30" s="136"/>
      <c r="AE30" s="172"/>
    </row>
    <row r="31" spans="1:51" ht="27" thickBot="1">
      <c r="B31" s="167" t="s">
        <v>149</v>
      </c>
      <c r="C31" s="174"/>
      <c r="D31" s="174"/>
      <c r="F31" s="168" t="s">
        <v>87</v>
      </c>
      <c r="G31" s="168"/>
      <c r="H31" s="185" t="s">
        <v>150</v>
      </c>
      <c r="I31" s="185" t="s">
        <v>169</v>
      </c>
      <c r="J31" s="185" t="s">
        <v>173</v>
      </c>
      <c r="K31" s="185" t="s">
        <v>147</v>
      </c>
      <c r="L31" s="185" t="s">
        <v>174</v>
      </c>
      <c r="M31" s="169"/>
      <c r="N31" s="184" t="s">
        <v>148</v>
      </c>
      <c r="O31" s="170" t="s">
        <v>19</v>
      </c>
      <c r="P31" s="173"/>
      <c r="Q31" s="165">
        <f>(SUMIF(Reference,CONCATENATE(Q$13,$F$31),'GRMS Detail'!$D$2:$D$14194)/10000)+(SUMIF(Reference,CONCATENATE(Q$13,$H$31),'GRMS Detail'!$D$2:$D$14194)/10000)+(SUMIF(Reference,CONCATENATE(Q$13,$I$31),'GRMS Detail'!$D$2:$D$14194)/10000)+(SUMIF(Reference,CONCATENATE(Q$13,$J$31),'GRMS Detail'!$D$2:$D$14194)/10000)+(SUMIF(Reference,CONCATENATE(Q$13,$K$31),'GRMS Detail'!$D$2:$D$14194)/10000)+(SUMIF(Reference,CONCATENATE(Q$13,$L$31),'GRMS Detail'!$D$2:$D$14194)/10000)</f>
        <v>28</v>
      </c>
      <c r="R31" s="136"/>
      <c r="S31" s="165">
        <f>(SUMIF(Reference,CONCATENATE(S$13,$F$31),'GRMS Detail'!$D$2:$D$14194)/10000)+(SUMIF(Reference,CONCATENATE(S$13,$H$31),'GRMS Detail'!$D$2:$D$14194)/10000)+(SUMIF(Reference,CONCATENATE(S$13,$I$31),'GRMS Detail'!$D$2:$D$14194)/10000)+(SUMIF(Reference,CONCATENATE(S$13,$J$31),'GRMS Detail'!$D$2:$D$14194)/10000)+(SUMIF(Reference,CONCATENATE(S$13,$K$31),'GRMS Detail'!$D$2:$D$14194)/10000)+(SUMIF(Reference,CONCATENATE(S$13,$L$31),'GRMS Detail'!$D$2:$D$14194)/10000)</f>
        <v>374.76040175000003</v>
      </c>
      <c r="T31" s="136"/>
      <c r="U31" s="165">
        <f>(SUMIF(Reference,CONCATENATE(U$13,$F$31),'GRMS Detail'!$D$2:$D$14194)/10000)+(SUMIF(Reference,CONCATENATE(U$13,$H$31),'GRMS Detail'!$D$2:$D$14194)/10000)+(SUMIF(Reference,CONCATENATE(U$13,$I$31),'GRMS Detail'!$D$2:$D$14194)/10000)+(SUMIF(Reference,CONCATENATE(U$13,$J$31),'GRMS Detail'!$D$2:$D$14194)/10000)+(SUMIF(Reference,CONCATENATE(U$13,$K$31),'GRMS Detail'!$D$2:$D$14194)/10000)+(SUMIF(Reference,CONCATENATE(U$13,$L$31),'GRMS Detail'!$D$2:$D$14194)/10000)</f>
        <v>1444.0639415799997</v>
      </c>
      <c r="V31" s="136"/>
      <c r="W31" s="165">
        <f>(SUMIF(Reference,CONCATENATE(W$13,$F$31),'GRMS Detail'!$D$2:$D$14194)/10000)+(SUMIF(Reference,CONCATENATE(W$13,$H$31),'GRMS Detail'!$D$2:$D$14194)/10000)+(SUMIF(Reference,CONCATENATE(W$13,$I$31),'GRMS Detail'!$D$2:$D$14194)/10000)+(SUMIF(Reference,CONCATENATE(W$13,$J$31),'GRMS Detail'!$D$2:$D$14194)/10000)+(SUMIF(Reference,CONCATENATE(W$13,$K$31),'GRMS Detail'!$D$2:$D$14194)/10000)+(SUMIF(Reference,CONCATENATE(W$13,$L$31),'GRMS Detail'!$D$2:$D$14194)/10000)</f>
        <v>-315.77253914000005</v>
      </c>
      <c r="X31" s="136"/>
      <c r="Y31" s="165">
        <f>(SUMIF(Reference,CONCATENATE(Y$13,$F$31),'GRMS Detail'!$D$2:$D$14194)/10000)+(SUMIF(Reference,CONCATENATE(Y$13,$H$31),'GRMS Detail'!$D$2:$D$14194)/10000)+(SUMIF(Reference,CONCATENATE(Y$13,$I$31),'GRMS Detail'!$D$2:$D$14194)/10000)+(SUMIF(Reference,CONCATENATE(Y$13,$J$31),'GRMS Detail'!$D$2:$D$14194)/10000)+(SUMIF(Reference,CONCATENATE(Y$13,$K$31),'GRMS Detail'!$D$2:$D$14194)/10000)+(SUMIF(Reference,CONCATENATE(Y$13,$L$31),'GRMS Detail'!$D$2:$D$14194)/10000)</f>
        <v>0</v>
      </c>
      <c r="Z31" s="136"/>
      <c r="AA31" s="165">
        <f>(SUMIF(Reference,CONCATENATE(AA$13,$F$31),'GRMS Detail'!$D$2:$D$14194)/10000)+(SUMIF(Reference,CONCATENATE(AA$13,$H$31),'GRMS Detail'!$D$2:$D$14194)/10000)+(SUMIF(Reference,CONCATENATE(AA$13,$I$31),'GRMS Detail'!$D$2:$D$14194)/10000)+(SUMIF(Reference,CONCATENATE(AA$13,$J$31),'GRMS Detail'!$D$2:$D$14194)/10000)+(SUMIF(Reference,CONCATENATE(AA$13,$K$31),'GRMS Detail'!$D$2:$D$14194)/10000)+(SUMIF(Reference,CONCATENATE(AA$13,$L$31),'GRMS Detail'!$D$2:$D$14194)/10000)</f>
        <v>0</v>
      </c>
      <c r="AB31" s="136"/>
      <c r="AC31" s="166">
        <f>$S31+$U31+$W31+$Y31+$AA31</f>
        <v>1503.0518041899995</v>
      </c>
      <c r="AD31" s="136"/>
      <c r="AE31" s="172"/>
    </row>
    <row r="32" spans="1:51" ht="27" thickBot="1">
      <c r="B32" s="188" t="s">
        <v>142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/>
      <c r="S32" s="195"/>
      <c r="T32" s="196"/>
      <c r="U32" s="195"/>
      <c r="V32" s="196"/>
      <c r="W32" s="195"/>
      <c r="X32" s="196"/>
      <c r="Y32" s="195"/>
      <c r="Z32" s="196"/>
      <c r="AA32" s="195"/>
      <c r="AB32" s="196"/>
      <c r="AC32" s="197"/>
      <c r="AD32" s="130"/>
      <c r="AE32" s="172"/>
    </row>
    <row r="33" spans="1:31" ht="28.5" thickBot="1">
      <c r="B33" s="180" t="s">
        <v>143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151</v>
      </c>
      <c r="P33" s="182"/>
      <c r="Q33" s="183">
        <f>SUM(Q30:Q32)</f>
        <v>28.708836869999999</v>
      </c>
      <c r="R33" s="183"/>
      <c r="S33" s="183">
        <f>SUM(S30:S32)</f>
        <v>505.17702157000002</v>
      </c>
      <c r="T33" s="183"/>
      <c r="U33" s="183">
        <f>SUM(U30:U32)</f>
        <v>716.98285004999968</v>
      </c>
      <c r="V33" s="183"/>
      <c r="W33" s="183">
        <f>SUM(W30:W32)</f>
        <v>-1292.7863034400002</v>
      </c>
      <c r="X33" s="183"/>
      <c r="Y33" s="183">
        <f>SUM(Y30:Y32)</f>
        <v>-109.76203193999999</v>
      </c>
      <c r="Z33" s="183"/>
      <c r="AA33" s="183">
        <f>SUM(AA30:AA32)</f>
        <v>0</v>
      </c>
      <c r="AB33" s="183"/>
      <c r="AC33" s="183">
        <f>SUM(AC30:AC32)</f>
        <v>-180.3884637600006</v>
      </c>
      <c r="AD33" s="199"/>
      <c r="AE33" s="144"/>
    </row>
    <row r="34" spans="1:31">
      <c r="A34" s="200"/>
      <c r="B34" s="220" t="s">
        <v>192</v>
      </c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9"/>
      <c r="Q34" s="129" t="s">
        <v>111</v>
      </c>
      <c r="R34" s="130" t="s">
        <v>112</v>
      </c>
      <c r="S34" s="129" t="s">
        <v>113</v>
      </c>
      <c r="T34" s="130" t="s">
        <v>112</v>
      </c>
      <c r="U34" s="129" t="s">
        <v>114</v>
      </c>
      <c r="V34" s="130" t="s">
        <v>112</v>
      </c>
      <c r="W34" s="129" t="s">
        <v>115</v>
      </c>
      <c r="X34" s="130" t="s">
        <v>112</v>
      </c>
      <c r="Y34" s="129" t="s">
        <v>116</v>
      </c>
      <c r="Z34" s="130" t="s">
        <v>112</v>
      </c>
      <c r="AA34" s="129" t="s">
        <v>117</v>
      </c>
      <c r="AB34" s="130" t="s">
        <v>112</v>
      </c>
      <c r="AC34" s="129" t="s">
        <v>69</v>
      </c>
      <c r="AD34" s="130" t="s">
        <v>112</v>
      </c>
      <c r="AE34" s="200"/>
    </row>
    <row r="35" spans="1:31" hidden="1">
      <c r="A35" s="200"/>
      <c r="B35" s="131" t="s">
        <v>16</v>
      </c>
      <c r="C35" s="132"/>
      <c r="D35" s="132"/>
      <c r="E35" s="133"/>
      <c r="F35" s="134" t="s">
        <v>17</v>
      </c>
      <c r="G35" s="134"/>
      <c r="H35" s="134"/>
      <c r="I35" s="134"/>
      <c r="J35" s="134"/>
      <c r="K35" s="134"/>
      <c r="L35" s="134"/>
      <c r="M35" s="134"/>
      <c r="N35" s="134"/>
      <c r="O35" s="134" t="s">
        <v>18</v>
      </c>
      <c r="P35" s="135"/>
      <c r="Q35" s="135">
        <v>1</v>
      </c>
      <c r="R35" s="136"/>
      <c r="S35" s="135">
        <v>2</v>
      </c>
      <c r="T35" s="136"/>
      <c r="U35" s="135">
        <v>3</v>
      </c>
      <c r="V35" s="136"/>
      <c r="W35" s="135">
        <v>4</v>
      </c>
      <c r="X35" s="136"/>
      <c r="Y35" s="135">
        <v>5</v>
      </c>
      <c r="Z35" s="136"/>
      <c r="AA35" s="135">
        <v>6</v>
      </c>
      <c r="AB35" s="136"/>
      <c r="AC35" s="135"/>
      <c r="AD35" s="136"/>
      <c r="AE35" s="200"/>
    </row>
    <row r="36" spans="1:31" ht="27" thickBot="1">
      <c r="A36" s="200"/>
      <c r="B36" s="139"/>
      <c r="C36" s="140"/>
      <c r="D36" s="140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1"/>
      <c r="Q36" s="141">
        <v>37165</v>
      </c>
      <c r="R36" s="142"/>
      <c r="S36" s="141">
        <v>37196</v>
      </c>
      <c r="T36" s="142"/>
      <c r="U36" s="143" t="s">
        <v>193</v>
      </c>
      <c r="V36" s="142"/>
      <c r="W36" s="143" t="s">
        <v>194</v>
      </c>
      <c r="X36" s="142"/>
      <c r="Y36" s="143" t="s">
        <v>195</v>
      </c>
      <c r="Z36" s="142"/>
      <c r="AA36" s="143" t="s">
        <v>196</v>
      </c>
      <c r="AB36" s="142"/>
      <c r="AC36" s="140"/>
      <c r="AD36" s="142"/>
      <c r="AE36" s="200"/>
    </row>
    <row r="37" spans="1:31">
      <c r="A37" s="200"/>
      <c r="B37" s="221" t="s">
        <v>197</v>
      </c>
      <c r="C37" s="202"/>
      <c r="D37" s="202"/>
      <c r="E37" s="202"/>
      <c r="F37" s="202"/>
      <c r="G37" s="202"/>
      <c r="H37" s="202"/>
      <c r="I37" s="202"/>
      <c r="J37" s="202"/>
      <c r="K37" s="202"/>
      <c r="L37" s="202"/>
      <c r="M37" s="202"/>
      <c r="N37" s="202"/>
      <c r="O37" s="203"/>
      <c r="P37" s="204"/>
      <c r="Q37" s="222">
        <f>SUM(Q38:Q40)</f>
        <v>-217.44233858999996</v>
      </c>
      <c r="R37" s="222"/>
      <c r="S37" s="222">
        <f>SUM(S38:S40)</f>
        <v>-524.40588857000057</v>
      </c>
      <c r="T37" s="222"/>
      <c r="U37" s="222">
        <f>SUM(U38:U40)</f>
        <v>-2604.7588939528314</v>
      </c>
      <c r="V37" s="222"/>
      <c r="W37" s="222">
        <f>SUM(W38:W40)</f>
        <v>-3791.0821776337129</v>
      </c>
      <c r="X37" s="222"/>
      <c r="Y37" s="222">
        <f>SUM(Y38:Y40)</f>
        <v>-845.10165202999997</v>
      </c>
      <c r="Z37" s="222"/>
      <c r="AA37" s="222">
        <f>SUM(AA38:AA40)</f>
        <v>-133.92664233000028</v>
      </c>
      <c r="AB37" s="222"/>
      <c r="AC37" s="222">
        <f>SUM(AC38:AC40)</f>
        <v>-7899.2752545165458</v>
      </c>
      <c r="AD37" s="222"/>
      <c r="AE37" s="200"/>
    </row>
    <row r="38" spans="1:31">
      <c r="A38" s="200"/>
      <c r="B38" s="203" t="s">
        <v>198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23">
        <f>Q19</f>
        <v>-94.290921760000003</v>
      </c>
      <c r="R38" s="223"/>
      <c r="S38" s="223">
        <f t="shared" ref="S38:AC38" si="1">S19</f>
        <v>937.04781324999988</v>
      </c>
      <c r="T38" s="223"/>
      <c r="U38" s="223">
        <f t="shared" si="1"/>
        <v>1469.9588268271666</v>
      </c>
      <c r="V38" s="223"/>
      <c r="W38" s="223">
        <f t="shared" si="1"/>
        <v>-819.61607091371286</v>
      </c>
      <c r="X38" s="223"/>
      <c r="Y38" s="223">
        <f t="shared" si="1"/>
        <v>-338.89597631999999</v>
      </c>
      <c r="Z38" s="223"/>
      <c r="AA38" s="223">
        <f t="shared" si="1"/>
        <v>-537.75475641000003</v>
      </c>
      <c r="AB38" s="223"/>
      <c r="AC38" s="223">
        <f t="shared" si="1"/>
        <v>710.73983643345355</v>
      </c>
      <c r="AD38" s="223"/>
      <c r="AE38" s="200"/>
    </row>
    <row r="39" spans="1:31">
      <c r="A39" s="200"/>
      <c r="B39" s="203" t="s">
        <v>199</v>
      </c>
      <c r="C39" s="202"/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202"/>
      <c r="O39" s="203"/>
      <c r="P39" s="204"/>
      <c r="Q39" s="223">
        <f>Q17+Q20</f>
        <v>14.715011580000017</v>
      </c>
      <c r="R39" s="223"/>
      <c r="S39" s="223">
        <f t="shared" ref="S39:AC39" si="2">S17+S20</f>
        <v>775.3693905099999</v>
      </c>
      <c r="T39" s="223"/>
      <c r="U39" s="223">
        <f t="shared" si="2"/>
        <v>3419.5617638899994</v>
      </c>
      <c r="V39" s="223"/>
      <c r="W39" s="223">
        <f t="shared" si="2"/>
        <v>-431.61362033000023</v>
      </c>
      <c r="X39" s="223"/>
      <c r="Y39" s="223">
        <f t="shared" si="2"/>
        <v>-208.49906317999998</v>
      </c>
      <c r="Z39" s="223"/>
      <c r="AA39" s="223">
        <f t="shared" si="2"/>
        <v>773.28856540999982</v>
      </c>
      <c r="AB39" s="223"/>
      <c r="AC39" s="223">
        <f t="shared" si="2"/>
        <v>4328.107036299999</v>
      </c>
      <c r="AD39" s="223"/>
      <c r="AE39" s="200"/>
    </row>
    <row r="40" spans="1:31">
      <c r="A40" s="200"/>
      <c r="B40" s="224" t="s">
        <v>200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3">
        <f>Q18</f>
        <v>-137.86642840999997</v>
      </c>
      <c r="R40" s="223"/>
      <c r="S40" s="223">
        <f t="shared" ref="S40:AC40" si="3">S18</f>
        <v>-2236.8230923300002</v>
      </c>
      <c r="T40" s="223"/>
      <c r="U40" s="223">
        <f t="shared" si="3"/>
        <v>-7494.2794846699971</v>
      </c>
      <c r="V40" s="223"/>
      <c r="W40" s="223">
        <f t="shared" si="3"/>
        <v>-2539.8524863899997</v>
      </c>
      <c r="X40" s="223"/>
      <c r="Y40" s="223">
        <f t="shared" si="3"/>
        <v>-297.70661252999997</v>
      </c>
      <c r="Z40" s="223"/>
      <c r="AA40" s="223">
        <f t="shared" si="3"/>
        <v>-369.46045133000007</v>
      </c>
      <c r="AB40" s="223"/>
      <c r="AC40" s="223">
        <f t="shared" si="3"/>
        <v>-12938.122127249999</v>
      </c>
      <c r="AD40" s="223"/>
      <c r="AE40" s="200"/>
    </row>
    <row r="41" spans="1:31">
      <c r="A41" s="200"/>
      <c r="B41" s="221" t="s">
        <v>201</v>
      </c>
      <c r="C41" s="108"/>
      <c r="D41" s="108"/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225">
        <f>SUM(Q42:Q44)</f>
        <v>-239.08356948999997</v>
      </c>
      <c r="R41" s="225"/>
      <c r="S41" s="225">
        <f t="shared" ref="S41:AC41" si="4">SUM(S42:S44)</f>
        <v>-527.53823987999976</v>
      </c>
      <c r="T41" s="225"/>
      <c r="U41" s="225">
        <f t="shared" si="4"/>
        <v>-5599.0922291200004</v>
      </c>
      <c r="V41" s="225"/>
      <c r="W41" s="225">
        <f t="shared" si="4"/>
        <v>-5132.8189466600006</v>
      </c>
      <c r="X41" s="225"/>
      <c r="Y41" s="225">
        <f t="shared" si="4"/>
        <v>1668.1578115499999</v>
      </c>
      <c r="Z41" s="225"/>
      <c r="AA41" s="225">
        <f t="shared" si="4"/>
        <v>1148.2354865500013</v>
      </c>
      <c r="AB41" s="225"/>
      <c r="AC41" s="225">
        <f t="shared" si="4"/>
        <v>-8443.0561175599978</v>
      </c>
      <c r="AD41" s="225"/>
      <c r="AE41" s="200"/>
    </row>
    <row r="42" spans="1:31">
      <c r="A42" s="200"/>
      <c r="B42" s="203" t="s">
        <v>202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3">
        <f>Q30</f>
        <v>0.70883686999999995</v>
      </c>
      <c r="R42" s="223"/>
      <c r="S42" s="223">
        <f>S30</f>
        <v>130.41661981999999</v>
      </c>
      <c r="T42" s="223"/>
      <c r="U42" s="223">
        <f>U30</f>
        <v>-727.08109152999998</v>
      </c>
      <c r="V42" s="223"/>
      <c r="W42" s="223">
        <f>W30</f>
        <v>-977.01376430000016</v>
      </c>
      <c r="X42" s="223"/>
      <c r="Y42" s="223">
        <f>Y30</f>
        <v>-109.76203193999999</v>
      </c>
      <c r="Z42" s="223"/>
      <c r="AA42" s="223">
        <f>AA30</f>
        <v>0</v>
      </c>
      <c r="AB42" s="223"/>
      <c r="AC42" s="223">
        <f>AC30</f>
        <v>-1683.4402679500001</v>
      </c>
      <c r="AD42" s="223"/>
      <c r="AE42" s="200"/>
    </row>
    <row r="43" spans="1:31">
      <c r="A43" s="200"/>
      <c r="B43" s="224" t="s">
        <v>203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2"/>
      <c r="P43" s="204"/>
      <c r="Q43" s="223">
        <f>Q31+Q25</f>
        <v>28</v>
      </c>
      <c r="R43" s="223"/>
      <c r="S43" s="223">
        <f>S31+S25</f>
        <v>396.30086301000006</v>
      </c>
      <c r="T43" s="223"/>
      <c r="U43" s="223">
        <f>U31+U25</f>
        <v>1526.8176565199997</v>
      </c>
      <c r="V43" s="223"/>
      <c r="W43" s="223">
        <f>W31+W25</f>
        <v>-276.21668714000003</v>
      </c>
      <c r="X43" s="223"/>
      <c r="Y43" s="223">
        <f>Y31+Y25</f>
        <v>0</v>
      </c>
      <c r="Z43" s="223"/>
      <c r="AA43" s="223">
        <f>AA31+AA25</f>
        <v>0</v>
      </c>
      <c r="AB43" s="223"/>
      <c r="AC43" s="223">
        <f>AC31+AC25</f>
        <v>1646.9018323899995</v>
      </c>
      <c r="AD43" s="223"/>
      <c r="AE43" s="200"/>
    </row>
    <row r="44" spans="1:31">
      <c r="A44" s="200"/>
      <c r="B44" s="203" t="s">
        <v>204</v>
      </c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2"/>
      <c r="P44" s="204"/>
      <c r="Q44" s="223">
        <f>Q21+Q22</f>
        <v>-267.79240635999997</v>
      </c>
      <c r="R44" s="223"/>
      <c r="S44" s="223">
        <f>S21+S22</f>
        <v>-1054.2557227099999</v>
      </c>
      <c r="T44" s="223"/>
      <c r="U44" s="223">
        <f>U21+U22</f>
        <v>-6398.8287941099998</v>
      </c>
      <c r="V44" s="223"/>
      <c r="W44" s="223">
        <f>W21+W22</f>
        <v>-3879.5884952200004</v>
      </c>
      <c r="X44" s="223"/>
      <c r="Y44" s="223">
        <f>Y21+Y22</f>
        <v>1777.9198434899999</v>
      </c>
      <c r="Z44" s="223"/>
      <c r="AA44" s="223">
        <f>AA21+AA22</f>
        <v>1148.2354865500013</v>
      </c>
      <c r="AB44" s="223"/>
      <c r="AC44" s="223">
        <f>AC21+AC22</f>
        <v>-8406.5176819999979</v>
      </c>
      <c r="AD44" s="223"/>
      <c r="AE44" s="200"/>
    </row>
    <row r="45" spans="1:31">
      <c r="A45" s="200"/>
      <c r="B45" s="226" t="s">
        <v>205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2"/>
      <c r="P45" s="204"/>
      <c r="Q45" s="222">
        <f>SUM(Q46:Q48)</f>
        <v>721.93599906000009</v>
      </c>
      <c r="R45" s="222"/>
      <c r="S45" s="222">
        <f t="shared" ref="S45:AC45" si="5">SUM(S46:S48)</f>
        <v>2314.3119294399999</v>
      </c>
      <c r="T45" s="222"/>
      <c r="U45" s="222">
        <f t="shared" si="5"/>
        <v>5096.9874188599997</v>
      </c>
      <c r="V45" s="222"/>
      <c r="W45" s="222">
        <f t="shared" si="5"/>
        <v>3444.8661920500012</v>
      </c>
      <c r="X45" s="222"/>
      <c r="Y45" s="222">
        <f t="shared" si="5"/>
        <v>294.03727221000008</v>
      </c>
      <c r="Z45" s="222"/>
      <c r="AA45" s="222">
        <f t="shared" si="5"/>
        <v>-530.49988542000006</v>
      </c>
      <c r="AB45" s="222"/>
      <c r="AC45" s="222">
        <f t="shared" si="5"/>
        <v>10619.702927140002</v>
      </c>
      <c r="AD45" s="222"/>
      <c r="AE45" s="200"/>
    </row>
    <row r="46" spans="1:31">
      <c r="A46" s="200"/>
      <c r="B46" s="203" t="s">
        <v>206</v>
      </c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1"/>
      <c r="Q46" s="223">
        <f>Q24</f>
        <v>392.70865417000005</v>
      </c>
      <c r="R46" s="223"/>
      <c r="S46" s="223">
        <f>S24</f>
        <v>1669.5940054099999</v>
      </c>
      <c r="T46" s="223"/>
      <c r="U46" s="223">
        <f>U24</f>
        <v>2191.5976171200005</v>
      </c>
      <c r="V46" s="223"/>
      <c r="W46" s="223">
        <f>W24</f>
        <v>3678.0225602900014</v>
      </c>
      <c r="X46" s="223"/>
      <c r="Y46" s="223">
        <f>Y24</f>
        <v>328.63729084000005</v>
      </c>
      <c r="Z46" s="223"/>
      <c r="AA46" s="223">
        <f>AA24</f>
        <v>-368.6674277800002</v>
      </c>
      <c r="AB46" s="223"/>
      <c r="AC46" s="223">
        <f>AC24</f>
        <v>7499.1840458800016</v>
      </c>
      <c r="AD46" s="223"/>
      <c r="AE46" s="200"/>
    </row>
    <row r="47" spans="1:31">
      <c r="A47" s="200"/>
      <c r="B47" s="224" t="s">
        <v>207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3"/>
      <c r="P47" s="204"/>
      <c r="Q47" s="223">
        <f>Q23</f>
        <v>292.81095971000002</v>
      </c>
      <c r="R47" s="223"/>
      <c r="S47" s="223">
        <f>S23</f>
        <v>645.18930652999995</v>
      </c>
      <c r="T47" s="223"/>
      <c r="U47" s="223">
        <f>U23</f>
        <v>2549.2160275599999</v>
      </c>
      <c r="V47" s="223"/>
      <c r="W47" s="223">
        <f>W23</f>
        <v>-212.34675000999999</v>
      </c>
      <c r="X47" s="223"/>
      <c r="Y47" s="223">
        <f>Y23</f>
        <v>-41.917487429999994</v>
      </c>
      <c r="Z47" s="223"/>
      <c r="AA47" s="223">
        <f>AA23</f>
        <v>-221.96984384999988</v>
      </c>
      <c r="AB47" s="223"/>
      <c r="AC47" s="223">
        <f>AC23</f>
        <v>2718.1712527999998</v>
      </c>
      <c r="AD47" s="223"/>
      <c r="AE47" s="200"/>
    </row>
    <row r="48" spans="1:31">
      <c r="A48" s="200"/>
      <c r="B48" s="203" t="s">
        <v>208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3"/>
      <c r="P48" s="204"/>
      <c r="Q48" s="223">
        <f>Q26</f>
        <v>36.416385179999999</v>
      </c>
      <c r="R48" s="223"/>
      <c r="S48" s="223">
        <f>S26</f>
        <v>-0.47138249999999826</v>
      </c>
      <c r="T48" s="223"/>
      <c r="U48" s="223">
        <f>U26</f>
        <v>356.17377417999995</v>
      </c>
      <c r="V48" s="223"/>
      <c r="W48" s="223">
        <f>W26</f>
        <v>-20.809618229999998</v>
      </c>
      <c r="X48" s="223"/>
      <c r="Y48" s="223">
        <f>Y26</f>
        <v>7.3174688000000012</v>
      </c>
      <c r="Z48" s="223"/>
      <c r="AA48" s="223">
        <f>AA26</f>
        <v>60.137386209999988</v>
      </c>
      <c r="AB48" s="223"/>
      <c r="AC48" s="223">
        <f>AC26</f>
        <v>402.34762845999995</v>
      </c>
      <c r="AD48" s="223"/>
      <c r="AE48" s="200"/>
    </row>
    <row r="49" spans="1:31">
      <c r="A49" s="200"/>
      <c r="B49" s="202"/>
      <c r="C49" s="202"/>
      <c r="D49" s="202"/>
      <c r="E49" s="202"/>
      <c r="F49" s="202"/>
      <c r="G49" s="202"/>
      <c r="H49" s="202"/>
      <c r="I49" s="202"/>
      <c r="J49" s="202"/>
      <c r="K49" s="202"/>
      <c r="L49" s="202"/>
      <c r="M49" s="202"/>
      <c r="N49" s="202"/>
      <c r="O49" s="203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  <c r="AA49" s="204"/>
      <c r="AB49" s="204"/>
      <c r="AC49" s="204"/>
      <c r="AD49" s="204"/>
      <c r="AE49" s="200"/>
    </row>
    <row r="50" spans="1:31">
      <c r="A50" s="200"/>
      <c r="B50" s="202"/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  <c r="AA50" s="204"/>
      <c r="AB50" s="204"/>
      <c r="AC50" s="204"/>
      <c r="AD50" s="204"/>
      <c r="AE50" s="200"/>
    </row>
    <row r="51" spans="1:31">
      <c r="A51" s="200"/>
      <c r="B51" s="202"/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04"/>
      <c r="R51" s="204"/>
      <c r="S51" s="204"/>
      <c r="T51" s="204"/>
      <c r="U51" s="204"/>
      <c r="V51" s="204"/>
      <c r="W51" s="204"/>
      <c r="X51" s="204"/>
      <c r="Y51" s="204"/>
      <c r="Z51" s="204"/>
      <c r="AA51" s="204"/>
      <c r="AB51" s="204"/>
      <c r="AC51" s="204"/>
      <c r="AD51" s="204"/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  <c r="AA55" s="205"/>
      <c r="AB55" s="205"/>
      <c r="AC55" s="205"/>
      <c r="AD55" s="205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0"/>
      <c r="Q58" s="200"/>
      <c r="R58" s="200"/>
      <c r="S58" s="200"/>
      <c r="T58" s="200"/>
      <c r="U58" s="200"/>
      <c r="V58" s="200"/>
      <c r="W58" s="200"/>
      <c r="X58" s="200"/>
      <c r="Y58" s="200"/>
      <c r="Z58" s="200"/>
      <c r="AA58" s="200"/>
      <c r="AB58" s="200"/>
      <c r="AC58" s="200"/>
      <c r="AD58" s="200"/>
      <c r="AE58" s="200"/>
    </row>
    <row r="59" spans="1:31">
      <c r="A59" s="200"/>
      <c r="B59" s="200"/>
      <c r="C59" s="200"/>
      <c r="D59" s="200"/>
      <c r="E59" s="200"/>
      <c r="F59" s="200"/>
      <c r="G59" s="200"/>
      <c r="H59" s="200"/>
      <c r="I59" s="200"/>
      <c r="J59" s="200"/>
      <c r="K59" s="200"/>
      <c r="L59" s="200"/>
      <c r="M59" s="200"/>
      <c r="N59" s="200"/>
      <c r="O59" s="200"/>
      <c r="P59" s="200"/>
      <c r="Q59" s="200"/>
      <c r="R59" s="200"/>
      <c r="S59" s="200"/>
      <c r="T59" s="200"/>
      <c r="U59" s="200"/>
      <c r="V59" s="200"/>
      <c r="W59" s="200"/>
      <c r="X59" s="200"/>
      <c r="Y59" s="200"/>
      <c r="Z59" s="200"/>
      <c r="AA59" s="200"/>
      <c r="AB59" s="200"/>
      <c r="AC59" s="200"/>
      <c r="AD59" s="200"/>
      <c r="AE59" s="200"/>
    </row>
    <row r="60" spans="1:31">
      <c r="A60" s="200"/>
      <c r="B60" s="200"/>
      <c r="C60" s="200"/>
      <c r="D60" s="200"/>
      <c r="E60" s="200"/>
      <c r="F60" s="200"/>
      <c r="G60" s="200"/>
      <c r="H60" s="200"/>
      <c r="I60" s="200"/>
      <c r="J60" s="200"/>
      <c r="K60" s="200"/>
      <c r="L60" s="200"/>
      <c r="M60" s="200"/>
      <c r="N60" s="200"/>
      <c r="O60" s="200"/>
      <c r="P60" s="200"/>
      <c r="Q60" s="200"/>
      <c r="R60" s="200"/>
      <c r="S60" s="200"/>
      <c r="T60" s="200"/>
      <c r="U60" s="200"/>
      <c r="V60" s="200"/>
      <c r="W60" s="200"/>
      <c r="X60" s="200"/>
      <c r="Y60" s="200"/>
      <c r="Z60" s="200"/>
      <c r="AA60" s="200"/>
      <c r="AB60" s="200"/>
      <c r="AC60" s="200"/>
      <c r="AD60" s="200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56"/>
  <sheetViews>
    <sheetView showGridLines="0" zoomScaleNormal="100" workbookViewId="0">
      <selection activeCell="C8" sqref="C8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29" t="s">
        <v>13</v>
      </c>
      <c r="B1" s="230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41885.925798263888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23</v>
      </c>
      <c r="C7" s="68">
        <v>37187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37196</v>
      </c>
      <c r="C8" s="63">
        <v>37225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78</v>
      </c>
      <c r="F25" s="70"/>
      <c r="G25" s="16"/>
    </row>
    <row r="26" spans="1:13">
      <c r="A26" s="84" t="s">
        <v>19</v>
      </c>
      <c r="B26" s="84" t="s">
        <v>79</v>
      </c>
      <c r="F26" s="16"/>
      <c r="G26" s="16"/>
    </row>
    <row r="27" spans="1:13">
      <c r="A27" s="84" t="s">
        <v>19</v>
      </c>
      <c r="B27" s="84" t="s">
        <v>80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81</v>
      </c>
      <c r="G30" s="16"/>
      <c r="H30" s="16"/>
      <c r="I30" s="16"/>
    </row>
    <row r="31" spans="1:13">
      <c r="A31" s="84" t="s">
        <v>19</v>
      </c>
      <c r="B31" s="84" t="s">
        <v>84</v>
      </c>
    </row>
    <row r="32" spans="1:13">
      <c r="A32" s="84" t="s">
        <v>19</v>
      </c>
      <c r="B32" s="84" t="s">
        <v>85</v>
      </c>
    </row>
    <row r="33" spans="1:2">
      <c r="A33" s="84" t="s">
        <v>19</v>
      </c>
      <c r="B33" s="84" t="s">
        <v>86</v>
      </c>
    </row>
    <row r="34" spans="1:2">
      <c r="A34" s="84" t="s">
        <v>19</v>
      </c>
      <c r="B34" s="84" t="s">
        <v>152</v>
      </c>
    </row>
    <row r="35" spans="1:2">
      <c r="A35" s="84" t="s">
        <v>153</v>
      </c>
      <c r="B35" s="84" t="s">
        <v>154</v>
      </c>
    </row>
    <row r="36" spans="1:2">
      <c r="A36" s="84" t="s">
        <v>153</v>
      </c>
      <c r="B36" s="84" t="s">
        <v>155</v>
      </c>
    </row>
    <row r="37" spans="1:2">
      <c r="A37" s="84" t="s">
        <v>153</v>
      </c>
      <c r="B37" s="84" t="s">
        <v>156</v>
      </c>
    </row>
    <row r="38" spans="1:2">
      <c r="A38" s="84" t="s">
        <v>19</v>
      </c>
      <c r="B38" s="84" t="s">
        <v>70</v>
      </c>
    </row>
    <row r="39" spans="1:2">
      <c r="A39" s="84" t="s">
        <v>48</v>
      </c>
      <c r="B39" s="84" t="s">
        <v>157</v>
      </c>
    </row>
    <row r="40" spans="1:2">
      <c r="A40" s="84" t="s">
        <v>48</v>
      </c>
      <c r="B40" s="84" t="s">
        <v>158</v>
      </c>
    </row>
    <row r="41" spans="1:2">
      <c r="A41" s="84" t="s">
        <v>48</v>
      </c>
      <c r="B41" s="84" t="s">
        <v>159</v>
      </c>
    </row>
    <row r="42" spans="1:2">
      <c r="A42" s="84" t="s">
        <v>48</v>
      </c>
      <c r="B42" s="84" t="s">
        <v>160</v>
      </c>
    </row>
    <row r="43" spans="1:2">
      <c r="A43" s="84" t="s">
        <v>48</v>
      </c>
      <c r="B43" s="84" t="s">
        <v>161</v>
      </c>
    </row>
    <row r="44" spans="1:2">
      <c r="A44" s="84" t="s">
        <v>48</v>
      </c>
      <c r="B44" s="84" t="s">
        <v>162</v>
      </c>
    </row>
    <row r="45" spans="1:2">
      <c r="A45" s="84" t="s">
        <v>48</v>
      </c>
      <c r="B45" s="84" t="s">
        <v>163</v>
      </c>
    </row>
    <row r="46" spans="1:2">
      <c r="A46" s="84" t="s">
        <v>48</v>
      </c>
      <c r="B46" s="84" t="s">
        <v>164</v>
      </c>
    </row>
    <row r="47" spans="1:2">
      <c r="A47" s="84" t="s">
        <v>48</v>
      </c>
      <c r="B47" s="84" t="s">
        <v>165</v>
      </c>
    </row>
    <row r="48" spans="1:2">
      <c r="A48" s="84" t="s">
        <v>48</v>
      </c>
      <c r="B48" s="84" t="s">
        <v>166</v>
      </c>
    </row>
    <row r="49" spans="1:2">
      <c r="A49" s="84" t="s">
        <v>167</v>
      </c>
      <c r="B49" s="84" t="s">
        <v>178</v>
      </c>
    </row>
    <row r="50" spans="1:2">
      <c r="A50" s="84" t="s">
        <v>167</v>
      </c>
      <c r="B50" s="84" t="s">
        <v>179</v>
      </c>
    </row>
    <row r="51" spans="1:2">
      <c r="A51" s="84" t="s">
        <v>167</v>
      </c>
      <c r="B51" s="84" t="s">
        <v>180</v>
      </c>
    </row>
    <row r="52" spans="1:2">
      <c r="A52" s="84" t="s">
        <v>167</v>
      </c>
      <c r="B52" s="84" t="s">
        <v>181</v>
      </c>
    </row>
    <row r="53" spans="1:2">
      <c r="A53" s="84" t="s">
        <v>167</v>
      </c>
      <c r="B53" s="84" t="s">
        <v>182</v>
      </c>
    </row>
    <row r="54" spans="1:2">
      <c r="A54" s="84" t="s">
        <v>167</v>
      </c>
      <c r="B54" s="84" t="s">
        <v>183</v>
      </c>
    </row>
    <row r="55" spans="1:2">
      <c r="A55" s="84" t="s">
        <v>167</v>
      </c>
      <c r="B55" s="84" t="s">
        <v>184</v>
      </c>
    </row>
    <row r="56" spans="1:2">
      <c r="A56" s="84" t="s">
        <v>167</v>
      </c>
      <c r="B56" s="84" t="s">
        <v>168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topLeftCell="E1" workbookViewId="0">
      <selection activeCell="F2" sqref="F2:H9000"/>
    </sheetView>
  </sheetViews>
  <sheetFormatPr defaultRowHeight="12.75"/>
  <cols>
    <col min="1" max="1" width="14.42578125" style="79" customWidth="1"/>
    <col min="2" max="2" width="22.7109375" style="79" customWidth="1"/>
    <col min="3" max="3" width="19.8554687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27" t="s">
        <v>49</v>
      </c>
      <c r="B1" s="227" t="s">
        <v>62</v>
      </c>
      <c r="C1" s="227" t="s">
        <v>50</v>
      </c>
      <c r="D1" s="228" t="s">
        <v>51</v>
      </c>
      <c r="E1" s="228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78</v>
      </c>
      <c r="C2" s="79" t="s">
        <v>87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78</v>
      </c>
      <c r="C3" s="79" t="s">
        <v>88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78</v>
      </c>
      <c r="C4" s="79" t="s">
        <v>89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78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78</v>
      </c>
      <c r="C6" s="79" t="s">
        <v>90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78</v>
      </c>
      <c r="C7" s="79" t="s">
        <v>91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78</v>
      </c>
      <c r="C8" s="79" t="s">
        <v>92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78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78</v>
      </c>
      <c r="C10" s="79" t="s">
        <v>93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78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78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78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78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78</v>
      </c>
      <c r="C15" s="79" t="s">
        <v>94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78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78</v>
      </c>
      <c r="C17" s="79" t="s">
        <v>71</v>
      </c>
      <c r="D17" s="85">
        <v>310301.61259999999</v>
      </c>
      <c r="E17" s="85">
        <v>-3103.016126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78</v>
      </c>
      <c r="C18" s="79" t="s">
        <v>88</v>
      </c>
      <c r="D18" s="85">
        <v>-274824.29470000003</v>
      </c>
      <c r="E18" s="85">
        <v>2748.2429470000002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78</v>
      </c>
      <c r="C19" s="79" t="s">
        <v>89</v>
      </c>
      <c r="D19" s="85">
        <v>5168815.3843999999</v>
      </c>
      <c r="E19" s="85">
        <v>-516881.53843999997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78</v>
      </c>
      <c r="C20" s="79" t="s">
        <v>72</v>
      </c>
      <c r="D20" s="85">
        <v>8367232.5179000003</v>
      </c>
      <c r="E20" s="85">
        <v>-836723.25179000001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78</v>
      </c>
      <c r="C21" s="79" t="s">
        <v>67</v>
      </c>
      <c r="D21" s="85">
        <v>-3321710.307</v>
      </c>
      <c r="E21" s="85">
        <v>332171.0307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78</v>
      </c>
      <c r="C22" s="79" t="s">
        <v>95</v>
      </c>
      <c r="D22" s="85">
        <v>0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2MICH_CG-GD</v>
      </c>
    </row>
    <row r="23" spans="1:8">
      <c r="A23" s="80">
        <v>37196</v>
      </c>
      <c r="B23" s="79" t="s">
        <v>78</v>
      </c>
      <c r="C23" s="79" t="s">
        <v>68</v>
      </c>
      <c r="D23" s="85">
        <v>-13434410.881899999</v>
      </c>
      <c r="E23" s="85">
        <v>134344.10881899999</v>
      </c>
      <c r="F23" s="210">
        <f t="shared" si="0"/>
        <v>2</v>
      </c>
      <c r="G23" s="79" t="str">
        <f t="shared" si="1"/>
        <v>D</v>
      </c>
      <c r="H23" s="79" t="str">
        <f t="shared" si="2"/>
        <v>2NGI-MALIN</v>
      </c>
    </row>
    <row r="24" spans="1:8">
      <c r="A24" s="80">
        <v>37196</v>
      </c>
      <c r="B24" s="79" t="s">
        <v>78</v>
      </c>
      <c r="C24" s="79" t="s">
        <v>74</v>
      </c>
      <c r="D24" s="85">
        <v>4329252.1481999997</v>
      </c>
      <c r="E24" s="85">
        <v>0</v>
      </c>
      <c r="F24" s="210">
        <f t="shared" si="0"/>
        <v>2</v>
      </c>
      <c r="G24" s="79" t="str">
        <f t="shared" si="1"/>
        <v>D</v>
      </c>
      <c r="H24" s="79" t="str">
        <f t="shared" si="2"/>
        <v>2NGI-PGE/CG</v>
      </c>
    </row>
    <row r="25" spans="1:8">
      <c r="A25" s="80">
        <v>37196</v>
      </c>
      <c r="B25" s="79" t="s">
        <v>78</v>
      </c>
      <c r="C25" s="79" t="s">
        <v>75</v>
      </c>
      <c r="D25" s="85">
        <v>5164048.4318000004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2NGI-SOBDR-PG&amp;E</v>
      </c>
    </row>
    <row r="26" spans="1:8">
      <c r="A26" s="80">
        <v>37196</v>
      </c>
      <c r="B26" s="79" t="s">
        <v>78</v>
      </c>
      <c r="C26" s="79" t="s">
        <v>46</v>
      </c>
      <c r="D26" s="85">
        <v>3372843.6161000002</v>
      </c>
      <c r="E26" s="85">
        <v>-337284.36161000002</v>
      </c>
      <c r="F26" s="210">
        <f t="shared" si="0"/>
        <v>2</v>
      </c>
      <c r="G26" s="79" t="str">
        <f t="shared" si="1"/>
        <v>D</v>
      </c>
      <c r="H26" s="79" t="str">
        <f t="shared" si="2"/>
        <v>2NGI-SOCAL</v>
      </c>
    </row>
    <row r="27" spans="1:8">
      <c r="A27" s="80">
        <v>37226</v>
      </c>
      <c r="B27" s="79" t="s">
        <v>78</v>
      </c>
      <c r="C27" s="79" t="s">
        <v>71</v>
      </c>
      <c r="D27" s="85">
        <v>320011.9339</v>
      </c>
      <c r="E27" s="85">
        <v>-3200.1193389999999</v>
      </c>
      <c r="F27" s="210">
        <f t="shared" si="0"/>
        <v>3</v>
      </c>
      <c r="G27" s="79" t="str">
        <f t="shared" si="1"/>
        <v>D</v>
      </c>
      <c r="H27" s="79" t="str">
        <f t="shared" si="2"/>
        <v>3CGPR-KINGSGATE</v>
      </c>
    </row>
    <row r="28" spans="1:8">
      <c r="A28" s="80">
        <v>37226</v>
      </c>
      <c r="B28" s="79" t="s">
        <v>78</v>
      </c>
      <c r="C28" s="79" t="s">
        <v>88</v>
      </c>
      <c r="D28" s="85">
        <v>-386487.84289999999</v>
      </c>
      <c r="E28" s="85">
        <v>3864.8784289999999</v>
      </c>
      <c r="F28" s="210">
        <f t="shared" si="0"/>
        <v>3</v>
      </c>
      <c r="G28" s="79" t="str">
        <f t="shared" si="1"/>
        <v>D</v>
      </c>
      <c r="H28" s="79" t="str">
        <f t="shared" si="2"/>
        <v>3IF-CIG/RKYMTN</v>
      </c>
    </row>
    <row r="29" spans="1:8">
      <c r="A29" s="80">
        <v>37226</v>
      </c>
      <c r="B29" s="79" t="s">
        <v>78</v>
      </c>
      <c r="C29" s="79" t="s">
        <v>89</v>
      </c>
      <c r="D29" s="85">
        <v>4399003.6309000002</v>
      </c>
      <c r="E29" s="85">
        <v>-439900.36309</v>
      </c>
      <c r="F29" s="210">
        <f t="shared" si="0"/>
        <v>3</v>
      </c>
      <c r="G29" s="79" t="str">
        <f t="shared" si="1"/>
        <v>D</v>
      </c>
      <c r="H29" s="79" t="str">
        <f t="shared" si="2"/>
        <v>3IF-ELPO/PERMIAN</v>
      </c>
    </row>
    <row r="30" spans="1:8">
      <c r="A30" s="80">
        <v>37226</v>
      </c>
      <c r="B30" s="79" t="s">
        <v>78</v>
      </c>
      <c r="C30" s="79" t="s">
        <v>72</v>
      </c>
      <c r="D30" s="85">
        <v>988356.63459999999</v>
      </c>
      <c r="E30" s="85">
        <v>-98835.663459999996</v>
      </c>
      <c r="F30" s="210">
        <f t="shared" si="0"/>
        <v>3</v>
      </c>
      <c r="G30" s="79" t="str">
        <f t="shared" si="1"/>
        <v>D</v>
      </c>
      <c r="H30" s="79" t="str">
        <f t="shared" si="2"/>
        <v>3IF-ELPO/SJ</v>
      </c>
    </row>
    <row r="31" spans="1:8">
      <c r="A31" s="80">
        <v>37226</v>
      </c>
      <c r="B31" s="79" t="s">
        <v>78</v>
      </c>
      <c r="C31" s="79" t="s">
        <v>67</v>
      </c>
      <c r="D31" s="85">
        <v>-4353228.51</v>
      </c>
      <c r="E31" s="85">
        <v>435322.85100000002</v>
      </c>
      <c r="F31" s="210">
        <f t="shared" si="0"/>
        <v>3</v>
      </c>
      <c r="G31" s="79" t="str">
        <f t="shared" si="1"/>
        <v>D</v>
      </c>
      <c r="H31" s="79" t="str">
        <f t="shared" si="2"/>
        <v>3IF-NWPL_ROCKY_M</v>
      </c>
    </row>
    <row r="32" spans="1:8">
      <c r="A32" s="80">
        <v>37226</v>
      </c>
      <c r="B32" s="79" t="s">
        <v>78</v>
      </c>
      <c r="C32" s="79" t="s">
        <v>95</v>
      </c>
      <c r="D32" s="85">
        <v>0</v>
      </c>
      <c r="E32" s="85">
        <v>0</v>
      </c>
      <c r="F32" s="210">
        <f t="shared" si="0"/>
        <v>3</v>
      </c>
      <c r="G32" s="79" t="str">
        <f t="shared" si="1"/>
        <v>D</v>
      </c>
      <c r="H32" s="79" t="str">
        <f t="shared" si="2"/>
        <v>3MICH_CG-GD</v>
      </c>
    </row>
    <row r="33" spans="1:8">
      <c r="A33" s="80">
        <v>37226</v>
      </c>
      <c r="B33" s="79" t="s">
        <v>78</v>
      </c>
      <c r="C33" s="79" t="s">
        <v>68</v>
      </c>
      <c r="D33" s="85">
        <v>-11846161.5766</v>
      </c>
      <c r="E33" s="85">
        <v>118461.615766</v>
      </c>
      <c r="F33" s="210">
        <f t="shared" si="0"/>
        <v>3</v>
      </c>
      <c r="G33" s="79" t="str">
        <f t="shared" si="1"/>
        <v>D</v>
      </c>
      <c r="H33" s="79" t="str">
        <f t="shared" si="2"/>
        <v>3NGI-MALIN</v>
      </c>
    </row>
    <row r="34" spans="1:8">
      <c r="A34" s="80">
        <v>37226</v>
      </c>
      <c r="B34" s="79" t="s">
        <v>78</v>
      </c>
      <c r="C34" s="79" t="s">
        <v>74</v>
      </c>
      <c r="D34" s="85">
        <v>4328468.3526999997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3NGI-PGE/CG</v>
      </c>
    </row>
    <row r="35" spans="1:8">
      <c r="A35" s="80">
        <v>37226</v>
      </c>
      <c r="B35" s="79" t="s">
        <v>78</v>
      </c>
      <c r="C35" s="79" t="s">
        <v>75</v>
      </c>
      <c r="D35" s="85">
        <v>7026194.3887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3NGI-SOBDR-PG&amp;E</v>
      </c>
    </row>
    <row r="36" spans="1:8">
      <c r="A36" s="80">
        <v>37226</v>
      </c>
      <c r="B36" s="79" t="s">
        <v>78</v>
      </c>
      <c r="C36" s="79" t="s">
        <v>46</v>
      </c>
      <c r="D36" s="85">
        <v>1450102.3892000001</v>
      </c>
      <c r="E36" s="85">
        <v>-145010.23892</v>
      </c>
      <c r="F36" s="210">
        <f t="shared" si="0"/>
        <v>3</v>
      </c>
      <c r="G36" s="79" t="str">
        <f t="shared" si="1"/>
        <v>D</v>
      </c>
      <c r="H36" s="79" t="str">
        <f t="shared" si="2"/>
        <v>3NGI-SOCAL</v>
      </c>
    </row>
    <row r="37" spans="1:8">
      <c r="A37" s="80">
        <v>37257</v>
      </c>
      <c r="B37" s="79" t="s">
        <v>78</v>
      </c>
      <c r="C37" s="79" t="s">
        <v>71</v>
      </c>
      <c r="D37" s="85">
        <v>319381.79759999999</v>
      </c>
      <c r="E37" s="85">
        <v>-3193.8179759999998</v>
      </c>
      <c r="F37" s="210">
        <f t="shared" si="0"/>
        <v>3</v>
      </c>
      <c r="G37" s="79" t="str">
        <f t="shared" si="1"/>
        <v>D</v>
      </c>
      <c r="H37" s="79" t="str">
        <f t="shared" si="2"/>
        <v>3CGPR-KINGSGATE</v>
      </c>
    </row>
    <row r="38" spans="1:8">
      <c r="A38" s="80">
        <v>37257</v>
      </c>
      <c r="B38" s="79" t="s">
        <v>78</v>
      </c>
      <c r="C38" s="79" t="s">
        <v>88</v>
      </c>
      <c r="D38" s="85">
        <v>-77145.361799999999</v>
      </c>
      <c r="E38" s="85">
        <v>771.45361800000001</v>
      </c>
      <c r="F38" s="210">
        <f t="shared" si="0"/>
        <v>3</v>
      </c>
      <c r="G38" s="79" t="str">
        <f t="shared" si="1"/>
        <v>D</v>
      </c>
      <c r="H38" s="79" t="str">
        <f t="shared" si="2"/>
        <v>3IF-CIG/RKYMTN</v>
      </c>
    </row>
    <row r="39" spans="1:8">
      <c r="A39" s="80">
        <v>37257</v>
      </c>
      <c r="B39" s="79" t="s">
        <v>78</v>
      </c>
      <c r="C39" s="79" t="s">
        <v>89</v>
      </c>
      <c r="D39" s="85">
        <v>4280844.9003999997</v>
      </c>
      <c r="E39" s="85">
        <v>-428084.49004</v>
      </c>
      <c r="F39" s="210">
        <f t="shared" si="0"/>
        <v>3</v>
      </c>
      <c r="G39" s="79" t="str">
        <f t="shared" si="1"/>
        <v>D</v>
      </c>
      <c r="H39" s="79" t="str">
        <f t="shared" si="2"/>
        <v>3IF-ELPO/PERMIAN</v>
      </c>
    </row>
    <row r="40" spans="1:8">
      <c r="A40" s="80">
        <v>37257</v>
      </c>
      <c r="B40" s="79" t="s">
        <v>78</v>
      </c>
      <c r="C40" s="79" t="s">
        <v>72</v>
      </c>
      <c r="D40" s="85">
        <v>272437.60190000001</v>
      </c>
      <c r="E40" s="85">
        <v>-27243.760190000001</v>
      </c>
      <c r="F40" s="210">
        <f t="shared" si="0"/>
        <v>3</v>
      </c>
      <c r="G40" s="79" t="str">
        <f t="shared" si="1"/>
        <v>D</v>
      </c>
      <c r="H40" s="79" t="str">
        <f t="shared" si="2"/>
        <v>3IF-ELPO/SJ</v>
      </c>
    </row>
    <row r="41" spans="1:8">
      <c r="A41" s="80">
        <v>37257</v>
      </c>
      <c r="B41" s="79" t="s">
        <v>78</v>
      </c>
      <c r="C41" s="79" t="s">
        <v>67</v>
      </c>
      <c r="D41" s="85">
        <v>-4344656.5560999997</v>
      </c>
      <c r="E41" s="85">
        <v>434465.65561000002</v>
      </c>
      <c r="F41" s="210">
        <f t="shared" si="0"/>
        <v>3</v>
      </c>
      <c r="G41" s="79" t="str">
        <f t="shared" si="1"/>
        <v>D</v>
      </c>
      <c r="H41" s="79" t="str">
        <f t="shared" si="2"/>
        <v>3IF-NWPL_ROCKY_M</v>
      </c>
    </row>
    <row r="42" spans="1:8">
      <c r="A42" s="80">
        <v>37257</v>
      </c>
      <c r="B42" s="79" t="s">
        <v>78</v>
      </c>
      <c r="C42" s="79" t="s">
        <v>95</v>
      </c>
      <c r="D42" s="85">
        <v>0</v>
      </c>
      <c r="E42" s="85">
        <v>0</v>
      </c>
      <c r="F42" s="210">
        <f t="shared" si="0"/>
        <v>3</v>
      </c>
      <c r="G42" s="79" t="str">
        <f t="shared" si="1"/>
        <v>D</v>
      </c>
      <c r="H42" s="79" t="str">
        <f t="shared" si="2"/>
        <v>3MICH_CG-GD</v>
      </c>
    </row>
    <row r="43" spans="1:8">
      <c r="A43" s="80">
        <v>37257</v>
      </c>
      <c r="B43" s="79" t="s">
        <v>78</v>
      </c>
      <c r="C43" s="79" t="s">
        <v>68</v>
      </c>
      <c r="D43" s="85">
        <v>-11514716.694399999</v>
      </c>
      <c r="E43" s="85">
        <v>115147.166944</v>
      </c>
      <c r="F43" s="210">
        <f t="shared" si="0"/>
        <v>3</v>
      </c>
      <c r="G43" s="79" t="str">
        <f t="shared" si="1"/>
        <v>D</v>
      </c>
      <c r="H43" s="79" t="str">
        <f t="shared" si="2"/>
        <v>3NGI-MALIN</v>
      </c>
    </row>
    <row r="44" spans="1:8">
      <c r="A44" s="80">
        <v>37257</v>
      </c>
      <c r="B44" s="79" t="s">
        <v>78</v>
      </c>
      <c r="C44" s="79" t="s">
        <v>74</v>
      </c>
      <c r="D44" s="85">
        <v>4329974.0515999999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3NGI-PGE/CG</v>
      </c>
    </row>
    <row r="45" spans="1:8">
      <c r="A45" s="80">
        <v>37257</v>
      </c>
      <c r="B45" s="79" t="s">
        <v>78</v>
      </c>
      <c r="C45" s="79" t="s">
        <v>75</v>
      </c>
      <c r="D45" s="85">
        <v>7012359.0914000003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3NGI-SOBDR-PG&amp;E</v>
      </c>
    </row>
    <row r="46" spans="1:8">
      <c r="A46" s="80">
        <v>37257</v>
      </c>
      <c r="B46" s="79" t="s">
        <v>78</v>
      </c>
      <c r="C46" s="79" t="s">
        <v>46</v>
      </c>
      <c r="D46" s="85">
        <v>1481190.9468</v>
      </c>
      <c r="E46" s="85">
        <v>-148119.09468000001</v>
      </c>
      <c r="F46" s="210">
        <f t="shared" si="0"/>
        <v>3</v>
      </c>
      <c r="G46" s="79" t="str">
        <f t="shared" si="1"/>
        <v>D</v>
      </c>
      <c r="H46" s="79" t="str">
        <f t="shared" si="2"/>
        <v>3NGI-SOCAL</v>
      </c>
    </row>
    <row r="47" spans="1:8">
      <c r="A47" s="80">
        <v>37288</v>
      </c>
      <c r="B47" s="79" t="s">
        <v>78</v>
      </c>
      <c r="C47" s="79" t="s">
        <v>71</v>
      </c>
      <c r="D47" s="85">
        <v>287904.08740000002</v>
      </c>
      <c r="E47" s="85">
        <v>-2879.0408739999998</v>
      </c>
      <c r="F47" s="210">
        <f t="shared" si="0"/>
        <v>3</v>
      </c>
      <c r="G47" s="79" t="str">
        <f t="shared" si="1"/>
        <v>D</v>
      </c>
      <c r="H47" s="79" t="str">
        <f t="shared" si="2"/>
        <v>3CGPR-KINGSGATE</v>
      </c>
    </row>
    <row r="48" spans="1:8">
      <c r="A48" s="80">
        <v>37288</v>
      </c>
      <c r="B48" s="79" t="s">
        <v>78</v>
      </c>
      <c r="C48" s="79" t="s">
        <v>88</v>
      </c>
      <c r="D48" s="85">
        <v>-69542.050099999993</v>
      </c>
      <c r="E48" s="85">
        <v>695.42050100000006</v>
      </c>
      <c r="F48" s="210">
        <f t="shared" si="0"/>
        <v>3</v>
      </c>
      <c r="G48" s="79" t="str">
        <f t="shared" si="1"/>
        <v>D</v>
      </c>
      <c r="H48" s="79" t="str">
        <f t="shared" si="2"/>
        <v>3IF-CIG/RKYMTN</v>
      </c>
    </row>
    <row r="49" spans="1:8">
      <c r="A49" s="80">
        <v>37288</v>
      </c>
      <c r="B49" s="79" t="s">
        <v>78</v>
      </c>
      <c r="C49" s="79" t="s">
        <v>89</v>
      </c>
      <c r="D49" s="85">
        <v>3859893.7404</v>
      </c>
      <c r="E49" s="85">
        <v>-385989.37404000002</v>
      </c>
      <c r="F49" s="210">
        <f t="shared" si="0"/>
        <v>3</v>
      </c>
      <c r="G49" s="79" t="str">
        <f t="shared" si="1"/>
        <v>D</v>
      </c>
      <c r="H49" s="79" t="str">
        <f t="shared" si="2"/>
        <v>3IF-ELPO/PERMIAN</v>
      </c>
    </row>
    <row r="50" spans="1:8">
      <c r="A50" s="80">
        <v>37288</v>
      </c>
      <c r="B50" s="79" t="s">
        <v>78</v>
      </c>
      <c r="C50" s="79" t="s">
        <v>72</v>
      </c>
      <c r="D50" s="85">
        <v>260926.7401</v>
      </c>
      <c r="E50" s="85">
        <v>-26092.674009999999</v>
      </c>
      <c r="F50" s="210">
        <f t="shared" si="0"/>
        <v>3</v>
      </c>
      <c r="G50" s="79" t="str">
        <f t="shared" si="1"/>
        <v>D</v>
      </c>
      <c r="H50" s="79" t="str">
        <f t="shared" si="2"/>
        <v>3IF-ELPO/SJ</v>
      </c>
    </row>
    <row r="51" spans="1:8">
      <c r="A51" s="80">
        <v>37288</v>
      </c>
      <c r="B51" s="79" t="s">
        <v>78</v>
      </c>
      <c r="C51" s="79" t="s">
        <v>67</v>
      </c>
      <c r="D51" s="85">
        <v>-3916454.2757000001</v>
      </c>
      <c r="E51" s="85">
        <v>391645.42757</v>
      </c>
      <c r="F51" s="210">
        <f t="shared" si="0"/>
        <v>3</v>
      </c>
      <c r="G51" s="79" t="str">
        <f t="shared" si="1"/>
        <v>D</v>
      </c>
      <c r="H51" s="79" t="str">
        <f t="shared" si="2"/>
        <v>3IF-NWPL_ROCKY_M</v>
      </c>
    </row>
    <row r="52" spans="1:8">
      <c r="A52" s="80">
        <v>37288</v>
      </c>
      <c r="B52" s="79" t="s">
        <v>78</v>
      </c>
      <c r="C52" s="79" t="s">
        <v>95</v>
      </c>
      <c r="D52" s="85">
        <v>0</v>
      </c>
      <c r="E52" s="85">
        <v>0</v>
      </c>
      <c r="F52" s="210">
        <f t="shared" si="0"/>
        <v>3</v>
      </c>
      <c r="G52" s="79" t="str">
        <f t="shared" si="1"/>
        <v>D</v>
      </c>
      <c r="H52" s="79" t="str">
        <f t="shared" si="2"/>
        <v>3MICH_CG-GD</v>
      </c>
    </row>
    <row r="53" spans="1:8">
      <c r="A53" s="80">
        <v>37288</v>
      </c>
      <c r="B53" s="79" t="s">
        <v>78</v>
      </c>
      <c r="C53" s="79" t="s">
        <v>68</v>
      </c>
      <c r="D53" s="85">
        <v>-10380541.8181</v>
      </c>
      <c r="E53" s="85">
        <v>103805.418181</v>
      </c>
      <c r="F53" s="210">
        <f t="shared" si="0"/>
        <v>3</v>
      </c>
      <c r="G53" s="79" t="str">
        <f t="shared" si="1"/>
        <v>D</v>
      </c>
      <c r="H53" s="79" t="str">
        <f t="shared" si="2"/>
        <v>3NGI-MALIN</v>
      </c>
    </row>
    <row r="54" spans="1:8">
      <c r="A54" s="80">
        <v>37288</v>
      </c>
      <c r="B54" s="79" t="s">
        <v>78</v>
      </c>
      <c r="C54" s="79" t="s">
        <v>74</v>
      </c>
      <c r="D54" s="85">
        <v>3924520.1597000002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3NGI-PGE/CG</v>
      </c>
    </row>
    <row r="55" spans="1:8">
      <c r="A55" s="80">
        <v>37288</v>
      </c>
      <c r="B55" s="79" t="s">
        <v>78</v>
      </c>
      <c r="C55" s="79" t="s">
        <v>75</v>
      </c>
      <c r="D55" s="85">
        <v>6321233.2692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3NGI-SOBDR-PG&amp;E</v>
      </c>
    </row>
    <row r="56" spans="1:8">
      <c r="A56" s="80">
        <v>37288</v>
      </c>
      <c r="B56" s="79" t="s">
        <v>78</v>
      </c>
      <c r="C56" s="79" t="s">
        <v>46</v>
      </c>
      <c r="D56" s="85">
        <v>1196123.263</v>
      </c>
      <c r="E56" s="85">
        <v>-119612.3263</v>
      </c>
      <c r="F56" s="210">
        <f t="shared" si="0"/>
        <v>3</v>
      </c>
      <c r="G56" s="79" t="str">
        <f t="shared" si="1"/>
        <v>D</v>
      </c>
      <c r="H56" s="79" t="str">
        <f t="shared" si="2"/>
        <v>3NGI-SOCAL</v>
      </c>
    </row>
    <row r="57" spans="1:8">
      <c r="A57" s="80">
        <v>37316</v>
      </c>
      <c r="B57" s="79" t="s">
        <v>78</v>
      </c>
      <c r="C57" s="79" t="s">
        <v>71</v>
      </c>
      <c r="D57" s="85">
        <v>318207.33049999998</v>
      </c>
      <c r="E57" s="85">
        <v>-3182.0733049999999</v>
      </c>
      <c r="F57" s="210">
        <f t="shared" si="0"/>
        <v>3</v>
      </c>
      <c r="G57" s="79" t="str">
        <f t="shared" si="1"/>
        <v>D</v>
      </c>
      <c r="H57" s="79" t="str">
        <f t="shared" si="2"/>
        <v>3CGPR-KINGSGATE</v>
      </c>
    </row>
    <row r="58" spans="1:8">
      <c r="A58" s="80">
        <v>37316</v>
      </c>
      <c r="B58" s="79" t="s">
        <v>78</v>
      </c>
      <c r="C58" s="79" t="s">
        <v>88</v>
      </c>
      <c r="D58" s="85">
        <v>-76861.674100000004</v>
      </c>
      <c r="E58" s="85">
        <v>768.61674100000005</v>
      </c>
      <c r="F58" s="210">
        <f t="shared" si="0"/>
        <v>3</v>
      </c>
      <c r="G58" s="79" t="str">
        <f t="shared" si="1"/>
        <v>D</v>
      </c>
      <c r="H58" s="79" t="str">
        <f t="shared" si="2"/>
        <v>3IF-CIG/RKYMTN</v>
      </c>
    </row>
    <row r="59" spans="1:8">
      <c r="A59" s="80">
        <v>37316</v>
      </c>
      <c r="B59" s="79" t="s">
        <v>78</v>
      </c>
      <c r="C59" s="79" t="s">
        <v>89</v>
      </c>
      <c r="D59" s="85">
        <v>4265102.8903000001</v>
      </c>
      <c r="E59" s="85">
        <v>-426510.28902999999</v>
      </c>
      <c r="F59" s="210">
        <f t="shared" si="0"/>
        <v>3</v>
      </c>
      <c r="G59" s="79" t="str">
        <f t="shared" si="1"/>
        <v>D</v>
      </c>
      <c r="H59" s="79" t="str">
        <f t="shared" si="2"/>
        <v>3IF-ELPO/PERMIAN</v>
      </c>
    </row>
    <row r="60" spans="1:8">
      <c r="A60" s="80">
        <v>37316</v>
      </c>
      <c r="B60" s="79" t="s">
        <v>78</v>
      </c>
      <c r="C60" s="79" t="s">
        <v>72</v>
      </c>
      <c r="D60" s="85">
        <v>412823.5564</v>
      </c>
      <c r="E60" s="85">
        <v>-41282.355640000002</v>
      </c>
      <c r="F60" s="210">
        <f t="shared" si="0"/>
        <v>3</v>
      </c>
      <c r="G60" s="79" t="str">
        <f t="shared" si="1"/>
        <v>D</v>
      </c>
      <c r="H60" s="79" t="str">
        <f t="shared" si="2"/>
        <v>3IF-ELPO/SJ</v>
      </c>
    </row>
    <row r="61" spans="1:8">
      <c r="A61" s="80">
        <v>37316</v>
      </c>
      <c r="B61" s="79" t="s">
        <v>78</v>
      </c>
      <c r="C61" s="79" t="s">
        <v>67</v>
      </c>
      <c r="D61" s="85">
        <v>-4328679.8907000003</v>
      </c>
      <c r="E61" s="85">
        <v>432867.98907000001</v>
      </c>
      <c r="F61" s="210">
        <f t="shared" si="0"/>
        <v>3</v>
      </c>
      <c r="G61" s="79" t="str">
        <f t="shared" si="1"/>
        <v>D</v>
      </c>
      <c r="H61" s="79" t="str">
        <f t="shared" si="2"/>
        <v>3IF-NWPL_ROCKY_M</v>
      </c>
    </row>
    <row r="62" spans="1:8">
      <c r="A62" s="80">
        <v>37316</v>
      </c>
      <c r="B62" s="79" t="s">
        <v>78</v>
      </c>
      <c r="C62" s="79" t="s">
        <v>95</v>
      </c>
      <c r="D62" s="85">
        <v>0</v>
      </c>
      <c r="E62" s="85">
        <v>0</v>
      </c>
      <c r="F62" s="210">
        <f t="shared" si="0"/>
        <v>3</v>
      </c>
      <c r="G62" s="79" t="str">
        <f t="shared" si="1"/>
        <v>D</v>
      </c>
      <c r="H62" s="79" t="str">
        <f t="shared" si="2"/>
        <v>3MICH_CG-GD</v>
      </c>
    </row>
    <row r="63" spans="1:8">
      <c r="A63" s="80">
        <v>37316</v>
      </c>
      <c r="B63" s="79" t="s">
        <v>78</v>
      </c>
      <c r="C63" s="79" t="s">
        <v>68</v>
      </c>
      <c r="D63" s="85">
        <v>-11472680.914999999</v>
      </c>
      <c r="E63" s="85">
        <v>114726.80915</v>
      </c>
      <c r="F63" s="210">
        <f t="shared" si="0"/>
        <v>3</v>
      </c>
      <c r="G63" s="79" t="str">
        <f t="shared" si="1"/>
        <v>D</v>
      </c>
      <c r="H63" s="79" t="str">
        <f t="shared" si="2"/>
        <v>3NGI-MALIN</v>
      </c>
    </row>
    <row r="64" spans="1:8">
      <c r="A64" s="80">
        <v>37316</v>
      </c>
      <c r="B64" s="79" t="s">
        <v>78</v>
      </c>
      <c r="C64" s="79" t="s">
        <v>74</v>
      </c>
      <c r="D64" s="85">
        <v>4386424.3307999996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3NGI-PGE/CG</v>
      </c>
    </row>
    <row r="65" spans="1:8">
      <c r="A65" s="80">
        <v>37316</v>
      </c>
      <c r="B65" s="79" t="s">
        <v>78</v>
      </c>
      <c r="C65" s="79" t="s">
        <v>75</v>
      </c>
      <c r="D65" s="85">
        <v>6986572.4472000003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3NGI-SOBDR-PG&amp;E</v>
      </c>
    </row>
    <row r="66" spans="1:8">
      <c r="A66" s="80">
        <v>37316</v>
      </c>
      <c r="B66" s="79" t="s">
        <v>78</v>
      </c>
      <c r="C66" s="79" t="s">
        <v>46</v>
      </c>
      <c r="D66" s="85">
        <v>1014574.0984</v>
      </c>
      <c r="E66" s="85">
        <v>-101457.40983999999</v>
      </c>
      <c r="F66" s="210">
        <f t="shared" si="0"/>
        <v>3</v>
      </c>
      <c r="G66" s="79" t="str">
        <f t="shared" si="1"/>
        <v>D</v>
      </c>
      <c r="H66" s="79" t="str">
        <f t="shared" si="2"/>
        <v>3NGI-SOCAL</v>
      </c>
    </row>
    <row r="67" spans="1:8">
      <c r="A67" s="80">
        <v>37347</v>
      </c>
      <c r="B67" s="79" t="s">
        <v>78</v>
      </c>
      <c r="C67" s="79" t="s">
        <v>71</v>
      </c>
      <c r="D67" s="85">
        <v>307355.12089999998</v>
      </c>
      <c r="E67" s="85">
        <v>-3073.5512090000002</v>
      </c>
      <c r="F67" s="210">
        <f t="shared" ref="F67:F130" si="3">IF(REF_DT&lt;=LastDay,INDEX(IntraMonth_Buckets,MATCH($A67,IntraSumMonths,0),1),INDEX(BucketTable,MATCH($A67,SumMonths,0),1))</f>
        <v>4</v>
      </c>
      <c r="G67" s="79" t="str">
        <f t="shared" ref="G67:G130" si="4">INDEX(Book_Type,MATCH($B67,Book,0),1)</f>
        <v>D</v>
      </c>
      <c r="H67" s="79" t="str">
        <f t="shared" ref="H67:H130" si="5">$F67&amp;$C67</f>
        <v>4CGPR-KINGSGATE</v>
      </c>
    </row>
    <row r="68" spans="1:8">
      <c r="A68" s="80">
        <v>37347</v>
      </c>
      <c r="B68" s="79" t="s">
        <v>78</v>
      </c>
      <c r="C68" s="79" t="s">
        <v>89</v>
      </c>
      <c r="D68" s="85">
        <v>-1E-3</v>
      </c>
      <c r="E68" s="85">
        <v>1E-4</v>
      </c>
      <c r="F68" s="210">
        <f t="shared" si="3"/>
        <v>4</v>
      </c>
      <c r="G68" s="79" t="str">
        <f t="shared" si="4"/>
        <v>D</v>
      </c>
      <c r="H68" s="79" t="str">
        <f t="shared" si="5"/>
        <v>4IF-ELPO/PERMIAN</v>
      </c>
    </row>
    <row r="69" spans="1:8">
      <c r="A69" s="80">
        <v>37347</v>
      </c>
      <c r="B69" s="79" t="s">
        <v>78</v>
      </c>
      <c r="C69" s="79" t="s">
        <v>72</v>
      </c>
      <c r="D69" s="85">
        <v>-3.0000000000000003E-4</v>
      </c>
      <c r="E69" s="85">
        <v>2.9999999999999997E-5</v>
      </c>
      <c r="F69" s="210">
        <f t="shared" si="3"/>
        <v>4</v>
      </c>
      <c r="G69" s="79" t="str">
        <f t="shared" si="4"/>
        <v>D</v>
      </c>
      <c r="H69" s="79" t="str">
        <f t="shared" si="5"/>
        <v>4IF-ELPO/SJ</v>
      </c>
    </row>
    <row r="70" spans="1:8">
      <c r="A70" s="80">
        <v>37347</v>
      </c>
      <c r="B70" s="79" t="s">
        <v>78</v>
      </c>
      <c r="C70" s="79" t="s">
        <v>67</v>
      </c>
      <c r="D70" s="85">
        <v>778203.36869999999</v>
      </c>
      <c r="E70" s="85">
        <v>-77820.336869999999</v>
      </c>
      <c r="F70" s="210">
        <f t="shared" si="3"/>
        <v>4</v>
      </c>
      <c r="G70" s="79" t="str">
        <f t="shared" si="4"/>
        <v>D</v>
      </c>
      <c r="H70" s="79" t="str">
        <f t="shared" si="5"/>
        <v>4IF-NWPL_ROCKY_M</v>
      </c>
    </row>
    <row r="71" spans="1:8">
      <c r="A71" s="80">
        <v>37347</v>
      </c>
      <c r="B71" s="79" t="s">
        <v>78</v>
      </c>
      <c r="C71" s="79" t="s">
        <v>68</v>
      </c>
      <c r="D71" s="85">
        <v>-4008.9796000000001</v>
      </c>
      <c r="E71" s="85">
        <v>40.089796</v>
      </c>
      <c r="F71" s="210">
        <f t="shared" si="3"/>
        <v>4</v>
      </c>
      <c r="G71" s="79" t="str">
        <f t="shared" si="4"/>
        <v>D</v>
      </c>
      <c r="H71" s="79" t="str">
        <f t="shared" si="5"/>
        <v>4NGI-MALIN</v>
      </c>
    </row>
    <row r="72" spans="1:8">
      <c r="A72" s="80">
        <v>37347</v>
      </c>
      <c r="B72" s="79" t="s">
        <v>78</v>
      </c>
      <c r="C72" s="79" t="s">
        <v>74</v>
      </c>
      <c r="D72" s="85">
        <v>-5.0000000000000001E-4</v>
      </c>
      <c r="E72" s="85">
        <v>0</v>
      </c>
      <c r="F72" s="210">
        <f t="shared" si="3"/>
        <v>4</v>
      </c>
      <c r="G72" s="79" t="str">
        <f t="shared" si="4"/>
        <v>D</v>
      </c>
      <c r="H72" s="79" t="str">
        <f t="shared" si="5"/>
        <v>4NGI-PGE/CG</v>
      </c>
    </row>
    <row r="73" spans="1:8">
      <c r="A73" s="80">
        <v>37347</v>
      </c>
      <c r="B73" s="79" t="s">
        <v>78</v>
      </c>
      <c r="C73" s="79" t="s">
        <v>46</v>
      </c>
      <c r="D73" s="85">
        <v>4.0000000000000002E-4</v>
      </c>
      <c r="E73" s="85">
        <v>-3.9999999999999996E-5</v>
      </c>
      <c r="F73" s="210">
        <f t="shared" si="3"/>
        <v>4</v>
      </c>
      <c r="G73" s="79" t="str">
        <f t="shared" si="4"/>
        <v>D</v>
      </c>
      <c r="H73" s="79" t="str">
        <f t="shared" si="5"/>
        <v>4NGI-SOCAL</v>
      </c>
    </row>
    <row r="74" spans="1:8">
      <c r="A74" s="80">
        <v>37377</v>
      </c>
      <c r="B74" s="79" t="s">
        <v>78</v>
      </c>
      <c r="C74" s="79" t="s">
        <v>71</v>
      </c>
      <c r="D74" s="85">
        <v>316984.98330000002</v>
      </c>
      <c r="E74" s="85">
        <v>-3169.8498330000002</v>
      </c>
      <c r="F74" s="210">
        <f t="shared" si="3"/>
        <v>4</v>
      </c>
      <c r="G74" s="79" t="str">
        <f t="shared" si="4"/>
        <v>D</v>
      </c>
      <c r="H74" s="79" t="str">
        <f t="shared" si="5"/>
        <v>4CGPR-KINGSGATE</v>
      </c>
    </row>
    <row r="75" spans="1:8">
      <c r="A75" s="80">
        <v>37377</v>
      </c>
      <c r="B75" s="79" t="s">
        <v>78</v>
      </c>
      <c r="C75" s="79" t="s">
        <v>89</v>
      </c>
      <c r="D75" s="85">
        <v>3.0000000000000003E-4</v>
      </c>
      <c r="E75" s="85">
        <v>-2.9999999999999997E-5</v>
      </c>
      <c r="F75" s="210">
        <f t="shared" si="3"/>
        <v>4</v>
      </c>
      <c r="G75" s="79" t="str">
        <f t="shared" si="4"/>
        <v>D</v>
      </c>
      <c r="H75" s="79" t="str">
        <f t="shared" si="5"/>
        <v>4IF-ELPO/PERMIAN</v>
      </c>
    </row>
    <row r="76" spans="1:8">
      <c r="A76" s="80">
        <v>37377</v>
      </c>
      <c r="B76" s="79" t="s">
        <v>78</v>
      </c>
      <c r="C76" s="79" t="s">
        <v>72</v>
      </c>
      <c r="D76" s="85">
        <v>0</v>
      </c>
      <c r="E76" s="85">
        <v>0</v>
      </c>
      <c r="F76" s="210">
        <f t="shared" si="3"/>
        <v>4</v>
      </c>
      <c r="G76" s="79" t="str">
        <f t="shared" si="4"/>
        <v>D</v>
      </c>
      <c r="H76" s="79" t="str">
        <f t="shared" si="5"/>
        <v>4IF-ELPO/SJ</v>
      </c>
    </row>
    <row r="77" spans="1:8">
      <c r="A77" s="80">
        <v>37377</v>
      </c>
      <c r="B77" s="79" t="s">
        <v>78</v>
      </c>
      <c r="C77" s="79" t="s">
        <v>67</v>
      </c>
      <c r="D77" s="85">
        <v>37701.305699999997</v>
      </c>
      <c r="E77" s="85">
        <v>-3770.1305699999998</v>
      </c>
      <c r="F77" s="210">
        <f t="shared" si="3"/>
        <v>4</v>
      </c>
      <c r="G77" s="79" t="str">
        <f t="shared" si="4"/>
        <v>D</v>
      </c>
      <c r="H77" s="79" t="str">
        <f t="shared" si="5"/>
        <v>4IF-NWPL_ROCKY_M</v>
      </c>
    </row>
    <row r="78" spans="1:8">
      <c r="A78" s="80">
        <v>37377</v>
      </c>
      <c r="B78" s="79" t="s">
        <v>78</v>
      </c>
      <c r="C78" s="79" t="s">
        <v>68</v>
      </c>
      <c r="D78" s="85">
        <v>-3062.6570000000002</v>
      </c>
      <c r="E78" s="85">
        <v>30.626569999999997</v>
      </c>
      <c r="F78" s="210">
        <f t="shared" si="3"/>
        <v>4</v>
      </c>
      <c r="G78" s="79" t="str">
        <f t="shared" si="4"/>
        <v>D</v>
      </c>
      <c r="H78" s="79" t="str">
        <f t="shared" si="5"/>
        <v>4NGI-MALIN</v>
      </c>
    </row>
    <row r="79" spans="1:8">
      <c r="A79" s="80">
        <v>37377</v>
      </c>
      <c r="B79" s="79" t="s">
        <v>78</v>
      </c>
      <c r="C79" s="79" t="s">
        <v>74</v>
      </c>
      <c r="D79" s="85">
        <v>1E-4</v>
      </c>
      <c r="E79" s="85">
        <v>0</v>
      </c>
      <c r="F79" s="210">
        <f t="shared" si="3"/>
        <v>4</v>
      </c>
      <c r="G79" s="79" t="str">
        <f t="shared" si="4"/>
        <v>D</v>
      </c>
      <c r="H79" s="79" t="str">
        <f t="shared" si="5"/>
        <v>4NGI-PGE/CG</v>
      </c>
    </row>
    <row r="80" spans="1:8">
      <c r="A80" s="80">
        <v>37377</v>
      </c>
      <c r="B80" s="79" t="s">
        <v>78</v>
      </c>
      <c r="C80" s="79" t="s">
        <v>46</v>
      </c>
      <c r="D80" s="85">
        <v>0</v>
      </c>
      <c r="E80" s="85">
        <v>0</v>
      </c>
      <c r="F80" s="210">
        <f t="shared" si="3"/>
        <v>4</v>
      </c>
      <c r="G80" s="79" t="str">
        <f t="shared" si="4"/>
        <v>D</v>
      </c>
      <c r="H80" s="79" t="str">
        <f t="shared" si="5"/>
        <v>4NGI-SOCAL</v>
      </c>
    </row>
    <row r="81" spans="1:8">
      <c r="A81" s="80">
        <v>37408</v>
      </c>
      <c r="B81" s="79" t="s">
        <v>78</v>
      </c>
      <c r="C81" s="79" t="s">
        <v>71</v>
      </c>
      <c r="D81" s="85">
        <v>306142.46950000001</v>
      </c>
      <c r="E81" s="85">
        <v>-3061.4246950000002</v>
      </c>
      <c r="F81" s="210">
        <f t="shared" si="3"/>
        <v>4</v>
      </c>
      <c r="G81" s="79" t="str">
        <f t="shared" si="4"/>
        <v>D</v>
      </c>
      <c r="H81" s="79" t="str">
        <f t="shared" si="5"/>
        <v>4CGPR-KINGSGATE</v>
      </c>
    </row>
    <row r="82" spans="1:8">
      <c r="A82" s="80">
        <v>37408</v>
      </c>
      <c r="B82" s="79" t="s">
        <v>78</v>
      </c>
      <c r="C82" s="79" t="s">
        <v>89</v>
      </c>
      <c r="D82" s="85">
        <v>2.0000000000000001E-4</v>
      </c>
      <c r="E82" s="85">
        <v>-1.9999999999999998E-5</v>
      </c>
      <c r="F82" s="210">
        <f t="shared" si="3"/>
        <v>4</v>
      </c>
      <c r="G82" s="79" t="str">
        <f t="shared" si="4"/>
        <v>D</v>
      </c>
      <c r="H82" s="79" t="str">
        <f t="shared" si="5"/>
        <v>4IF-ELPO/PERMIAN</v>
      </c>
    </row>
    <row r="83" spans="1:8">
      <c r="A83" s="80">
        <v>37408</v>
      </c>
      <c r="B83" s="79" t="s">
        <v>78</v>
      </c>
      <c r="C83" s="79" t="s">
        <v>72</v>
      </c>
      <c r="D83" s="85">
        <v>0</v>
      </c>
      <c r="E83" s="85">
        <v>0</v>
      </c>
      <c r="F83" s="210">
        <f t="shared" si="3"/>
        <v>4</v>
      </c>
      <c r="G83" s="79" t="str">
        <f t="shared" si="4"/>
        <v>D</v>
      </c>
      <c r="H83" s="79" t="str">
        <f t="shared" si="5"/>
        <v>4IF-ELPO/SJ</v>
      </c>
    </row>
    <row r="84" spans="1:8">
      <c r="A84" s="80">
        <v>37408</v>
      </c>
      <c r="B84" s="79" t="s">
        <v>78</v>
      </c>
      <c r="C84" s="79" t="s">
        <v>67</v>
      </c>
      <c r="D84" s="85">
        <v>36411.727500000001</v>
      </c>
      <c r="E84" s="85">
        <v>-3641.1727500000002</v>
      </c>
      <c r="F84" s="210">
        <f t="shared" si="3"/>
        <v>4</v>
      </c>
      <c r="G84" s="79" t="str">
        <f t="shared" si="4"/>
        <v>D</v>
      </c>
      <c r="H84" s="79" t="str">
        <f t="shared" si="5"/>
        <v>4IF-NWPL_ROCKY_M</v>
      </c>
    </row>
    <row r="85" spans="1:8">
      <c r="A85" s="80">
        <v>37408</v>
      </c>
      <c r="B85" s="79" t="s">
        <v>78</v>
      </c>
      <c r="C85" s="79" t="s">
        <v>68</v>
      </c>
      <c r="D85" s="85">
        <v>-2662.1085000000003</v>
      </c>
      <c r="E85" s="85">
        <v>26.621084999999997</v>
      </c>
      <c r="F85" s="210">
        <f t="shared" si="3"/>
        <v>4</v>
      </c>
      <c r="G85" s="79" t="str">
        <f t="shared" si="4"/>
        <v>D</v>
      </c>
      <c r="H85" s="79" t="str">
        <f t="shared" si="5"/>
        <v>4NGI-MALIN</v>
      </c>
    </row>
    <row r="86" spans="1:8">
      <c r="A86" s="80">
        <v>37408</v>
      </c>
      <c r="B86" s="79" t="s">
        <v>78</v>
      </c>
      <c r="C86" s="79" t="s">
        <v>74</v>
      </c>
      <c r="D86" s="85">
        <v>1E-4</v>
      </c>
      <c r="E86" s="85">
        <v>0</v>
      </c>
      <c r="F86" s="210">
        <f t="shared" si="3"/>
        <v>4</v>
      </c>
      <c r="G86" s="79" t="str">
        <f t="shared" si="4"/>
        <v>D</v>
      </c>
      <c r="H86" s="79" t="str">
        <f t="shared" si="5"/>
        <v>4NGI-PGE/CG</v>
      </c>
    </row>
    <row r="87" spans="1:8">
      <c r="A87" s="80">
        <v>37408</v>
      </c>
      <c r="B87" s="79" t="s">
        <v>78</v>
      </c>
      <c r="C87" s="79" t="s">
        <v>46</v>
      </c>
      <c r="D87" s="85">
        <v>-1E-4</v>
      </c>
      <c r="E87" s="85">
        <v>9.9999999999999991E-6</v>
      </c>
      <c r="F87" s="210">
        <f t="shared" si="3"/>
        <v>4</v>
      </c>
      <c r="G87" s="79" t="str">
        <f t="shared" si="4"/>
        <v>D</v>
      </c>
      <c r="H87" s="79" t="str">
        <f t="shared" si="5"/>
        <v>4NGI-SOCAL</v>
      </c>
    </row>
    <row r="88" spans="1:8">
      <c r="A88" s="80">
        <v>37438</v>
      </c>
      <c r="B88" s="79" t="s">
        <v>78</v>
      </c>
      <c r="C88" s="79" t="s">
        <v>71</v>
      </c>
      <c r="D88" s="85">
        <v>315705.35639999999</v>
      </c>
      <c r="E88" s="85">
        <v>-3157.0535639999998</v>
      </c>
      <c r="F88" s="210">
        <f t="shared" si="3"/>
        <v>4</v>
      </c>
      <c r="G88" s="79" t="str">
        <f t="shared" si="4"/>
        <v>D</v>
      </c>
      <c r="H88" s="79" t="str">
        <f t="shared" si="5"/>
        <v>4CGPR-KINGSGATE</v>
      </c>
    </row>
    <row r="89" spans="1:8">
      <c r="A89" s="80">
        <v>37438</v>
      </c>
      <c r="B89" s="79" t="s">
        <v>78</v>
      </c>
      <c r="C89" s="79" t="s">
        <v>89</v>
      </c>
      <c r="D89" s="85">
        <v>-1E-4</v>
      </c>
      <c r="E89" s="85">
        <v>9.9999999999999991E-6</v>
      </c>
      <c r="F89" s="210">
        <f t="shared" si="3"/>
        <v>4</v>
      </c>
      <c r="G89" s="79" t="str">
        <f t="shared" si="4"/>
        <v>D</v>
      </c>
      <c r="H89" s="79" t="str">
        <f t="shared" si="5"/>
        <v>4IF-ELPO/PERMIAN</v>
      </c>
    </row>
    <row r="90" spans="1:8">
      <c r="A90" s="80">
        <v>37438</v>
      </c>
      <c r="B90" s="79" t="s">
        <v>78</v>
      </c>
      <c r="C90" s="79" t="s">
        <v>72</v>
      </c>
      <c r="D90" s="85">
        <v>-1.1000000000000001E-3</v>
      </c>
      <c r="E90" s="85">
        <v>1.0999999999999999E-4</v>
      </c>
      <c r="F90" s="210">
        <f t="shared" si="3"/>
        <v>4</v>
      </c>
      <c r="G90" s="79" t="str">
        <f t="shared" si="4"/>
        <v>D</v>
      </c>
      <c r="H90" s="79" t="str">
        <f t="shared" si="5"/>
        <v>4IF-ELPO/SJ</v>
      </c>
    </row>
    <row r="91" spans="1:8">
      <c r="A91" s="80">
        <v>37438</v>
      </c>
      <c r="B91" s="79" t="s">
        <v>78</v>
      </c>
      <c r="C91" s="79" t="s">
        <v>67</v>
      </c>
      <c r="D91" s="85">
        <v>37549.110699999997</v>
      </c>
      <c r="E91" s="85">
        <v>-3754.9110700000001</v>
      </c>
      <c r="F91" s="210">
        <f t="shared" si="3"/>
        <v>4</v>
      </c>
      <c r="G91" s="79" t="str">
        <f t="shared" si="4"/>
        <v>D</v>
      </c>
      <c r="H91" s="79" t="str">
        <f t="shared" si="5"/>
        <v>4IF-NWPL_ROCKY_M</v>
      </c>
    </row>
    <row r="92" spans="1:8">
      <c r="A92" s="80">
        <v>37438</v>
      </c>
      <c r="B92" s="79" t="s">
        <v>78</v>
      </c>
      <c r="C92" s="79" t="s">
        <v>68</v>
      </c>
      <c r="D92" s="85">
        <v>-2287.7195999999999</v>
      </c>
      <c r="E92" s="85">
        <v>22.877195999999998</v>
      </c>
      <c r="F92" s="210">
        <f t="shared" si="3"/>
        <v>4</v>
      </c>
      <c r="G92" s="79" t="str">
        <f t="shared" si="4"/>
        <v>D</v>
      </c>
      <c r="H92" s="79" t="str">
        <f t="shared" si="5"/>
        <v>4NGI-MALIN</v>
      </c>
    </row>
    <row r="93" spans="1:8">
      <c r="A93" s="80">
        <v>37438</v>
      </c>
      <c r="B93" s="79" t="s">
        <v>78</v>
      </c>
      <c r="C93" s="79" t="s">
        <v>74</v>
      </c>
      <c r="D93" s="85">
        <v>-2.0000000000000001E-4</v>
      </c>
      <c r="E93" s="85">
        <v>0</v>
      </c>
      <c r="F93" s="210">
        <f t="shared" si="3"/>
        <v>4</v>
      </c>
      <c r="G93" s="79" t="str">
        <f t="shared" si="4"/>
        <v>D</v>
      </c>
      <c r="H93" s="79" t="str">
        <f t="shared" si="5"/>
        <v>4NGI-PGE/CG</v>
      </c>
    </row>
    <row r="94" spans="1:8">
      <c r="A94" s="80">
        <v>37438</v>
      </c>
      <c r="B94" s="79" t="s">
        <v>78</v>
      </c>
      <c r="C94" s="79" t="s">
        <v>46</v>
      </c>
      <c r="D94" s="85">
        <v>-1E-4</v>
      </c>
      <c r="E94" s="85">
        <v>9.9999999999999991E-6</v>
      </c>
      <c r="F94" s="210">
        <f t="shared" si="3"/>
        <v>4</v>
      </c>
      <c r="G94" s="79" t="str">
        <f t="shared" si="4"/>
        <v>D</v>
      </c>
      <c r="H94" s="79" t="str">
        <f t="shared" si="5"/>
        <v>4NGI-SOCAL</v>
      </c>
    </row>
    <row r="95" spans="1:8">
      <c r="A95" s="80">
        <v>37469</v>
      </c>
      <c r="B95" s="79" t="s">
        <v>78</v>
      </c>
      <c r="C95" s="79" t="s">
        <v>71</v>
      </c>
      <c r="D95" s="85">
        <v>314993.2279</v>
      </c>
      <c r="E95" s="85">
        <v>-3149.9322790000001</v>
      </c>
      <c r="F95" s="210">
        <f t="shared" si="3"/>
        <v>4</v>
      </c>
      <c r="G95" s="79" t="str">
        <f t="shared" si="4"/>
        <v>D</v>
      </c>
      <c r="H95" s="79" t="str">
        <f t="shared" si="5"/>
        <v>4CGPR-KINGSGATE</v>
      </c>
    </row>
    <row r="96" spans="1:8">
      <c r="A96" s="80">
        <v>37469</v>
      </c>
      <c r="B96" s="79" t="s">
        <v>78</v>
      </c>
      <c r="C96" s="79" t="s">
        <v>89</v>
      </c>
      <c r="D96" s="85">
        <v>-3.0000000000000003E-4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4IF-ELPO/PERMIAN</v>
      </c>
    </row>
    <row r="97" spans="1:8">
      <c r="A97" s="80">
        <v>37469</v>
      </c>
      <c r="B97" s="79" t="s">
        <v>78</v>
      </c>
      <c r="C97" s="79" t="s">
        <v>72</v>
      </c>
      <c r="D97" s="85">
        <v>0</v>
      </c>
      <c r="E97" s="85">
        <v>0</v>
      </c>
      <c r="F97" s="210">
        <f t="shared" si="3"/>
        <v>4</v>
      </c>
      <c r="G97" s="79" t="str">
        <f t="shared" si="4"/>
        <v>D</v>
      </c>
      <c r="H97" s="79" t="str">
        <f t="shared" si="5"/>
        <v>4IF-ELPO/SJ</v>
      </c>
    </row>
    <row r="98" spans="1:8">
      <c r="A98" s="80">
        <v>37469</v>
      </c>
      <c r="B98" s="79" t="s">
        <v>78</v>
      </c>
      <c r="C98" s="79" t="s">
        <v>67</v>
      </c>
      <c r="D98" s="85">
        <v>37464.411999999997</v>
      </c>
      <c r="E98" s="85">
        <v>-3746.4412000000002</v>
      </c>
      <c r="F98" s="210">
        <f t="shared" si="3"/>
        <v>4</v>
      </c>
      <c r="G98" s="79" t="str">
        <f t="shared" si="4"/>
        <v>D</v>
      </c>
      <c r="H98" s="79" t="str">
        <f t="shared" si="5"/>
        <v>4IF-NWPL_ROCKY_M</v>
      </c>
    </row>
    <row r="99" spans="1:8">
      <c r="A99" s="80">
        <v>37469</v>
      </c>
      <c r="B99" s="79" t="s">
        <v>78</v>
      </c>
      <c r="C99" s="79" t="s">
        <v>68</v>
      </c>
      <c r="D99" s="85">
        <v>-2739.0714000000003</v>
      </c>
      <c r="E99" s="85">
        <v>27.390713999999999</v>
      </c>
      <c r="F99" s="210">
        <f t="shared" si="3"/>
        <v>4</v>
      </c>
      <c r="G99" s="79" t="str">
        <f t="shared" si="4"/>
        <v>D</v>
      </c>
      <c r="H99" s="79" t="str">
        <f t="shared" si="5"/>
        <v>4NGI-MALIN</v>
      </c>
    </row>
    <row r="100" spans="1:8">
      <c r="A100" s="80">
        <v>37469</v>
      </c>
      <c r="B100" s="79" t="s">
        <v>78</v>
      </c>
      <c r="C100" s="79" t="s">
        <v>74</v>
      </c>
      <c r="D100" s="85">
        <v>-2.0000000000000001E-4</v>
      </c>
      <c r="E100" s="85">
        <v>0</v>
      </c>
      <c r="F100" s="210">
        <f t="shared" si="3"/>
        <v>4</v>
      </c>
      <c r="G100" s="79" t="str">
        <f t="shared" si="4"/>
        <v>D</v>
      </c>
      <c r="H100" s="79" t="str">
        <f t="shared" si="5"/>
        <v>4NGI-PGE/CG</v>
      </c>
    </row>
    <row r="101" spans="1:8">
      <c r="A101" s="80">
        <v>37469</v>
      </c>
      <c r="B101" s="79" t="s">
        <v>78</v>
      </c>
      <c r="C101" s="79" t="s">
        <v>46</v>
      </c>
      <c r="D101" s="85">
        <v>-1E-4</v>
      </c>
      <c r="E101" s="85">
        <v>0</v>
      </c>
      <c r="F101" s="210">
        <f t="shared" si="3"/>
        <v>4</v>
      </c>
      <c r="G101" s="79" t="str">
        <f t="shared" si="4"/>
        <v>D</v>
      </c>
      <c r="H101" s="79" t="str">
        <f t="shared" si="5"/>
        <v>4NGI-SOCAL</v>
      </c>
    </row>
    <row r="102" spans="1:8">
      <c r="A102" s="80">
        <v>37500</v>
      </c>
      <c r="B102" s="79" t="s">
        <v>78</v>
      </c>
      <c r="C102" s="79" t="s">
        <v>71</v>
      </c>
      <c r="D102" s="85">
        <v>304127.06140000001</v>
      </c>
      <c r="E102" s="85">
        <v>-3041.270614</v>
      </c>
      <c r="F102" s="210">
        <f t="shared" si="3"/>
        <v>4</v>
      </c>
      <c r="G102" s="79" t="str">
        <f t="shared" si="4"/>
        <v>D</v>
      </c>
      <c r="H102" s="79" t="str">
        <f t="shared" si="5"/>
        <v>4CGPR-KINGSGATE</v>
      </c>
    </row>
    <row r="103" spans="1:8">
      <c r="A103" s="80">
        <v>37500</v>
      </c>
      <c r="B103" s="79" t="s">
        <v>78</v>
      </c>
      <c r="C103" s="79" t="s">
        <v>89</v>
      </c>
      <c r="D103" s="85">
        <v>2.0000000000000001E-4</v>
      </c>
      <c r="E103" s="85">
        <v>-1.9999999999999998E-5</v>
      </c>
      <c r="F103" s="210">
        <f t="shared" si="3"/>
        <v>4</v>
      </c>
      <c r="G103" s="79" t="str">
        <f t="shared" si="4"/>
        <v>D</v>
      </c>
      <c r="H103" s="79" t="str">
        <f t="shared" si="5"/>
        <v>4IF-ELPO/PERMIAN</v>
      </c>
    </row>
    <row r="104" spans="1:8">
      <c r="A104" s="80">
        <v>37500</v>
      </c>
      <c r="B104" s="79" t="s">
        <v>78</v>
      </c>
      <c r="C104" s="79" t="s">
        <v>72</v>
      </c>
      <c r="D104" s="85">
        <v>0</v>
      </c>
      <c r="E104" s="85">
        <v>0</v>
      </c>
      <c r="F104" s="210">
        <f t="shared" si="3"/>
        <v>4</v>
      </c>
      <c r="G104" s="79" t="str">
        <f t="shared" si="4"/>
        <v>D</v>
      </c>
      <c r="H104" s="79" t="str">
        <f t="shared" si="5"/>
        <v>4IF-ELPO/SJ</v>
      </c>
    </row>
    <row r="105" spans="1:8">
      <c r="A105" s="80">
        <v>37500</v>
      </c>
      <c r="B105" s="79" t="s">
        <v>78</v>
      </c>
      <c r="C105" s="79" t="s">
        <v>67</v>
      </c>
      <c r="D105" s="85">
        <v>36172.020600000003</v>
      </c>
      <c r="E105" s="85">
        <v>-3617.2020600000001</v>
      </c>
      <c r="F105" s="210">
        <f t="shared" si="3"/>
        <v>4</v>
      </c>
      <c r="G105" s="79" t="str">
        <f t="shared" si="4"/>
        <v>D</v>
      </c>
      <c r="H105" s="79" t="str">
        <f t="shared" si="5"/>
        <v>4IF-NWPL_ROCKY_M</v>
      </c>
    </row>
    <row r="106" spans="1:8">
      <c r="A106" s="80">
        <v>37500</v>
      </c>
      <c r="B106" s="79" t="s">
        <v>78</v>
      </c>
      <c r="C106" s="79" t="s">
        <v>68</v>
      </c>
      <c r="D106" s="85">
        <v>-2.0000000000000001E-4</v>
      </c>
      <c r="E106" s="85">
        <v>1.9999999999999999E-6</v>
      </c>
      <c r="F106" s="210">
        <f t="shared" si="3"/>
        <v>4</v>
      </c>
      <c r="G106" s="79" t="str">
        <f t="shared" si="4"/>
        <v>D</v>
      </c>
      <c r="H106" s="79" t="str">
        <f t="shared" si="5"/>
        <v>4NGI-MALIN</v>
      </c>
    </row>
    <row r="107" spans="1:8">
      <c r="A107" s="80">
        <v>37500</v>
      </c>
      <c r="B107" s="79" t="s">
        <v>78</v>
      </c>
      <c r="C107" s="79" t="s">
        <v>74</v>
      </c>
      <c r="D107" s="85">
        <v>2.0000000000000001E-4</v>
      </c>
      <c r="E107" s="85">
        <v>0</v>
      </c>
      <c r="F107" s="210">
        <f t="shared" si="3"/>
        <v>4</v>
      </c>
      <c r="G107" s="79" t="str">
        <f t="shared" si="4"/>
        <v>D</v>
      </c>
      <c r="H107" s="79" t="str">
        <f t="shared" si="5"/>
        <v>4NGI-PGE/CG</v>
      </c>
    </row>
    <row r="108" spans="1:8">
      <c r="A108" s="80">
        <v>37500</v>
      </c>
      <c r="B108" s="79" t="s">
        <v>78</v>
      </c>
      <c r="C108" s="79" t="s">
        <v>46</v>
      </c>
      <c r="D108" s="85">
        <v>0</v>
      </c>
      <c r="E108" s="85">
        <v>0</v>
      </c>
      <c r="F108" s="210">
        <f t="shared" si="3"/>
        <v>4</v>
      </c>
      <c r="G108" s="79" t="str">
        <f t="shared" si="4"/>
        <v>D</v>
      </c>
      <c r="H108" s="79" t="str">
        <f t="shared" si="5"/>
        <v>4NGI-SOCAL</v>
      </c>
    </row>
    <row r="109" spans="1:8">
      <c r="A109" s="80">
        <v>37530</v>
      </c>
      <c r="B109" s="79" t="s">
        <v>78</v>
      </c>
      <c r="C109" s="79" t="s">
        <v>71</v>
      </c>
      <c r="D109" s="85">
        <v>313522.30060000002</v>
      </c>
      <c r="E109" s="85">
        <v>-3135.2230060000002</v>
      </c>
      <c r="F109" s="210">
        <f t="shared" si="3"/>
        <v>4</v>
      </c>
      <c r="G109" s="79" t="str">
        <f t="shared" si="4"/>
        <v>D</v>
      </c>
      <c r="H109" s="79" t="str">
        <f t="shared" si="5"/>
        <v>4CGPR-KINGSGATE</v>
      </c>
    </row>
    <row r="110" spans="1:8">
      <c r="A110" s="80">
        <v>37530</v>
      </c>
      <c r="B110" s="79" t="s">
        <v>78</v>
      </c>
      <c r="C110" s="79" t="s">
        <v>89</v>
      </c>
      <c r="D110" s="85">
        <v>-6.0000000000000006E-4</v>
      </c>
      <c r="E110" s="85">
        <v>0</v>
      </c>
      <c r="F110" s="210">
        <f t="shared" si="3"/>
        <v>4</v>
      </c>
      <c r="G110" s="79" t="str">
        <f t="shared" si="4"/>
        <v>D</v>
      </c>
      <c r="H110" s="79" t="str">
        <f t="shared" si="5"/>
        <v>4IF-ELPO/PERMIAN</v>
      </c>
    </row>
    <row r="111" spans="1:8">
      <c r="A111" s="80">
        <v>37530</v>
      </c>
      <c r="B111" s="79" t="s">
        <v>78</v>
      </c>
      <c r="C111" s="79" t="s">
        <v>72</v>
      </c>
      <c r="D111" s="85">
        <v>-1E-4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4IF-ELPO/SJ</v>
      </c>
    </row>
    <row r="112" spans="1:8">
      <c r="A112" s="80">
        <v>37530</v>
      </c>
      <c r="B112" s="79" t="s">
        <v>78</v>
      </c>
      <c r="C112" s="79" t="s">
        <v>67</v>
      </c>
      <c r="D112" s="85">
        <v>37289.464</v>
      </c>
      <c r="E112" s="85">
        <v>-3728.9464000000003</v>
      </c>
      <c r="F112" s="210">
        <f t="shared" si="3"/>
        <v>4</v>
      </c>
      <c r="G112" s="79" t="str">
        <f t="shared" si="4"/>
        <v>D</v>
      </c>
      <c r="H112" s="79" t="str">
        <f t="shared" si="5"/>
        <v>4IF-NWPL_ROCKY_M</v>
      </c>
    </row>
    <row r="113" spans="1:8">
      <c r="A113" s="80">
        <v>37530</v>
      </c>
      <c r="B113" s="79" t="s">
        <v>78</v>
      </c>
      <c r="C113" s="79" t="s">
        <v>68</v>
      </c>
      <c r="D113" s="85">
        <v>2.0000000000000001E-4</v>
      </c>
      <c r="E113" s="85">
        <v>-1.9999999999999999E-6</v>
      </c>
      <c r="F113" s="210">
        <f t="shared" si="3"/>
        <v>4</v>
      </c>
      <c r="G113" s="79" t="str">
        <f t="shared" si="4"/>
        <v>D</v>
      </c>
      <c r="H113" s="79" t="str">
        <f t="shared" si="5"/>
        <v>4NGI-MALIN</v>
      </c>
    </row>
    <row r="114" spans="1:8">
      <c r="A114" s="80">
        <v>37530</v>
      </c>
      <c r="B114" s="79" t="s">
        <v>78</v>
      </c>
      <c r="C114" s="79" t="s">
        <v>74</v>
      </c>
      <c r="D114" s="85">
        <v>-2.0000000000000001E-4</v>
      </c>
      <c r="E114" s="85">
        <v>0</v>
      </c>
      <c r="F114" s="210">
        <f t="shared" si="3"/>
        <v>4</v>
      </c>
      <c r="G114" s="79" t="str">
        <f t="shared" si="4"/>
        <v>D</v>
      </c>
      <c r="H114" s="79" t="str">
        <f t="shared" si="5"/>
        <v>4NGI-PGE/CG</v>
      </c>
    </row>
    <row r="115" spans="1:8">
      <c r="A115" s="80">
        <v>37530</v>
      </c>
      <c r="B115" s="79" t="s">
        <v>78</v>
      </c>
      <c r="C115" s="79" t="s">
        <v>46</v>
      </c>
      <c r="D115" s="85">
        <v>1E-4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4NGI-SOCAL</v>
      </c>
    </row>
    <row r="116" spans="1:8">
      <c r="A116" s="80">
        <v>37561</v>
      </c>
      <c r="B116" s="79" t="s">
        <v>78</v>
      </c>
      <c r="C116" s="79" t="s">
        <v>72</v>
      </c>
      <c r="D116" s="85">
        <v>1E-4</v>
      </c>
      <c r="E116" s="85">
        <v>-9.9999999999999991E-6</v>
      </c>
      <c r="F116" s="210">
        <f t="shared" si="3"/>
        <v>5</v>
      </c>
      <c r="G116" s="79" t="str">
        <f t="shared" si="4"/>
        <v>D</v>
      </c>
      <c r="H116" s="79" t="str">
        <f t="shared" si="5"/>
        <v>5IF-ELPO/SJ</v>
      </c>
    </row>
    <row r="117" spans="1:8">
      <c r="A117" s="80">
        <v>37561</v>
      </c>
      <c r="B117" s="79" t="s">
        <v>78</v>
      </c>
      <c r="C117" s="79" t="s">
        <v>67</v>
      </c>
      <c r="D117" s="85">
        <v>182182.87950000001</v>
      </c>
      <c r="E117" s="85">
        <v>-18218.287950000002</v>
      </c>
      <c r="F117" s="210">
        <f t="shared" si="3"/>
        <v>5</v>
      </c>
      <c r="G117" s="79" t="str">
        <f t="shared" si="4"/>
        <v>D</v>
      </c>
      <c r="H117" s="79" t="str">
        <f t="shared" si="5"/>
        <v>5IF-NWPL_ROCKY_M</v>
      </c>
    </row>
    <row r="118" spans="1:8">
      <c r="A118" s="80">
        <v>37561</v>
      </c>
      <c r="B118" s="79" t="s">
        <v>78</v>
      </c>
      <c r="C118" s="79" t="s">
        <v>68</v>
      </c>
      <c r="D118" s="85">
        <v>1E-4</v>
      </c>
      <c r="E118" s="85">
        <v>-9.9999999999999995E-7</v>
      </c>
      <c r="F118" s="210">
        <f t="shared" si="3"/>
        <v>5</v>
      </c>
      <c r="G118" s="79" t="str">
        <f t="shared" si="4"/>
        <v>D</v>
      </c>
      <c r="H118" s="79" t="str">
        <f t="shared" si="5"/>
        <v>5NGI-MALIN</v>
      </c>
    </row>
    <row r="119" spans="1:8">
      <c r="A119" s="80">
        <v>37561</v>
      </c>
      <c r="B119" s="79" t="s">
        <v>78</v>
      </c>
      <c r="C119" s="79" t="s">
        <v>74</v>
      </c>
      <c r="D119" s="85">
        <v>-87.714399999999998</v>
      </c>
      <c r="E119" s="85">
        <v>0</v>
      </c>
      <c r="F119" s="210">
        <f t="shared" si="3"/>
        <v>5</v>
      </c>
      <c r="G119" s="79" t="str">
        <f t="shared" si="4"/>
        <v>D</v>
      </c>
      <c r="H119" s="79" t="str">
        <f t="shared" si="5"/>
        <v>5NGI-PGE/CG</v>
      </c>
    </row>
    <row r="120" spans="1:8">
      <c r="A120" s="80">
        <v>37561</v>
      </c>
      <c r="B120" s="79" t="s">
        <v>78</v>
      </c>
      <c r="C120" s="79" t="s">
        <v>46</v>
      </c>
      <c r="D120" s="85">
        <v>-1E-4</v>
      </c>
      <c r="E120" s="85">
        <v>9.9999999999999991E-6</v>
      </c>
      <c r="F120" s="210">
        <f t="shared" si="3"/>
        <v>5</v>
      </c>
      <c r="G120" s="79" t="str">
        <f t="shared" si="4"/>
        <v>D</v>
      </c>
      <c r="H120" s="79" t="str">
        <f t="shared" si="5"/>
        <v>5NGI-SOCAL</v>
      </c>
    </row>
    <row r="121" spans="1:8">
      <c r="A121" s="80">
        <v>37591</v>
      </c>
      <c r="B121" s="79" t="s">
        <v>78</v>
      </c>
      <c r="C121" s="79" t="s">
        <v>72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5IF-ELPO/SJ</v>
      </c>
    </row>
    <row r="122" spans="1:8">
      <c r="A122" s="80">
        <v>37591</v>
      </c>
      <c r="B122" s="79" t="s">
        <v>78</v>
      </c>
      <c r="C122" s="79" t="s">
        <v>67</v>
      </c>
      <c r="D122" s="85">
        <v>187763.19510000001</v>
      </c>
      <c r="E122" s="85">
        <v>-18776.319510000001</v>
      </c>
      <c r="F122" s="210">
        <f t="shared" si="3"/>
        <v>5</v>
      </c>
      <c r="G122" s="79" t="str">
        <f t="shared" si="4"/>
        <v>D</v>
      </c>
      <c r="H122" s="79" t="str">
        <f t="shared" si="5"/>
        <v>5IF-NWPL_ROCKY_M</v>
      </c>
    </row>
    <row r="123" spans="1:8">
      <c r="A123" s="80">
        <v>37591</v>
      </c>
      <c r="B123" s="79" t="s">
        <v>78</v>
      </c>
      <c r="C123" s="79" t="s">
        <v>68</v>
      </c>
      <c r="D123" s="85">
        <v>0</v>
      </c>
      <c r="E123" s="85">
        <v>0</v>
      </c>
      <c r="F123" s="210">
        <f t="shared" si="3"/>
        <v>5</v>
      </c>
      <c r="G123" s="79" t="str">
        <f t="shared" si="4"/>
        <v>D</v>
      </c>
      <c r="H123" s="79" t="str">
        <f t="shared" si="5"/>
        <v>5NGI-MALIN</v>
      </c>
    </row>
    <row r="124" spans="1:8">
      <c r="A124" s="80">
        <v>37591</v>
      </c>
      <c r="B124" s="79" t="s">
        <v>78</v>
      </c>
      <c r="C124" s="79" t="s">
        <v>74</v>
      </c>
      <c r="D124" s="85">
        <v>0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5NGI-PGE/CG</v>
      </c>
    </row>
    <row r="125" spans="1:8">
      <c r="A125" s="80">
        <v>37591</v>
      </c>
      <c r="B125" s="79" t="s">
        <v>78</v>
      </c>
      <c r="C125" s="79" t="s">
        <v>46</v>
      </c>
      <c r="D125" s="85">
        <v>0</v>
      </c>
      <c r="E125" s="85">
        <v>0</v>
      </c>
      <c r="F125" s="210">
        <f t="shared" si="3"/>
        <v>5</v>
      </c>
      <c r="G125" s="79" t="str">
        <f t="shared" si="4"/>
        <v>D</v>
      </c>
      <c r="H125" s="79" t="str">
        <f t="shared" si="5"/>
        <v>5NGI-SOCAL</v>
      </c>
    </row>
    <row r="126" spans="1:8">
      <c r="A126" s="80">
        <v>37622</v>
      </c>
      <c r="B126" s="79" t="s">
        <v>78</v>
      </c>
      <c r="C126" s="79" t="s">
        <v>89</v>
      </c>
      <c r="D126" s="85">
        <v>0</v>
      </c>
      <c r="E126" s="85">
        <v>0</v>
      </c>
      <c r="F126" s="210">
        <f t="shared" si="3"/>
        <v>5</v>
      </c>
      <c r="G126" s="79" t="str">
        <f t="shared" si="4"/>
        <v>D</v>
      </c>
      <c r="H126" s="79" t="str">
        <f t="shared" si="5"/>
        <v>5IF-ELPO/PERMIAN</v>
      </c>
    </row>
    <row r="127" spans="1:8">
      <c r="A127" s="80">
        <v>37622</v>
      </c>
      <c r="B127" s="79" t="s">
        <v>78</v>
      </c>
      <c r="C127" s="79" t="s">
        <v>72</v>
      </c>
      <c r="D127" s="85">
        <v>1E-4</v>
      </c>
      <c r="E127" s="85">
        <v>-9.9999999999999991E-6</v>
      </c>
      <c r="F127" s="210">
        <f t="shared" si="3"/>
        <v>5</v>
      </c>
      <c r="G127" s="79" t="str">
        <f t="shared" si="4"/>
        <v>D</v>
      </c>
      <c r="H127" s="79" t="str">
        <f t="shared" si="5"/>
        <v>5IF-ELPO/SJ</v>
      </c>
    </row>
    <row r="128" spans="1:8">
      <c r="A128" s="80">
        <v>37622</v>
      </c>
      <c r="B128" s="79" t="s">
        <v>78</v>
      </c>
      <c r="C128" s="79" t="s">
        <v>67</v>
      </c>
      <c r="D128" s="85">
        <v>187227.75080000001</v>
      </c>
      <c r="E128" s="85">
        <v>-18722.775079999999</v>
      </c>
      <c r="F128" s="210">
        <f t="shared" si="3"/>
        <v>5</v>
      </c>
      <c r="G128" s="79" t="str">
        <f t="shared" si="4"/>
        <v>D</v>
      </c>
      <c r="H128" s="79" t="str">
        <f t="shared" si="5"/>
        <v>5IF-NWPL_ROCKY_M</v>
      </c>
    </row>
    <row r="129" spans="1:8">
      <c r="A129" s="80">
        <v>37622</v>
      </c>
      <c r="B129" s="79" t="s">
        <v>78</v>
      </c>
      <c r="C129" s="79" t="s">
        <v>68</v>
      </c>
      <c r="D129" s="85">
        <v>0</v>
      </c>
      <c r="E129" s="85">
        <v>0</v>
      </c>
      <c r="F129" s="210">
        <f t="shared" si="3"/>
        <v>5</v>
      </c>
      <c r="G129" s="79" t="str">
        <f t="shared" si="4"/>
        <v>D</v>
      </c>
      <c r="H129" s="79" t="str">
        <f t="shared" si="5"/>
        <v>5NGI-MALIN</v>
      </c>
    </row>
    <row r="130" spans="1:8">
      <c r="A130" s="80">
        <v>37622</v>
      </c>
      <c r="B130" s="79" t="s">
        <v>78</v>
      </c>
      <c r="C130" s="79" t="s">
        <v>74</v>
      </c>
      <c r="D130" s="85">
        <v>0</v>
      </c>
      <c r="E130" s="85">
        <v>0</v>
      </c>
      <c r="F130" s="210">
        <f t="shared" si="3"/>
        <v>5</v>
      </c>
      <c r="G130" s="79" t="str">
        <f t="shared" si="4"/>
        <v>D</v>
      </c>
      <c r="H130" s="79" t="str">
        <f t="shared" si="5"/>
        <v>5NGI-PGE/CG</v>
      </c>
    </row>
    <row r="131" spans="1:8">
      <c r="A131" s="80">
        <v>37622</v>
      </c>
      <c r="B131" s="79" t="s">
        <v>78</v>
      </c>
      <c r="C131" s="79" t="s">
        <v>46</v>
      </c>
      <c r="D131" s="85">
        <v>1E-4</v>
      </c>
      <c r="E131" s="85">
        <v>-9.9999999999999991E-6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5NGI-SOCAL</v>
      </c>
    </row>
    <row r="132" spans="1:8">
      <c r="A132" s="80">
        <v>37653</v>
      </c>
      <c r="B132" s="79" t="s">
        <v>78</v>
      </c>
      <c r="C132" s="79" t="s">
        <v>89</v>
      </c>
      <c r="D132" s="85">
        <v>0</v>
      </c>
      <c r="E132" s="85">
        <v>0</v>
      </c>
      <c r="F132" s="210">
        <f t="shared" si="6"/>
        <v>5</v>
      </c>
      <c r="G132" s="79" t="str">
        <f t="shared" si="7"/>
        <v>D</v>
      </c>
      <c r="H132" s="79" t="str">
        <f t="shared" si="8"/>
        <v>5IF-ELPO/PERMIAN</v>
      </c>
    </row>
    <row r="133" spans="1:8">
      <c r="A133" s="80">
        <v>37653</v>
      </c>
      <c r="B133" s="79" t="s">
        <v>78</v>
      </c>
      <c r="C133" s="79" t="s">
        <v>72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5IF-ELPO/SJ</v>
      </c>
    </row>
    <row r="134" spans="1:8">
      <c r="A134" s="80">
        <v>37653</v>
      </c>
      <c r="B134" s="79" t="s">
        <v>78</v>
      </c>
      <c r="C134" s="79" t="s">
        <v>67</v>
      </c>
      <c r="D134" s="85">
        <v>168596.62820000001</v>
      </c>
      <c r="E134" s="85">
        <v>-16859.662820000001</v>
      </c>
      <c r="F134" s="210">
        <f t="shared" si="6"/>
        <v>5</v>
      </c>
      <c r="G134" s="79" t="str">
        <f t="shared" si="7"/>
        <v>D</v>
      </c>
      <c r="H134" s="79" t="str">
        <f t="shared" si="8"/>
        <v>5IF-NWPL_ROCKY_M</v>
      </c>
    </row>
    <row r="135" spans="1:8">
      <c r="A135" s="80">
        <v>37653</v>
      </c>
      <c r="B135" s="79" t="s">
        <v>78</v>
      </c>
      <c r="C135" s="79" t="s">
        <v>68</v>
      </c>
      <c r="D135" s="85">
        <v>1E-4</v>
      </c>
      <c r="E135" s="85">
        <v>-9.9999999999999995E-7</v>
      </c>
      <c r="F135" s="210">
        <f t="shared" si="6"/>
        <v>5</v>
      </c>
      <c r="G135" s="79" t="str">
        <f t="shared" si="7"/>
        <v>D</v>
      </c>
      <c r="H135" s="79" t="str">
        <f t="shared" si="8"/>
        <v>5NGI-MALIN</v>
      </c>
    </row>
    <row r="136" spans="1:8">
      <c r="A136" s="80">
        <v>37653</v>
      </c>
      <c r="B136" s="79" t="s">
        <v>78</v>
      </c>
      <c r="C136" s="79" t="s">
        <v>74</v>
      </c>
      <c r="D136" s="85">
        <v>-1E-4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5NGI-PGE/CG</v>
      </c>
    </row>
    <row r="137" spans="1:8">
      <c r="A137" s="80">
        <v>37653</v>
      </c>
      <c r="B137" s="79" t="s">
        <v>78</v>
      </c>
      <c r="C137" s="79" t="s">
        <v>46</v>
      </c>
      <c r="D137" s="85">
        <v>1E-4</v>
      </c>
      <c r="E137" s="85">
        <v>-9.9999999999999991E-6</v>
      </c>
      <c r="F137" s="210">
        <f t="shared" si="6"/>
        <v>5</v>
      </c>
      <c r="G137" s="79" t="str">
        <f t="shared" si="7"/>
        <v>D</v>
      </c>
      <c r="H137" s="79" t="str">
        <f t="shared" si="8"/>
        <v>5NGI-SOCAL</v>
      </c>
    </row>
    <row r="138" spans="1:8">
      <c r="A138" s="80">
        <v>37681</v>
      </c>
      <c r="B138" s="79" t="s">
        <v>78</v>
      </c>
      <c r="C138" s="79" t="s">
        <v>89</v>
      </c>
      <c r="D138" s="85">
        <v>-1E-4</v>
      </c>
      <c r="E138" s="85">
        <v>9.9999999999999991E-6</v>
      </c>
      <c r="F138" s="210">
        <f t="shared" si="6"/>
        <v>5</v>
      </c>
      <c r="G138" s="79" t="str">
        <f t="shared" si="7"/>
        <v>D</v>
      </c>
      <c r="H138" s="79" t="str">
        <f t="shared" si="8"/>
        <v>5IF-ELPO/PERMIAN</v>
      </c>
    </row>
    <row r="139" spans="1:8">
      <c r="A139" s="80">
        <v>37681</v>
      </c>
      <c r="B139" s="79" t="s">
        <v>78</v>
      </c>
      <c r="C139" s="79" t="s">
        <v>72</v>
      </c>
      <c r="D139" s="85">
        <v>0</v>
      </c>
      <c r="E139" s="85">
        <v>0</v>
      </c>
      <c r="F139" s="210">
        <f t="shared" si="6"/>
        <v>5</v>
      </c>
      <c r="G139" s="79" t="str">
        <f t="shared" si="7"/>
        <v>D</v>
      </c>
      <c r="H139" s="79" t="str">
        <f t="shared" si="8"/>
        <v>5IF-ELPO/SJ</v>
      </c>
    </row>
    <row r="140" spans="1:8">
      <c r="A140" s="80">
        <v>37681</v>
      </c>
      <c r="B140" s="79" t="s">
        <v>78</v>
      </c>
      <c r="C140" s="79" t="s">
        <v>67</v>
      </c>
      <c r="D140" s="85">
        <v>186132.50769999999</v>
      </c>
      <c r="E140" s="85">
        <v>-18613.250769999999</v>
      </c>
      <c r="F140" s="210">
        <f t="shared" si="6"/>
        <v>5</v>
      </c>
      <c r="G140" s="79" t="str">
        <f t="shared" si="7"/>
        <v>D</v>
      </c>
      <c r="H140" s="79" t="str">
        <f t="shared" si="8"/>
        <v>5IF-NWPL_ROCKY_M</v>
      </c>
    </row>
    <row r="141" spans="1:8">
      <c r="A141" s="80">
        <v>37681</v>
      </c>
      <c r="B141" s="79" t="s">
        <v>78</v>
      </c>
      <c r="C141" s="79" t="s">
        <v>68</v>
      </c>
      <c r="D141" s="85">
        <v>1E-4</v>
      </c>
      <c r="E141" s="85">
        <v>-9.9999999999999995E-7</v>
      </c>
      <c r="F141" s="210">
        <f t="shared" si="6"/>
        <v>5</v>
      </c>
      <c r="G141" s="79" t="str">
        <f t="shared" si="7"/>
        <v>D</v>
      </c>
      <c r="H141" s="79" t="str">
        <f t="shared" si="8"/>
        <v>5NGI-MALIN</v>
      </c>
    </row>
    <row r="142" spans="1:8">
      <c r="A142" s="80">
        <v>37681</v>
      </c>
      <c r="B142" s="79" t="s">
        <v>78</v>
      </c>
      <c r="C142" s="79" t="s">
        <v>74</v>
      </c>
      <c r="D142" s="85">
        <v>0</v>
      </c>
      <c r="E142" s="85">
        <v>0</v>
      </c>
      <c r="F142" s="210">
        <f t="shared" si="6"/>
        <v>5</v>
      </c>
      <c r="G142" s="79" t="str">
        <f t="shared" si="7"/>
        <v>D</v>
      </c>
      <c r="H142" s="79" t="str">
        <f t="shared" si="8"/>
        <v>5NGI-PGE/CG</v>
      </c>
    </row>
    <row r="143" spans="1:8">
      <c r="A143" s="80">
        <v>37681</v>
      </c>
      <c r="B143" s="79" t="s">
        <v>78</v>
      </c>
      <c r="C143" s="79" t="s">
        <v>46</v>
      </c>
      <c r="D143" s="85">
        <v>-2.0000000000000001E-4</v>
      </c>
      <c r="E143" s="85">
        <v>1.9999999999999998E-5</v>
      </c>
      <c r="F143" s="210">
        <f t="shared" si="6"/>
        <v>5</v>
      </c>
      <c r="G143" s="79" t="str">
        <f t="shared" si="7"/>
        <v>D</v>
      </c>
      <c r="H143" s="79" t="str">
        <f t="shared" si="8"/>
        <v>5NGI-SOCAL</v>
      </c>
    </row>
    <row r="144" spans="1:8">
      <c r="A144" s="80">
        <v>37712</v>
      </c>
      <c r="B144" s="79" t="s">
        <v>78</v>
      </c>
      <c r="C144" s="79" t="s">
        <v>89</v>
      </c>
      <c r="D144" s="85">
        <v>0</v>
      </c>
      <c r="E144" s="85">
        <v>0</v>
      </c>
      <c r="F144" s="210">
        <f t="shared" si="6"/>
        <v>6</v>
      </c>
      <c r="G144" s="79" t="str">
        <f t="shared" si="7"/>
        <v>D</v>
      </c>
      <c r="H144" s="79" t="str">
        <f t="shared" si="8"/>
        <v>6IF-ELPO/PERMIAN</v>
      </c>
    </row>
    <row r="145" spans="1:8">
      <c r="A145" s="80">
        <v>37712</v>
      </c>
      <c r="B145" s="79" t="s">
        <v>78</v>
      </c>
      <c r="C145" s="79" t="s">
        <v>72</v>
      </c>
      <c r="D145" s="85">
        <v>1E-4</v>
      </c>
      <c r="E145" s="85">
        <v>-9.9999999999999991E-6</v>
      </c>
      <c r="F145" s="210">
        <f t="shared" si="6"/>
        <v>6</v>
      </c>
      <c r="G145" s="79" t="str">
        <f t="shared" si="7"/>
        <v>D</v>
      </c>
      <c r="H145" s="79" t="str">
        <f t="shared" si="8"/>
        <v>6IF-ELPO/SJ</v>
      </c>
    </row>
    <row r="146" spans="1:8">
      <c r="A146" s="80">
        <v>37712</v>
      </c>
      <c r="B146" s="79" t="s">
        <v>78</v>
      </c>
      <c r="C146" s="79" t="s">
        <v>67</v>
      </c>
      <c r="D146" s="85">
        <v>179546.43</v>
      </c>
      <c r="E146" s="85">
        <v>-17954.643</v>
      </c>
      <c r="F146" s="210">
        <f t="shared" si="6"/>
        <v>6</v>
      </c>
      <c r="G146" s="79" t="str">
        <f t="shared" si="7"/>
        <v>D</v>
      </c>
      <c r="H146" s="79" t="str">
        <f t="shared" si="8"/>
        <v>6IF-NWPL_ROCKY_M</v>
      </c>
    </row>
    <row r="147" spans="1:8">
      <c r="A147" s="80">
        <v>37712</v>
      </c>
      <c r="B147" s="79" t="s">
        <v>78</v>
      </c>
      <c r="C147" s="79" t="s">
        <v>74</v>
      </c>
      <c r="D147" s="85">
        <v>0</v>
      </c>
      <c r="E147" s="85">
        <v>0</v>
      </c>
      <c r="F147" s="210">
        <f t="shared" si="6"/>
        <v>6</v>
      </c>
      <c r="G147" s="79" t="str">
        <f t="shared" si="7"/>
        <v>D</v>
      </c>
      <c r="H147" s="79" t="str">
        <f t="shared" si="8"/>
        <v>6NGI-PGE/CG</v>
      </c>
    </row>
    <row r="148" spans="1:8">
      <c r="A148" s="80">
        <v>37712</v>
      </c>
      <c r="B148" s="79" t="s">
        <v>78</v>
      </c>
      <c r="C148" s="79" t="s">
        <v>46</v>
      </c>
      <c r="D148" s="85">
        <v>-1E-4</v>
      </c>
      <c r="E148" s="85">
        <v>9.9999999999999991E-6</v>
      </c>
      <c r="F148" s="210">
        <f t="shared" si="6"/>
        <v>6</v>
      </c>
      <c r="G148" s="79" t="str">
        <f t="shared" si="7"/>
        <v>D</v>
      </c>
      <c r="H148" s="79" t="str">
        <f t="shared" si="8"/>
        <v>6NGI-SOCAL</v>
      </c>
    </row>
    <row r="149" spans="1:8">
      <c r="A149" s="80">
        <v>37742</v>
      </c>
      <c r="B149" s="79" t="s">
        <v>78</v>
      </c>
      <c r="C149" s="79" t="s">
        <v>89</v>
      </c>
      <c r="D149" s="85">
        <v>-1E-4</v>
      </c>
      <c r="E149" s="85">
        <v>9.9999999999999991E-6</v>
      </c>
      <c r="F149" s="210">
        <f t="shared" si="6"/>
        <v>6</v>
      </c>
      <c r="G149" s="79" t="str">
        <f t="shared" si="7"/>
        <v>D</v>
      </c>
      <c r="H149" s="79" t="str">
        <f t="shared" si="8"/>
        <v>6IF-ELPO/PERMIAN</v>
      </c>
    </row>
    <row r="150" spans="1:8">
      <c r="A150" s="80">
        <v>37742</v>
      </c>
      <c r="B150" s="79" t="s">
        <v>78</v>
      </c>
      <c r="C150" s="79" t="s">
        <v>72</v>
      </c>
      <c r="D150" s="85">
        <v>-1E-4</v>
      </c>
      <c r="E150" s="85">
        <v>9.9999999999999991E-6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6IF-ELPO/SJ</v>
      </c>
    </row>
    <row r="151" spans="1:8">
      <c r="A151" s="80">
        <v>37742</v>
      </c>
      <c r="B151" s="79" t="s">
        <v>78</v>
      </c>
      <c r="C151" s="79" t="s">
        <v>67</v>
      </c>
      <c r="D151" s="85">
        <v>74199.858399999997</v>
      </c>
      <c r="E151" s="85">
        <v>-7419.9858400000003</v>
      </c>
      <c r="F151" s="210">
        <f t="shared" si="6"/>
        <v>6</v>
      </c>
      <c r="G151" s="79" t="str">
        <f t="shared" si="7"/>
        <v>D</v>
      </c>
      <c r="H151" s="79" t="str">
        <f t="shared" si="8"/>
        <v>6IF-NWPL_ROCKY_M</v>
      </c>
    </row>
    <row r="152" spans="1:8">
      <c r="A152" s="80">
        <v>37742</v>
      </c>
      <c r="B152" s="79" t="s">
        <v>78</v>
      </c>
      <c r="C152" s="79" t="s">
        <v>74</v>
      </c>
      <c r="D152" s="85">
        <v>0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6NGI-PGE/CG</v>
      </c>
    </row>
    <row r="153" spans="1:8">
      <c r="A153" s="80">
        <v>37742</v>
      </c>
      <c r="B153" s="79" t="s">
        <v>78</v>
      </c>
      <c r="C153" s="79" t="s">
        <v>46</v>
      </c>
      <c r="D153" s="85">
        <v>0</v>
      </c>
      <c r="E153" s="85">
        <v>0</v>
      </c>
      <c r="F153" s="210">
        <f t="shared" si="6"/>
        <v>6</v>
      </c>
      <c r="G153" s="79" t="str">
        <f t="shared" si="7"/>
        <v>D</v>
      </c>
      <c r="H153" s="79" t="str">
        <f t="shared" si="8"/>
        <v>6NGI-SOCAL</v>
      </c>
    </row>
    <row r="154" spans="1:8">
      <c r="A154" s="80">
        <v>37773</v>
      </c>
      <c r="B154" s="79" t="s">
        <v>78</v>
      </c>
      <c r="C154" s="79" t="s">
        <v>89</v>
      </c>
      <c r="D154" s="85">
        <v>0</v>
      </c>
      <c r="E154" s="85">
        <v>0</v>
      </c>
      <c r="F154" s="210">
        <f t="shared" si="6"/>
        <v>6</v>
      </c>
      <c r="G154" s="79" t="str">
        <f t="shared" si="7"/>
        <v>D</v>
      </c>
      <c r="H154" s="79" t="str">
        <f t="shared" si="8"/>
        <v>6IF-ELPO/PERMIAN</v>
      </c>
    </row>
    <row r="155" spans="1:8">
      <c r="A155" s="80">
        <v>37773</v>
      </c>
      <c r="B155" s="79" t="s">
        <v>78</v>
      </c>
      <c r="C155" s="79" t="s">
        <v>72</v>
      </c>
      <c r="D155" s="85">
        <v>1E-4</v>
      </c>
      <c r="E155" s="85">
        <v>-9.9999999999999991E-6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6IF-ELPO/SJ</v>
      </c>
    </row>
    <row r="156" spans="1:8">
      <c r="A156" s="80">
        <v>37773</v>
      </c>
      <c r="B156" s="79" t="s">
        <v>78</v>
      </c>
      <c r="C156" s="79" t="s">
        <v>67</v>
      </c>
      <c r="D156" s="85">
        <v>71560.7399</v>
      </c>
      <c r="E156" s="85">
        <v>-7156.0739899999999</v>
      </c>
      <c r="F156" s="210">
        <f t="shared" si="6"/>
        <v>6</v>
      </c>
      <c r="G156" s="79" t="str">
        <f t="shared" si="7"/>
        <v>D</v>
      </c>
      <c r="H156" s="79" t="str">
        <f t="shared" si="8"/>
        <v>6IF-NWPL_ROCKY_M</v>
      </c>
    </row>
    <row r="157" spans="1:8">
      <c r="A157" s="80">
        <v>37773</v>
      </c>
      <c r="B157" s="79" t="s">
        <v>78</v>
      </c>
      <c r="C157" s="79" t="s">
        <v>74</v>
      </c>
      <c r="D157" s="85">
        <v>0</v>
      </c>
      <c r="E157" s="85">
        <v>0</v>
      </c>
      <c r="F157" s="210">
        <f t="shared" si="6"/>
        <v>6</v>
      </c>
      <c r="G157" s="79" t="str">
        <f t="shared" si="7"/>
        <v>D</v>
      </c>
      <c r="H157" s="79" t="str">
        <f t="shared" si="8"/>
        <v>6NGI-PGE/CG</v>
      </c>
    </row>
    <row r="158" spans="1:8">
      <c r="A158" s="80">
        <v>37773</v>
      </c>
      <c r="B158" s="79" t="s">
        <v>78</v>
      </c>
      <c r="C158" s="79" t="s">
        <v>46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6NGI-SOCAL</v>
      </c>
    </row>
    <row r="159" spans="1:8">
      <c r="A159" s="80">
        <v>37803</v>
      </c>
      <c r="B159" s="79" t="s">
        <v>78</v>
      </c>
      <c r="C159" s="79" t="s">
        <v>89</v>
      </c>
      <c r="D159" s="85">
        <v>0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6IF-ELPO/PERMIAN</v>
      </c>
    </row>
    <row r="160" spans="1:8">
      <c r="A160" s="80">
        <v>37803</v>
      </c>
      <c r="B160" s="79" t="s">
        <v>78</v>
      </c>
      <c r="C160" s="79" t="s">
        <v>72</v>
      </c>
      <c r="D160" s="85">
        <v>1E-4</v>
      </c>
      <c r="E160" s="85">
        <v>-9.9999999999999991E-6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6IF-ELPO/SJ</v>
      </c>
    </row>
    <row r="161" spans="1:8">
      <c r="A161" s="80">
        <v>37803</v>
      </c>
      <c r="B161" s="79" t="s">
        <v>78</v>
      </c>
      <c r="C161" s="79" t="s">
        <v>67</v>
      </c>
      <c r="D161" s="85">
        <v>73693.875100000005</v>
      </c>
      <c r="E161" s="85">
        <v>-7369.3875099999996</v>
      </c>
      <c r="F161" s="210">
        <f t="shared" si="6"/>
        <v>6</v>
      </c>
      <c r="G161" s="79" t="str">
        <f t="shared" si="7"/>
        <v>D</v>
      </c>
      <c r="H161" s="79" t="str">
        <f t="shared" si="8"/>
        <v>6IF-NWPL_ROCKY_M</v>
      </c>
    </row>
    <row r="162" spans="1:8">
      <c r="A162" s="80">
        <v>37803</v>
      </c>
      <c r="B162" s="79" t="s">
        <v>78</v>
      </c>
      <c r="C162" s="79" t="s">
        <v>74</v>
      </c>
      <c r="D162" s="85">
        <v>0</v>
      </c>
      <c r="E162" s="85">
        <v>0</v>
      </c>
      <c r="F162" s="210">
        <f t="shared" si="6"/>
        <v>6</v>
      </c>
      <c r="G162" s="79" t="str">
        <f t="shared" si="7"/>
        <v>D</v>
      </c>
      <c r="H162" s="79" t="str">
        <f t="shared" si="8"/>
        <v>6NGI-PGE/CG</v>
      </c>
    </row>
    <row r="163" spans="1:8">
      <c r="A163" s="80">
        <v>37803</v>
      </c>
      <c r="B163" s="79" t="s">
        <v>78</v>
      </c>
      <c r="C163" s="79" t="s">
        <v>46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6NGI-SOCAL</v>
      </c>
    </row>
    <row r="164" spans="1:8">
      <c r="A164" s="80">
        <v>37834</v>
      </c>
      <c r="B164" s="79" t="s">
        <v>78</v>
      </c>
      <c r="C164" s="79" t="s">
        <v>89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6IF-ELPO/PERMIAN</v>
      </c>
    </row>
    <row r="165" spans="1:8">
      <c r="A165" s="80">
        <v>37834</v>
      </c>
      <c r="B165" s="79" t="s">
        <v>78</v>
      </c>
      <c r="C165" s="79" t="s">
        <v>72</v>
      </c>
      <c r="D165" s="85">
        <v>0</v>
      </c>
      <c r="E165" s="85">
        <v>0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6IF-ELPO/SJ</v>
      </c>
    </row>
    <row r="166" spans="1:8">
      <c r="A166" s="80">
        <v>37834</v>
      </c>
      <c r="B166" s="79" t="s">
        <v>78</v>
      </c>
      <c r="C166" s="79" t="s">
        <v>67</v>
      </c>
      <c r="D166" s="85">
        <v>73426.393500000006</v>
      </c>
      <c r="E166" s="85">
        <v>-7342.6393500000004</v>
      </c>
      <c r="F166" s="210">
        <f t="shared" si="6"/>
        <v>6</v>
      </c>
      <c r="G166" s="79" t="str">
        <f t="shared" si="7"/>
        <v>D</v>
      </c>
      <c r="H166" s="79" t="str">
        <f t="shared" si="8"/>
        <v>6IF-NWPL_ROCKY_M</v>
      </c>
    </row>
    <row r="167" spans="1:8">
      <c r="A167" s="80">
        <v>37834</v>
      </c>
      <c r="B167" s="79" t="s">
        <v>78</v>
      </c>
      <c r="C167" s="79" t="s">
        <v>74</v>
      </c>
      <c r="D167" s="85">
        <v>0</v>
      </c>
      <c r="E167" s="85">
        <v>0</v>
      </c>
      <c r="F167" s="210">
        <f t="shared" si="6"/>
        <v>6</v>
      </c>
      <c r="G167" s="79" t="str">
        <f t="shared" si="7"/>
        <v>D</v>
      </c>
      <c r="H167" s="79" t="str">
        <f t="shared" si="8"/>
        <v>6NGI-PGE/CG</v>
      </c>
    </row>
    <row r="168" spans="1:8">
      <c r="A168" s="80">
        <v>37834</v>
      </c>
      <c r="B168" s="79" t="s">
        <v>78</v>
      </c>
      <c r="C168" s="79" t="s">
        <v>46</v>
      </c>
      <c r="D168" s="85">
        <v>-1E-4</v>
      </c>
      <c r="E168" s="85">
        <v>9.9999999999999991E-6</v>
      </c>
      <c r="F168" s="210">
        <f t="shared" si="6"/>
        <v>6</v>
      </c>
      <c r="G168" s="79" t="str">
        <f t="shared" si="7"/>
        <v>D</v>
      </c>
      <c r="H168" s="79" t="str">
        <f t="shared" si="8"/>
        <v>6NGI-SOCAL</v>
      </c>
    </row>
    <row r="169" spans="1:8">
      <c r="A169" s="80">
        <v>37865</v>
      </c>
      <c r="B169" s="79" t="s">
        <v>78</v>
      </c>
      <c r="C169" s="79" t="s">
        <v>89</v>
      </c>
      <c r="D169" s="85">
        <v>0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6IF-ELPO/PERMIAN</v>
      </c>
    </row>
    <row r="170" spans="1:8">
      <c r="A170" s="80">
        <v>37865</v>
      </c>
      <c r="B170" s="79" t="s">
        <v>78</v>
      </c>
      <c r="C170" s="79" t="s">
        <v>72</v>
      </c>
      <c r="D170" s="85">
        <v>0</v>
      </c>
      <c r="E170" s="85">
        <v>0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6IF-ELPO/SJ</v>
      </c>
    </row>
    <row r="171" spans="1:8">
      <c r="A171" s="80">
        <v>37865</v>
      </c>
      <c r="B171" s="79" t="s">
        <v>78</v>
      </c>
      <c r="C171" s="79" t="s">
        <v>67</v>
      </c>
      <c r="D171" s="85">
        <v>70792.435899999997</v>
      </c>
      <c r="E171" s="85">
        <v>-7079.24359</v>
      </c>
      <c r="F171" s="210">
        <f t="shared" si="6"/>
        <v>6</v>
      </c>
      <c r="G171" s="79" t="str">
        <f t="shared" si="7"/>
        <v>D</v>
      </c>
      <c r="H171" s="79" t="str">
        <f t="shared" si="8"/>
        <v>6IF-NWPL_ROCKY_M</v>
      </c>
    </row>
    <row r="172" spans="1:8">
      <c r="A172" s="80">
        <v>37865</v>
      </c>
      <c r="B172" s="79" t="s">
        <v>78</v>
      </c>
      <c r="C172" s="79" t="s">
        <v>74</v>
      </c>
      <c r="D172" s="85">
        <v>1E-4</v>
      </c>
      <c r="E172" s="85">
        <v>0</v>
      </c>
      <c r="F172" s="210">
        <f t="shared" si="6"/>
        <v>6</v>
      </c>
      <c r="G172" s="79" t="str">
        <f t="shared" si="7"/>
        <v>D</v>
      </c>
      <c r="H172" s="79" t="str">
        <f t="shared" si="8"/>
        <v>6NGI-PGE/CG</v>
      </c>
    </row>
    <row r="173" spans="1:8">
      <c r="A173" s="80">
        <v>37865</v>
      </c>
      <c r="B173" s="79" t="s">
        <v>78</v>
      </c>
      <c r="C173" s="79" t="s">
        <v>46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6NGI-SOCAL</v>
      </c>
    </row>
    <row r="174" spans="1:8">
      <c r="A174" s="80">
        <v>37895</v>
      </c>
      <c r="B174" s="79" t="s">
        <v>78</v>
      </c>
      <c r="C174" s="79" t="s">
        <v>89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6IF-ELPO/PERMIAN</v>
      </c>
    </row>
    <row r="175" spans="1:8">
      <c r="A175" s="80">
        <v>37895</v>
      </c>
      <c r="B175" s="79" t="s">
        <v>78</v>
      </c>
      <c r="C175" s="79" t="s">
        <v>72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6IF-ELPO/SJ</v>
      </c>
    </row>
    <row r="176" spans="1:8">
      <c r="A176" s="80">
        <v>37895</v>
      </c>
      <c r="B176" s="79" t="s">
        <v>78</v>
      </c>
      <c r="C176" s="79" t="s">
        <v>67</v>
      </c>
      <c r="D176" s="85">
        <v>72881.8649</v>
      </c>
      <c r="E176" s="85">
        <v>-7288.18649</v>
      </c>
      <c r="F176" s="210">
        <f t="shared" si="6"/>
        <v>6</v>
      </c>
      <c r="G176" s="79" t="str">
        <f t="shared" si="7"/>
        <v>D</v>
      </c>
      <c r="H176" s="79" t="str">
        <f t="shared" si="8"/>
        <v>6IF-NWPL_ROCKY_M</v>
      </c>
    </row>
    <row r="177" spans="1:8">
      <c r="A177" s="80">
        <v>37895</v>
      </c>
      <c r="B177" s="79" t="s">
        <v>78</v>
      </c>
      <c r="C177" s="79" t="s">
        <v>74</v>
      </c>
      <c r="D177" s="85">
        <v>-1E-4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6NGI-PGE/CG</v>
      </c>
    </row>
    <row r="178" spans="1:8">
      <c r="A178" s="80">
        <v>37895</v>
      </c>
      <c r="B178" s="79" t="s">
        <v>78</v>
      </c>
      <c r="C178" s="79" t="s">
        <v>46</v>
      </c>
      <c r="D178" s="85">
        <v>-1E-4</v>
      </c>
      <c r="E178" s="85">
        <v>9.9999999999999991E-6</v>
      </c>
      <c r="F178" s="210">
        <f t="shared" si="6"/>
        <v>6</v>
      </c>
      <c r="G178" s="79" t="str">
        <f t="shared" si="7"/>
        <v>D</v>
      </c>
      <c r="H178" s="79" t="str">
        <f t="shared" si="8"/>
        <v>6NGI-SOCAL</v>
      </c>
    </row>
    <row r="179" spans="1:8">
      <c r="A179" s="80">
        <v>37926</v>
      </c>
      <c r="B179" s="79" t="s">
        <v>78</v>
      </c>
      <c r="C179" s="79" t="s">
        <v>89</v>
      </c>
      <c r="D179" s="85">
        <v>0</v>
      </c>
      <c r="E179" s="85">
        <v>0</v>
      </c>
      <c r="F179" s="210">
        <f t="shared" si="6"/>
        <v>6</v>
      </c>
      <c r="G179" s="79" t="str">
        <f t="shared" si="7"/>
        <v>D</v>
      </c>
      <c r="H179" s="79" t="str">
        <f t="shared" si="8"/>
        <v>6IF-ELPO/PERMIAN</v>
      </c>
    </row>
    <row r="180" spans="1:8">
      <c r="A180" s="80">
        <v>37926</v>
      </c>
      <c r="B180" s="79" t="s">
        <v>78</v>
      </c>
      <c r="C180" s="79" t="s">
        <v>72</v>
      </c>
      <c r="D180" s="85">
        <v>1E-4</v>
      </c>
      <c r="E180" s="85">
        <v>-9.9999999999999991E-6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6IF-ELPO/SJ</v>
      </c>
    </row>
    <row r="181" spans="1:8">
      <c r="A181" s="80">
        <v>37926</v>
      </c>
      <c r="B181" s="79" t="s">
        <v>78</v>
      </c>
      <c r="C181" s="79" t="s">
        <v>67</v>
      </c>
      <c r="D181" s="85">
        <v>70256.107499999998</v>
      </c>
      <c r="E181" s="85">
        <v>-7025.6107499999998</v>
      </c>
      <c r="F181" s="210">
        <f t="shared" si="6"/>
        <v>6</v>
      </c>
      <c r="G181" s="79" t="str">
        <f t="shared" si="7"/>
        <v>D</v>
      </c>
      <c r="H181" s="79" t="str">
        <f t="shared" si="8"/>
        <v>6IF-NWPL_ROCKY_M</v>
      </c>
    </row>
    <row r="182" spans="1:8">
      <c r="A182" s="80">
        <v>37926</v>
      </c>
      <c r="B182" s="79" t="s">
        <v>78</v>
      </c>
      <c r="C182" s="79" t="s">
        <v>74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6NGI-PGE/CG</v>
      </c>
    </row>
    <row r="183" spans="1:8">
      <c r="A183" s="80">
        <v>37926</v>
      </c>
      <c r="B183" s="79" t="s">
        <v>78</v>
      </c>
      <c r="C183" s="79" t="s">
        <v>46</v>
      </c>
      <c r="D183" s="85">
        <v>-1E-4</v>
      </c>
      <c r="E183" s="85">
        <v>9.9999999999999991E-6</v>
      </c>
      <c r="F183" s="210">
        <f t="shared" si="6"/>
        <v>6</v>
      </c>
      <c r="G183" s="79" t="str">
        <f t="shared" si="7"/>
        <v>D</v>
      </c>
      <c r="H183" s="79" t="str">
        <f t="shared" si="8"/>
        <v>6NGI-SOCAL</v>
      </c>
    </row>
    <row r="184" spans="1:8">
      <c r="A184" s="80">
        <v>37956</v>
      </c>
      <c r="B184" s="79" t="s">
        <v>78</v>
      </c>
      <c r="C184" s="79" t="s">
        <v>89</v>
      </c>
      <c r="D184" s="85">
        <v>1E-4</v>
      </c>
      <c r="E184" s="85">
        <v>-9.9999999999999991E-6</v>
      </c>
      <c r="F184" s="210">
        <f t="shared" si="6"/>
        <v>6</v>
      </c>
      <c r="G184" s="79" t="str">
        <f t="shared" si="7"/>
        <v>D</v>
      </c>
      <c r="H184" s="79" t="str">
        <f t="shared" si="8"/>
        <v>6IF-ELPO/PERMIAN</v>
      </c>
    </row>
    <row r="185" spans="1:8">
      <c r="A185" s="80">
        <v>37956</v>
      </c>
      <c r="B185" s="79" t="s">
        <v>78</v>
      </c>
      <c r="C185" s="79" t="s">
        <v>72</v>
      </c>
      <c r="D185" s="85">
        <v>-1E-4</v>
      </c>
      <c r="E185" s="85">
        <v>9.9999999999999991E-6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6IF-ELPO/SJ</v>
      </c>
    </row>
    <row r="186" spans="1:8">
      <c r="A186" s="80">
        <v>37956</v>
      </c>
      <c r="B186" s="79" t="s">
        <v>78</v>
      </c>
      <c r="C186" s="79" t="s">
        <v>67</v>
      </c>
      <c r="D186" s="85">
        <v>72317.321400000001</v>
      </c>
      <c r="E186" s="85">
        <v>-7231.7321400000001</v>
      </c>
      <c r="F186" s="210">
        <f t="shared" si="6"/>
        <v>6</v>
      </c>
      <c r="G186" s="79" t="str">
        <f t="shared" si="7"/>
        <v>D</v>
      </c>
      <c r="H186" s="79" t="str">
        <f t="shared" si="8"/>
        <v>6IF-NWPL_ROCKY_M</v>
      </c>
    </row>
    <row r="187" spans="1:8">
      <c r="A187" s="80">
        <v>37956</v>
      </c>
      <c r="B187" s="79" t="s">
        <v>78</v>
      </c>
      <c r="C187" s="79" t="s">
        <v>74</v>
      </c>
      <c r="D187" s="85">
        <v>0</v>
      </c>
      <c r="E187" s="85">
        <v>0</v>
      </c>
      <c r="F187" s="210">
        <f t="shared" si="6"/>
        <v>6</v>
      </c>
      <c r="G187" s="79" t="str">
        <f t="shared" si="7"/>
        <v>D</v>
      </c>
      <c r="H187" s="79" t="str">
        <f t="shared" si="8"/>
        <v>6NGI-PGE/CG</v>
      </c>
    </row>
    <row r="188" spans="1:8">
      <c r="A188" s="80">
        <v>37956</v>
      </c>
      <c r="B188" s="79" t="s">
        <v>78</v>
      </c>
      <c r="C188" s="79" t="s">
        <v>46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6NGI-SOCAL</v>
      </c>
    </row>
    <row r="189" spans="1:8">
      <c r="A189" s="80">
        <v>37987</v>
      </c>
      <c r="B189" s="79" t="s">
        <v>78</v>
      </c>
      <c r="C189" s="79" t="s">
        <v>89</v>
      </c>
      <c r="D189" s="85">
        <v>0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6IF-ELPO/PERMIAN</v>
      </c>
    </row>
    <row r="190" spans="1:8">
      <c r="A190" s="80">
        <v>37987</v>
      </c>
      <c r="B190" s="79" t="s">
        <v>78</v>
      </c>
      <c r="C190" s="79" t="s">
        <v>72</v>
      </c>
      <c r="D190" s="85">
        <v>-1E-4</v>
      </c>
      <c r="E190" s="85">
        <v>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6IF-ELPO/SJ</v>
      </c>
    </row>
    <row r="191" spans="1:8">
      <c r="A191" s="80">
        <v>37987</v>
      </c>
      <c r="B191" s="79" t="s">
        <v>78</v>
      </c>
      <c r="C191" s="79" t="s">
        <v>74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6NGI-PGE/CG</v>
      </c>
    </row>
    <row r="192" spans="1:8">
      <c r="A192" s="80">
        <v>37987</v>
      </c>
      <c r="B192" s="79" t="s">
        <v>78</v>
      </c>
      <c r="C192" s="79" t="s">
        <v>46</v>
      </c>
      <c r="D192" s="85">
        <v>1E-4</v>
      </c>
      <c r="E192" s="85">
        <v>-9.9999999999999991E-6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6NGI-SOCAL</v>
      </c>
    </row>
    <row r="193" spans="1:8">
      <c r="A193" s="80">
        <v>38018</v>
      </c>
      <c r="B193" s="79" t="s">
        <v>78</v>
      </c>
      <c r="C193" s="79" t="s">
        <v>89</v>
      </c>
      <c r="D193" s="85">
        <v>0</v>
      </c>
      <c r="E193" s="85">
        <v>0</v>
      </c>
      <c r="F193" s="210">
        <f t="shared" si="6"/>
        <v>6</v>
      </c>
      <c r="G193" s="79" t="str">
        <f t="shared" si="7"/>
        <v>D</v>
      </c>
      <c r="H193" s="79" t="str">
        <f t="shared" si="8"/>
        <v>6IF-ELPO/PERMIAN</v>
      </c>
    </row>
    <row r="194" spans="1:8">
      <c r="A194" s="80">
        <v>38018</v>
      </c>
      <c r="B194" s="79" t="s">
        <v>78</v>
      </c>
      <c r="C194" s="79" t="s">
        <v>72</v>
      </c>
      <c r="D194" s="85">
        <v>1E-4</v>
      </c>
      <c r="E194" s="85">
        <v>-9.9999999999999991E-6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6IF-ELPO/SJ</v>
      </c>
    </row>
    <row r="195" spans="1:8">
      <c r="A195" s="80">
        <v>38018</v>
      </c>
      <c r="B195" s="79" t="s">
        <v>78</v>
      </c>
      <c r="C195" s="79" t="s">
        <v>74</v>
      </c>
      <c r="D195" s="85">
        <v>1E-4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6NGI-PGE/CG</v>
      </c>
    </row>
    <row r="196" spans="1:8">
      <c r="A196" s="80">
        <v>38018</v>
      </c>
      <c r="B196" s="79" t="s">
        <v>78</v>
      </c>
      <c r="C196" s="79" t="s">
        <v>46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6NGI-SOCAL</v>
      </c>
    </row>
    <row r="197" spans="1:8">
      <c r="A197" s="80">
        <v>38047</v>
      </c>
      <c r="B197" s="79" t="s">
        <v>78</v>
      </c>
      <c r="C197" s="79" t="s">
        <v>89</v>
      </c>
      <c r="D197" s="85">
        <v>0</v>
      </c>
      <c r="E197" s="85">
        <v>0</v>
      </c>
      <c r="F197" s="210">
        <f t="shared" si="9"/>
        <v>6</v>
      </c>
      <c r="G197" s="79" t="str">
        <f t="shared" si="10"/>
        <v>D</v>
      </c>
      <c r="H197" s="79" t="str">
        <f t="shared" si="11"/>
        <v>6IF-ELPO/PERMIAN</v>
      </c>
    </row>
    <row r="198" spans="1:8">
      <c r="A198" s="80">
        <v>38047</v>
      </c>
      <c r="B198" s="79" t="s">
        <v>78</v>
      </c>
      <c r="C198" s="79" t="s">
        <v>72</v>
      </c>
      <c r="D198" s="85">
        <v>1E-4</v>
      </c>
      <c r="E198" s="85">
        <v>-9.9999999999999991E-6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6IF-ELPO/SJ</v>
      </c>
    </row>
    <row r="199" spans="1:8">
      <c r="A199" s="80">
        <v>38047</v>
      </c>
      <c r="B199" s="79" t="s">
        <v>78</v>
      </c>
      <c r="C199" s="79" t="s">
        <v>74</v>
      </c>
      <c r="D199" s="85">
        <v>0</v>
      </c>
      <c r="E199" s="85">
        <v>0</v>
      </c>
      <c r="F199" s="210">
        <f t="shared" si="9"/>
        <v>6</v>
      </c>
      <c r="G199" s="79" t="str">
        <f t="shared" si="10"/>
        <v>D</v>
      </c>
      <c r="H199" s="79" t="str">
        <f t="shared" si="11"/>
        <v>6NGI-PGE/CG</v>
      </c>
    </row>
    <row r="200" spans="1:8">
      <c r="A200" s="80">
        <v>38047</v>
      </c>
      <c r="B200" s="79" t="s">
        <v>78</v>
      </c>
      <c r="C200" s="79" t="s">
        <v>46</v>
      </c>
      <c r="D200" s="85">
        <v>0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6NGI-SOCAL</v>
      </c>
    </row>
    <row r="201" spans="1:8">
      <c r="A201" s="80">
        <v>38078</v>
      </c>
      <c r="B201" s="79" t="s">
        <v>78</v>
      </c>
      <c r="C201" s="79" t="s">
        <v>89</v>
      </c>
      <c r="D201" s="85">
        <v>-1E-4</v>
      </c>
      <c r="E201" s="85">
        <v>9.9999999999999991E-6</v>
      </c>
      <c r="F201" s="210">
        <f t="shared" si="9"/>
        <v>6</v>
      </c>
      <c r="G201" s="79" t="str">
        <f t="shared" si="10"/>
        <v>D</v>
      </c>
      <c r="H201" s="79" t="str">
        <f t="shared" si="11"/>
        <v>6IF-ELPO/PERMIAN</v>
      </c>
    </row>
    <row r="202" spans="1:8">
      <c r="A202" s="80">
        <v>38078</v>
      </c>
      <c r="B202" s="79" t="s">
        <v>78</v>
      </c>
      <c r="C202" s="79" t="s">
        <v>72</v>
      </c>
      <c r="D202" s="85">
        <v>0</v>
      </c>
      <c r="E202" s="85">
        <v>0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6IF-ELPO/SJ</v>
      </c>
    </row>
    <row r="203" spans="1:8">
      <c r="A203" s="80">
        <v>38078</v>
      </c>
      <c r="B203" s="79" t="s">
        <v>78</v>
      </c>
      <c r="C203" s="79" t="s">
        <v>74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6NGI-PGE/CG</v>
      </c>
    </row>
    <row r="204" spans="1:8">
      <c r="A204" s="80">
        <v>38078</v>
      </c>
      <c r="B204" s="79" t="s">
        <v>78</v>
      </c>
      <c r="C204" s="79" t="s">
        <v>46</v>
      </c>
      <c r="D204" s="85">
        <v>1E-4</v>
      </c>
      <c r="E204" s="85">
        <v>-9.9999999999999991E-6</v>
      </c>
      <c r="F204" s="210">
        <f t="shared" si="9"/>
        <v>6</v>
      </c>
      <c r="G204" s="79" t="str">
        <f t="shared" si="10"/>
        <v>D</v>
      </c>
      <c r="H204" s="79" t="str">
        <f t="shared" si="11"/>
        <v>6NGI-SOCAL</v>
      </c>
    </row>
    <row r="205" spans="1:8">
      <c r="A205" s="80">
        <v>38108</v>
      </c>
      <c r="B205" s="79" t="s">
        <v>78</v>
      </c>
      <c r="C205" s="79" t="s">
        <v>89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6IF-ELPO/PERMIAN</v>
      </c>
    </row>
    <row r="206" spans="1:8">
      <c r="A206" s="80">
        <v>38108</v>
      </c>
      <c r="B206" s="79" t="s">
        <v>78</v>
      </c>
      <c r="C206" s="79" t="s">
        <v>72</v>
      </c>
      <c r="D206" s="85">
        <v>1E-4</v>
      </c>
      <c r="E206" s="85">
        <v>-9.9999999999999991E-6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6IF-ELPO/SJ</v>
      </c>
    </row>
    <row r="207" spans="1:8">
      <c r="A207" s="80">
        <v>38108</v>
      </c>
      <c r="B207" s="79" t="s">
        <v>78</v>
      </c>
      <c r="C207" s="79" t="s">
        <v>74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6NGI-PGE/CG</v>
      </c>
    </row>
    <row r="208" spans="1:8">
      <c r="A208" s="80">
        <v>38108</v>
      </c>
      <c r="B208" s="79" t="s">
        <v>78</v>
      </c>
      <c r="C208" s="79" t="s">
        <v>46</v>
      </c>
      <c r="D208" s="85">
        <v>-1E-4</v>
      </c>
      <c r="E208" s="85">
        <v>9.9999999999999991E-6</v>
      </c>
      <c r="F208" s="210">
        <f t="shared" si="9"/>
        <v>6</v>
      </c>
      <c r="G208" s="79" t="str">
        <f t="shared" si="10"/>
        <v>D</v>
      </c>
      <c r="H208" s="79" t="str">
        <f t="shared" si="11"/>
        <v>6NGI-SOCAL</v>
      </c>
    </row>
    <row r="209" spans="1:8">
      <c r="A209" s="80">
        <v>38139</v>
      </c>
      <c r="B209" s="79" t="s">
        <v>78</v>
      </c>
      <c r="C209" s="79" t="s">
        <v>89</v>
      </c>
      <c r="D209" s="85">
        <v>-1E-4</v>
      </c>
      <c r="E209" s="85">
        <v>9.9999999999999991E-6</v>
      </c>
      <c r="F209" s="210">
        <f t="shared" si="9"/>
        <v>6</v>
      </c>
      <c r="G209" s="79" t="str">
        <f t="shared" si="10"/>
        <v>D</v>
      </c>
      <c r="H209" s="79" t="str">
        <f t="shared" si="11"/>
        <v>6IF-ELPO/PERMIAN</v>
      </c>
    </row>
    <row r="210" spans="1:8">
      <c r="A210" s="80">
        <v>38139</v>
      </c>
      <c r="B210" s="79" t="s">
        <v>78</v>
      </c>
      <c r="C210" s="79" t="s">
        <v>72</v>
      </c>
      <c r="D210" s="85">
        <v>-1E-4</v>
      </c>
      <c r="E210" s="85">
        <v>9.9999999999999991E-6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6IF-ELPO/SJ</v>
      </c>
    </row>
    <row r="211" spans="1:8">
      <c r="A211" s="80">
        <v>38139</v>
      </c>
      <c r="B211" s="79" t="s">
        <v>78</v>
      </c>
      <c r="C211" s="79" t="s">
        <v>74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6NGI-PGE/CG</v>
      </c>
    </row>
    <row r="212" spans="1:8">
      <c r="A212" s="80">
        <v>38139</v>
      </c>
      <c r="B212" s="79" t="s">
        <v>78</v>
      </c>
      <c r="C212" s="79" t="s">
        <v>46</v>
      </c>
      <c r="D212" s="85">
        <v>1E-4</v>
      </c>
      <c r="E212" s="85">
        <v>-9.9999999999999991E-6</v>
      </c>
      <c r="F212" s="210">
        <f t="shared" si="9"/>
        <v>6</v>
      </c>
      <c r="G212" s="79" t="str">
        <f t="shared" si="10"/>
        <v>D</v>
      </c>
      <c r="H212" s="79" t="str">
        <f t="shared" si="11"/>
        <v>6NGI-SOCAL</v>
      </c>
    </row>
    <row r="213" spans="1:8">
      <c r="A213" s="80">
        <v>38169</v>
      </c>
      <c r="B213" s="79" t="s">
        <v>78</v>
      </c>
      <c r="C213" s="79" t="s">
        <v>89</v>
      </c>
      <c r="D213" s="85">
        <v>0</v>
      </c>
      <c r="E213" s="85">
        <v>0</v>
      </c>
      <c r="F213" s="210">
        <f t="shared" si="9"/>
        <v>6</v>
      </c>
      <c r="G213" s="79" t="str">
        <f t="shared" si="10"/>
        <v>D</v>
      </c>
      <c r="H213" s="79" t="str">
        <f t="shared" si="11"/>
        <v>6IF-ELPO/PERMIAN</v>
      </c>
    </row>
    <row r="214" spans="1:8">
      <c r="A214" s="80">
        <v>38169</v>
      </c>
      <c r="B214" s="79" t="s">
        <v>78</v>
      </c>
      <c r="C214" s="79" t="s">
        <v>72</v>
      </c>
      <c r="D214" s="85">
        <v>1E-4</v>
      </c>
      <c r="E214" s="85">
        <v>-9.9999999999999991E-6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6IF-ELPO/SJ</v>
      </c>
    </row>
    <row r="215" spans="1:8">
      <c r="A215" s="80">
        <v>38169</v>
      </c>
      <c r="B215" s="79" t="s">
        <v>78</v>
      </c>
      <c r="C215" s="79" t="s">
        <v>74</v>
      </c>
      <c r="D215" s="85">
        <v>1E-4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6NGI-PGE/CG</v>
      </c>
    </row>
    <row r="216" spans="1:8">
      <c r="A216" s="80">
        <v>38169</v>
      </c>
      <c r="B216" s="79" t="s">
        <v>78</v>
      </c>
      <c r="C216" s="79" t="s">
        <v>46</v>
      </c>
      <c r="D216" s="85">
        <v>0</v>
      </c>
      <c r="E216" s="85">
        <v>0</v>
      </c>
      <c r="F216" s="210">
        <f t="shared" si="9"/>
        <v>6</v>
      </c>
      <c r="G216" s="79" t="str">
        <f t="shared" si="10"/>
        <v>D</v>
      </c>
      <c r="H216" s="79" t="str">
        <f t="shared" si="11"/>
        <v>6NGI-SOCAL</v>
      </c>
    </row>
    <row r="217" spans="1:8">
      <c r="A217" s="80">
        <v>38200</v>
      </c>
      <c r="B217" s="79" t="s">
        <v>78</v>
      </c>
      <c r="C217" s="79" t="s">
        <v>89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6IF-ELPO/PERMIAN</v>
      </c>
    </row>
    <row r="218" spans="1:8">
      <c r="A218" s="80">
        <v>38200</v>
      </c>
      <c r="B218" s="79" t="s">
        <v>78</v>
      </c>
      <c r="C218" s="79" t="s">
        <v>72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6IF-ELPO/SJ</v>
      </c>
    </row>
    <row r="219" spans="1:8">
      <c r="A219" s="80">
        <v>38200</v>
      </c>
      <c r="B219" s="79" t="s">
        <v>78</v>
      </c>
      <c r="C219" s="79" t="s">
        <v>74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6NGI-PGE/CG</v>
      </c>
    </row>
    <row r="220" spans="1:8">
      <c r="A220" s="80">
        <v>38200</v>
      </c>
      <c r="B220" s="79" t="s">
        <v>78</v>
      </c>
      <c r="C220" s="79" t="s">
        <v>46</v>
      </c>
      <c r="D220" s="85">
        <v>-1E-4</v>
      </c>
      <c r="E220" s="85">
        <v>9.9999999999999991E-6</v>
      </c>
      <c r="F220" s="210">
        <f t="shared" si="9"/>
        <v>6</v>
      </c>
      <c r="G220" s="79" t="str">
        <f t="shared" si="10"/>
        <v>D</v>
      </c>
      <c r="H220" s="79" t="str">
        <f t="shared" si="11"/>
        <v>6NGI-SOCAL</v>
      </c>
    </row>
    <row r="221" spans="1:8">
      <c r="A221" s="80">
        <v>38231</v>
      </c>
      <c r="B221" s="79" t="s">
        <v>78</v>
      </c>
      <c r="C221" s="79" t="s">
        <v>89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6IF-ELPO/PERMIAN</v>
      </c>
    </row>
    <row r="222" spans="1:8">
      <c r="A222" s="80">
        <v>38231</v>
      </c>
      <c r="B222" s="79" t="s">
        <v>78</v>
      </c>
      <c r="C222" s="79" t="s">
        <v>72</v>
      </c>
      <c r="D222" s="85">
        <v>1E-4</v>
      </c>
      <c r="E222" s="85">
        <v>-9.9999999999999991E-6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6IF-ELPO/SJ</v>
      </c>
    </row>
    <row r="223" spans="1:8">
      <c r="A223" s="80">
        <v>38231</v>
      </c>
      <c r="B223" s="79" t="s">
        <v>78</v>
      </c>
      <c r="C223" s="79" t="s">
        <v>74</v>
      </c>
      <c r="D223" s="85">
        <v>0</v>
      </c>
      <c r="E223" s="85">
        <v>0</v>
      </c>
      <c r="F223" s="210">
        <f t="shared" si="9"/>
        <v>6</v>
      </c>
      <c r="G223" s="79" t="str">
        <f t="shared" si="10"/>
        <v>D</v>
      </c>
      <c r="H223" s="79" t="str">
        <f t="shared" si="11"/>
        <v>6NGI-PGE/CG</v>
      </c>
    </row>
    <row r="224" spans="1:8">
      <c r="A224" s="80">
        <v>38231</v>
      </c>
      <c r="B224" s="79" t="s">
        <v>78</v>
      </c>
      <c r="C224" s="79" t="s">
        <v>46</v>
      </c>
      <c r="D224" s="85">
        <v>-2.0000000000000001E-4</v>
      </c>
      <c r="E224" s="85">
        <v>1.9999999999999998E-5</v>
      </c>
      <c r="F224" s="210">
        <f t="shared" si="9"/>
        <v>6</v>
      </c>
      <c r="G224" s="79" t="str">
        <f t="shared" si="10"/>
        <v>D</v>
      </c>
      <c r="H224" s="79" t="str">
        <f t="shared" si="11"/>
        <v>6NGI-SOCAL</v>
      </c>
    </row>
    <row r="225" spans="1:8">
      <c r="A225" s="80">
        <v>38261</v>
      </c>
      <c r="B225" s="79" t="s">
        <v>78</v>
      </c>
      <c r="C225" s="79" t="s">
        <v>89</v>
      </c>
      <c r="D225" s="85">
        <v>0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6IF-ELPO/PERMIAN</v>
      </c>
    </row>
    <row r="226" spans="1:8">
      <c r="A226" s="80">
        <v>38261</v>
      </c>
      <c r="B226" s="79" t="s">
        <v>78</v>
      </c>
      <c r="C226" s="79" t="s">
        <v>72</v>
      </c>
      <c r="D226" s="85">
        <v>1E-4</v>
      </c>
      <c r="E226" s="85">
        <v>-9.9999999999999991E-6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6IF-ELPO/SJ</v>
      </c>
    </row>
    <row r="227" spans="1:8">
      <c r="A227" s="80">
        <v>38261</v>
      </c>
      <c r="B227" s="79" t="s">
        <v>78</v>
      </c>
      <c r="C227" s="79" t="s">
        <v>74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6NGI-PGE/CG</v>
      </c>
    </row>
    <row r="228" spans="1:8">
      <c r="A228" s="80">
        <v>38261</v>
      </c>
      <c r="B228" s="79" t="s">
        <v>78</v>
      </c>
      <c r="C228" s="79" t="s">
        <v>46</v>
      </c>
      <c r="D228" s="85">
        <v>-1E-4</v>
      </c>
      <c r="E228" s="85">
        <v>9.9999999999999991E-6</v>
      </c>
      <c r="F228" s="210">
        <f t="shared" si="9"/>
        <v>6</v>
      </c>
      <c r="G228" s="79" t="str">
        <f t="shared" si="10"/>
        <v>D</v>
      </c>
      <c r="H228" s="79" t="str">
        <f t="shared" si="11"/>
        <v>6NGI-SOCAL</v>
      </c>
    </row>
    <row r="229" spans="1:8">
      <c r="A229" s="80">
        <v>38292</v>
      </c>
      <c r="B229" s="79" t="s">
        <v>78</v>
      </c>
      <c r="C229" s="79" t="s">
        <v>89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6IF-ELPO/PERMIAN</v>
      </c>
    </row>
    <row r="230" spans="1:8">
      <c r="A230" s="80">
        <v>38292</v>
      </c>
      <c r="B230" s="79" t="s">
        <v>78</v>
      </c>
      <c r="C230" s="79" t="s">
        <v>72</v>
      </c>
      <c r="D230" s="85">
        <v>1E-4</v>
      </c>
      <c r="E230" s="85">
        <v>-9.9999999999999991E-6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6IF-ELPO/SJ</v>
      </c>
    </row>
    <row r="231" spans="1:8">
      <c r="A231" s="80">
        <v>38292</v>
      </c>
      <c r="B231" s="79" t="s">
        <v>78</v>
      </c>
      <c r="C231" s="79" t="s">
        <v>74</v>
      </c>
      <c r="D231" s="85">
        <v>0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6NGI-PGE/CG</v>
      </c>
    </row>
    <row r="232" spans="1:8">
      <c r="A232" s="80">
        <v>38292</v>
      </c>
      <c r="B232" s="79" t="s">
        <v>78</v>
      </c>
      <c r="C232" s="79" t="s">
        <v>46</v>
      </c>
      <c r="D232" s="85">
        <v>-2.0000000000000001E-4</v>
      </c>
      <c r="E232" s="85">
        <v>1.9999999999999998E-5</v>
      </c>
      <c r="F232" s="210">
        <f t="shared" si="9"/>
        <v>6</v>
      </c>
      <c r="G232" s="79" t="str">
        <f t="shared" si="10"/>
        <v>D</v>
      </c>
      <c r="H232" s="79" t="str">
        <f t="shared" si="11"/>
        <v>6NGI-SOCAL</v>
      </c>
    </row>
    <row r="233" spans="1:8">
      <c r="A233" s="80">
        <v>38322</v>
      </c>
      <c r="B233" s="79" t="s">
        <v>78</v>
      </c>
      <c r="C233" s="79" t="s">
        <v>89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6IF-ELPO/PERMIAN</v>
      </c>
    </row>
    <row r="234" spans="1:8">
      <c r="A234" s="80">
        <v>38322</v>
      </c>
      <c r="B234" s="79" t="s">
        <v>78</v>
      </c>
      <c r="C234" s="79" t="s">
        <v>72</v>
      </c>
      <c r="D234" s="85">
        <v>-1E-4</v>
      </c>
      <c r="E234" s="85">
        <v>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6IF-ELPO/SJ</v>
      </c>
    </row>
    <row r="235" spans="1:8">
      <c r="A235" s="80">
        <v>38322</v>
      </c>
      <c r="B235" s="79" t="s">
        <v>78</v>
      </c>
      <c r="C235" s="79" t="s">
        <v>74</v>
      </c>
      <c r="D235" s="85">
        <v>-1E-4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6NGI-PGE/CG</v>
      </c>
    </row>
    <row r="236" spans="1:8">
      <c r="A236" s="80">
        <v>38322</v>
      </c>
      <c r="B236" s="79" t="s">
        <v>78</v>
      </c>
      <c r="C236" s="79" t="s">
        <v>46</v>
      </c>
      <c r="D236" s="85">
        <v>0</v>
      </c>
      <c r="E236" s="85">
        <v>0</v>
      </c>
      <c r="F236" s="210">
        <f t="shared" si="9"/>
        <v>6</v>
      </c>
      <c r="G236" s="79" t="str">
        <f t="shared" si="10"/>
        <v>D</v>
      </c>
      <c r="H236" s="79" t="str">
        <f t="shared" si="11"/>
        <v>6NGI-SOCAL</v>
      </c>
    </row>
    <row r="237" spans="1:8">
      <c r="A237" s="80">
        <v>38353</v>
      </c>
      <c r="B237" s="79" t="s">
        <v>78</v>
      </c>
      <c r="C237" s="79" t="s">
        <v>89</v>
      </c>
      <c r="D237" s="85">
        <v>0</v>
      </c>
      <c r="E237" s="85">
        <v>0</v>
      </c>
      <c r="F237" s="210">
        <f t="shared" si="9"/>
        <v>6</v>
      </c>
      <c r="G237" s="79" t="str">
        <f t="shared" si="10"/>
        <v>D</v>
      </c>
      <c r="H237" s="79" t="str">
        <f t="shared" si="11"/>
        <v>6IF-ELPO/PERMIAN</v>
      </c>
    </row>
    <row r="238" spans="1:8">
      <c r="A238" s="80">
        <v>38353</v>
      </c>
      <c r="B238" s="79" t="s">
        <v>78</v>
      </c>
      <c r="C238" s="79" t="s">
        <v>74</v>
      </c>
      <c r="D238" s="85">
        <v>-1E-4</v>
      </c>
      <c r="E238" s="85">
        <v>0</v>
      </c>
      <c r="F238" s="210">
        <f t="shared" si="9"/>
        <v>6</v>
      </c>
      <c r="G238" s="79" t="str">
        <f t="shared" si="10"/>
        <v>D</v>
      </c>
      <c r="H238" s="79" t="str">
        <f t="shared" si="11"/>
        <v>6NGI-PGE/CG</v>
      </c>
    </row>
    <row r="239" spans="1:8">
      <c r="A239" s="80">
        <v>38353</v>
      </c>
      <c r="B239" s="79" t="s">
        <v>78</v>
      </c>
      <c r="C239" s="79" t="s">
        <v>46</v>
      </c>
      <c r="D239" s="85">
        <v>1E-4</v>
      </c>
      <c r="E239" s="85">
        <v>-9.9999999999999991E-6</v>
      </c>
      <c r="F239" s="210">
        <f t="shared" si="9"/>
        <v>6</v>
      </c>
      <c r="G239" s="79" t="str">
        <f t="shared" si="10"/>
        <v>D</v>
      </c>
      <c r="H239" s="79" t="str">
        <f t="shared" si="11"/>
        <v>6NGI-SOCAL</v>
      </c>
    </row>
    <row r="240" spans="1:8">
      <c r="A240" s="80">
        <v>38384</v>
      </c>
      <c r="B240" s="79" t="s">
        <v>78</v>
      </c>
      <c r="C240" s="79" t="s">
        <v>89</v>
      </c>
      <c r="D240" s="85">
        <v>-1E-4</v>
      </c>
      <c r="E240" s="85">
        <v>9.9999999999999991E-6</v>
      </c>
      <c r="F240" s="210">
        <f t="shared" si="9"/>
        <v>6</v>
      </c>
      <c r="G240" s="79" t="str">
        <f t="shared" si="10"/>
        <v>D</v>
      </c>
      <c r="H240" s="79" t="str">
        <f t="shared" si="11"/>
        <v>6IF-ELPO/PERMIAN</v>
      </c>
    </row>
    <row r="241" spans="1:8">
      <c r="A241" s="80">
        <v>38384</v>
      </c>
      <c r="B241" s="79" t="s">
        <v>78</v>
      </c>
      <c r="C241" s="79" t="s">
        <v>74</v>
      </c>
      <c r="D241" s="85">
        <v>1E-4</v>
      </c>
      <c r="E241" s="85">
        <v>0</v>
      </c>
      <c r="F241" s="210">
        <f t="shared" si="9"/>
        <v>6</v>
      </c>
      <c r="G241" s="79" t="str">
        <f t="shared" si="10"/>
        <v>D</v>
      </c>
      <c r="H241" s="79" t="str">
        <f t="shared" si="11"/>
        <v>6NGI-PGE/CG</v>
      </c>
    </row>
    <row r="242" spans="1:8">
      <c r="A242" s="80">
        <v>38384</v>
      </c>
      <c r="B242" s="79" t="s">
        <v>78</v>
      </c>
      <c r="C242" s="79" t="s">
        <v>46</v>
      </c>
      <c r="D242" s="85">
        <v>0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6NGI-SOCAL</v>
      </c>
    </row>
    <row r="243" spans="1:8">
      <c r="A243" s="80">
        <v>38412</v>
      </c>
      <c r="B243" s="79" t="s">
        <v>78</v>
      </c>
      <c r="C243" s="79" t="s">
        <v>89</v>
      </c>
      <c r="D243" s="85">
        <v>2.0000000000000001E-4</v>
      </c>
      <c r="E243" s="85">
        <v>-1.9999999999999998E-5</v>
      </c>
      <c r="F243" s="210">
        <f t="shared" si="9"/>
        <v>6</v>
      </c>
      <c r="G243" s="79" t="str">
        <f t="shared" si="10"/>
        <v>D</v>
      </c>
      <c r="H243" s="79" t="str">
        <f t="shared" si="11"/>
        <v>6IF-ELPO/PERMIAN</v>
      </c>
    </row>
    <row r="244" spans="1:8">
      <c r="A244" s="80">
        <v>38412</v>
      </c>
      <c r="B244" s="79" t="s">
        <v>78</v>
      </c>
      <c r="C244" s="79" t="s">
        <v>74</v>
      </c>
      <c r="D244" s="85">
        <v>1E-4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6NGI-PGE/CG</v>
      </c>
    </row>
    <row r="245" spans="1:8">
      <c r="A245" s="80">
        <v>38412</v>
      </c>
      <c r="B245" s="79" t="s">
        <v>78</v>
      </c>
      <c r="C245" s="79" t="s">
        <v>46</v>
      </c>
      <c r="D245" s="85">
        <v>-1E-4</v>
      </c>
      <c r="E245" s="85">
        <v>9.9999999999999991E-6</v>
      </c>
      <c r="F245" s="210">
        <f t="shared" si="9"/>
        <v>6</v>
      </c>
      <c r="G245" s="79" t="str">
        <f t="shared" si="10"/>
        <v>D</v>
      </c>
      <c r="H245" s="79" t="str">
        <f t="shared" si="11"/>
        <v>6NGI-SOCAL</v>
      </c>
    </row>
    <row r="246" spans="1:8">
      <c r="A246" s="80">
        <v>38443</v>
      </c>
      <c r="B246" s="79" t="s">
        <v>78</v>
      </c>
      <c r="C246" s="79" t="s">
        <v>89</v>
      </c>
      <c r="D246" s="85">
        <v>2.0000000000000001E-4</v>
      </c>
      <c r="E246" s="85">
        <v>-1.9999999999999998E-5</v>
      </c>
      <c r="F246" s="210">
        <f t="shared" si="9"/>
        <v>6</v>
      </c>
      <c r="G246" s="79" t="str">
        <f t="shared" si="10"/>
        <v>D</v>
      </c>
      <c r="H246" s="79" t="str">
        <f t="shared" si="11"/>
        <v>6IF-ELPO/PERMIAN</v>
      </c>
    </row>
    <row r="247" spans="1:8">
      <c r="A247" s="80">
        <v>38443</v>
      </c>
      <c r="B247" s="79" t="s">
        <v>78</v>
      </c>
      <c r="C247" s="79" t="s">
        <v>74</v>
      </c>
      <c r="D247" s="85">
        <v>-1E-4</v>
      </c>
      <c r="E247" s="85">
        <v>0</v>
      </c>
      <c r="F247" s="210">
        <f t="shared" si="9"/>
        <v>6</v>
      </c>
      <c r="G247" s="79" t="str">
        <f t="shared" si="10"/>
        <v>D</v>
      </c>
      <c r="H247" s="79" t="str">
        <f t="shared" si="11"/>
        <v>6NGI-PGE/CG</v>
      </c>
    </row>
    <row r="248" spans="1:8">
      <c r="A248" s="80">
        <v>38443</v>
      </c>
      <c r="B248" s="79" t="s">
        <v>78</v>
      </c>
      <c r="C248" s="79" t="s">
        <v>46</v>
      </c>
      <c r="D248" s="85">
        <v>0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6NGI-SOCAL</v>
      </c>
    </row>
    <row r="249" spans="1:8">
      <c r="A249" s="80">
        <v>38473</v>
      </c>
      <c r="B249" s="79" t="s">
        <v>78</v>
      </c>
      <c r="C249" s="79" t="s">
        <v>89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6IF-ELPO/PERMIAN</v>
      </c>
    </row>
    <row r="250" spans="1:8">
      <c r="A250" s="80">
        <v>38473</v>
      </c>
      <c r="B250" s="79" t="s">
        <v>78</v>
      </c>
      <c r="C250" s="79" t="s">
        <v>74</v>
      </c>
      <c r="D250" s="85">
        <v>0</v>
      </c>
      <c r="E250" s="85">
        <v>0</v>
      </c>
      <c r="F250" s="210">
        <f t="shared" si="9"/>
        <v>6</v>
      </c>
      <c r="G250" s="79" t="str">
        <f t="shared" si="10"/>
        <v>D</v>
      </c>
      <c r="H250" s="79" t="str">
        <f t="shared" si="11"/>
        <v>6NGI-PGE/CG</v>
      </c>
    </row>
    <row r="251" spans="1:8">
      <c r="A251" s="80">
        <v>38473</v>
      </c>
      <c r="B251" s="79" t="s">
        <v>78</v>
      </c>
      <c r="C251" s="79" t="s">
        <v>46</v>
      </c>
      <c r="D251" s="85">
        <v>1E-4</v>
      </c>
      <c r="E251" s="85">
        <v>-9.9999999999999991E-6</v>
      </c>
      <c r="F251" s="210">
        <f t="shared" si="9"/>
        <v>6</v>
      </c>
      <c r="G251" s="79" t="str">
        <f t="shared" si="10"/>
        <v>D</v>
      </c>
      <c r="H251" s="79" t="str">
        <f t="shared" si="11"/>
        <v>6NGI-SOCAL</v>
      </c>
    </row>
    <row r="252" spans="1:8">
      <c r="A252" s="80">
        <v>38504</v>
      </c>
      <c r="B252" s="79" t="s">
        <v>78</v>
      </c>
      <c r="C252" s="79" t="s">
        <v>89</v>
      </c>
      <c r="D252" s="85">
        <v>0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6IF-ELPO/PERMIAN</v>
      </c>
    </row>
    <row r="253" spans="1:8">
      <c r="A253" s="80">
        <v>38504</v>
      </c>
      <c r="B253" s="79" t="s">
        <v>78</v>
      </c>
      <c r="C253" s="79" t="s">
        <v>74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6NGI-PGE/CG</v>
      </c>
    </row>
    <row r="254" spans="1:8">
      <c r="A254" s="80">
        <v>38504</v>
      </c>
      <c r="B254" s="79" t="s">
        <v>78</v>
      </c>
      <c r="C254" s="79" t="s">
        <v>46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6NGI-SOCAL</v>
      </c>
    </row>
    <row r="255" spans="1:8">
      <c r="A255" s="80">
        <v>38534</v>
      </c>
      <c r="B255" s="79" t="s">
        <v>78</v>
      </c>
      <c r="C255" s="79" t="s">
        <v>89</v>
      </c>
      <c r="D255" s="85">
        <v>2.0000000000000001E-4</v>
      </c>
      <c r="E255" s="85">
        <v>-1.9999999999999998E-5</v>
      </c>
      <c r="F255" s="210">
        <f t="shared" si="9"/>
        <v>6</v>
      </c>
      <c r="G255" s="79" t="str">
        <f t="shared" si="10"/>
        <v>D</v>
      </c>
      <c r="H255" s="79" t="str">
        <f t="shared" si="11"/>
        <v>6IF-ELPO/PERMIAN</v>
      </c>
    </row>
    <row r="256" spans="1:8">
      <c r="A256" s="80">
        <v>38534</v>
      </c>
      <c r="B256" s="79" t="s">
        <v>78</v>
      </c>
      <c r="C256" s="79" t="s">
        <v>74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6NGI-PGE/CG</v>
      </c>
    </row>
    <row r="257" spans="1:8">
      <c r="A257" s="80">
        <v>38534</v>
      </c>
      <c r="B257" s="79" t="s">
        <v>78</v>
      </c>
      <c r="C257" s="79" t="s">
        <v>46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6NGI-SOCAL</v>
      </c>
    </row>
    <row r="258" spans="1:8">
      <c r="A258" s="80">
        <v>38565</v>
      </c>
      <c r="B258" s="79" t="s">
        <v>78</v>
      </c>
      <c r="C258" s="79" t="s">
        <v>89</v>
      </c>
      <c r="D258" s="85">
        <v>1E-4</v>
      </c>
      <c r="E258" s="85">
        <v>-9.9999999999999991E-6</v>
      </c>
      <c r="F258" s="210">
        <f t="shared" si="9"/>
        <v>6</v>
      </c>
      <c r="G258" s="79" t="str">
        <f t="shared" si="10"/>
        <v>D</v>
      </c>
      <c r="H258" s="79" t="str">
        <f t="shared" si="11"/>
        <v>6IF-ELPO/PERMIAN</v>
      </c>
    </row>
    <row r="259" spans="1:8">
      <c r="A259" s="80">
        <v>38565</v>
      </c>
      <c r="B259" s="79" t="s">
        <v>78</v>
      </c>
      <c r="C259" s="79" t="s">
        <v>74</v>
      </c>
      <c r="D259" s="85">
        <v>-1E-4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6NGI-PGE/CG</v>
      </c>
    </row>
    <row r="260" spans="1:8">
      <c r="A260" s="80">
        <v>38565</v>
      </c>
      <c r="B260" s="79" t="s">
        <v>78</v>
      </c>
      <c r="C260" s="79" t="s">
        <v>46</v>
      </c>
      <c r="D260" s="85">
        <v>0</v>
      </c>
      <c r="E260" s="85">
        <v>0</v>
      </c>
      <c r="F260" s="210">
        <f t="shared" si="12"/>
        <v>6</v>
      </c>
      <c r="G260" s="79" t="str">
        <f t="shared" si="13"/>
        <v>D</v>
      </c>
      <c r="H260" s="79" t="str">
        <f t="shared" si="14"/>
        <v>6NGI-SOCAL</v>
      </c>
    </row>
    <row r="261" spans="1:8">
      <c r="A261" s="80">
        <v>38596</v>
      </c>
      <c r="B261" s="79" t="s">
        <v>78</v>
      </c>
      <c r="C261" s="79" t="s">
        <v>89</v>
      </c>
      <c r="D261" s="85">
        <v>-1E-4</v>
      </c>
      <c r="E261" s="85">
        <v>9.9999999999999991E-6</v>
      </c>
      <c r="F261" s="210">
        <f t="shared" si="12"/>
        <v>6</v>
      </c>
      <c r="G261" s="79" t="str">
        <f t="shared" si="13"/>
        <v>D</v>
      </c>
      <c r="H261" s="79" t="str">
        <f t="shared" si="14"/>
        <v>6IF-ELPO/PERMIAN</v>
      </c>
    </row>
    <row r="262" spans="1:8">
      <c r="A262" s="80">
        <v>38596</v>
      </c>
      <c r="B262" s="79" t="s">
        <v>78</v>
      </c>
      <c r="C262" s="79" t="s">
        <v>74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6NGI-PGE/CG</v>
      </c>
    </row>
    <row r="263" spans="1:8">
      <c r="A263" s="80">
        <v>38596</v>
      </c>
      <c r="B263" s="79" t="s">
        <v>78</v>
      </c>
      <c r="C263" s="79" t="s">
        <v>46</v>
      </c>
      <c r="D263" s="85">
        <v>0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6NGI-SOCAL</v>
      </c>
    </row>
    <row r="264" spans="1:8">
      <c r="A264" s="80">
        <v>38626</v>
      </c>
      <c r="B264" s="79" t="s">
        <v>78</v>
      </c>
      <c r="C264" s="79" t="s">
        <v>89</v>
      </c>
      <c r="D264" s="85">
        <v>-1E-4</v>
      </c>
      <c r="E264" s="85">
        <v>9.9999999999999991E-6</v>
      </c>
      <c r="F264" s="210">
        <f t="shared" si="12"/>
        <v>6</v>
      </c>
      <c r="G264" s="79" t="str">
        <f t="shared" si="13"/>
        <v>D</v>
      </c>
      <c r="H264" s="79" t="str">
        <f t="shared" si="14"/>
        <v>6IF-ELPO/PERMIAN</v>
      </c>
    </row>
    <row r="265" spans="1:8">
      <c r="A265" s="80">
        <v>38626</v>
      </c>
      <c r="B265" s="79" t="s">
        <v>78</v>
      </c>
      <c r="C265" s="79" t="s">
        <v>74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6NGI-PGE/CG</v>
      </c>
    </row>
    <row r="266" spans="1:8">
      <c r="A266" s="80">
        <v>38626</v>
      </c>
      <c r="B266" s="79" t="s">
        <v>78</v>
      </c>
      <c r="C266" s="79" t="s">
        <v>46</v>
      </c>
      <c r="D266" s="85">
        <v>0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6NGI-SOCAL</v>
      </c>
    </row>
    <row r="267" spans="1:8">
      <c r="A267" s="80">
        <v>38657</v>
      </c>
      <c r="B267" s="79" t="s">
        <v>78</v>
      </c>
      <c r="C267" s="79" t="s">
        <v>89</v>
      </c>
      <c r="D267" s="85">
        <v>-2.0000000000000001E-4</v>
      </c>
      <c r="E267" s="85">
        <v>1.9999999999999998E-5</v>
      </c>
      <c r="F267" s="210">
        <f t="shared" si="12"/>
        <v>6</v>
      </c>
      <c r="G267" s="79" t="str">
        <f t="shared" si="13"/>
        <v>D</v>
      </c>
      <c r="H267" s="79" t="str">
        <f t="shared" si="14"/>
        <v>6IF-ELPO/PERMIAN</v>
      </c>
    </row>
    <row r="268" spans="1:8">
      <c r="A268" s="80">
        <v>38657</v>
      </c>
      <c r="B268" s="79" t="s">
        <v>78</v>
      </c>
      <c r="C268" s="79" t="s">
        <v>74</v>
      </c>
      <c r="D268" s="85">
        <v>0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6NGI-PGE/CG</v>
      </c>
    </row>
    <row r="269" spans="1:8">
      <c r="A269" s="80">
        <v>38657</v>
      </c>
      <c r="B269" s="79" t="s">
        <v>78</v>
      </c>
      <c r="C269" s="79" t="s">
        <v>46</v>
      </c>
      <c r="D269" s="85">
        <v>0</v>
      </c>
      <c r="E269" s="85">
        <v>0</v>
      </c>
      <c r="F269" s="210">
        <f t="shared" si="12"/>
        <v>6</v>
      </c>
      <c r="G269" s="79" t="str">
        <f t="shared" si="13"/>
        <v>D</v>
      </c>
      <c r="H269" s="79" t="str">
        <f t="shared" si="14"/>
        <v>6NGI-SOCAL</v>
      </c>
    </row>
    <row r="270" spans="1:8">
      <c r="A270" s="80">
        <v>38687</v>
      </c>
      <c r="B270" s="79" t="s">
        <v>78</v>
      </c>
      <c r="C270" s="79" t="s">
        <v>89</v>
      </c>
      <c r="D270" s="85">
        <v>-1E-4</v>
      </c>
      <c r="E270" s="85">
        <v>9.9999999999999991E-6</v>
      </c>
      <c r="F270" s="210">
        <f t="shared" si="12"/>
        <v>6</v>
      </c>
      <c r="G270" s="79" t="str">
        <f t="shared" si="13"/>
        <v>D</v>
      </c>
      <c r="H270" s="79" t="str">
        <f t="shared" si="14"/>
        <v>6IF-ELPO/PERMIAN</v>
      </c>
    </row>
    <row r="271" spans="1:8">
      <c r="A271" s="80">
        <v>38687</v>
      </c>
      <c r="B271" s="79" t="s">
        <v>78</v>
      </c>
      <c r="C271" s="79" t="s">
        <v>74</v>
      </c>
      <c r="D271" s="85">
        <v>-1E-4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6NGI-PGE/CG</v>
      </c>
    </row>
    <row r="272" spans="1:8">
      <c r="A272" s="80">
        <v>38687</v>
      </c>
      <c r="B272" s="79" t="s">
        <v>78</v>
      </c>
      <c r="C272" s="79" t="s">
        <v>46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6NGI-SOCAL</v>
      </c>
    </row>
    <row r="273" spans="1:8">
      <c r="A273" s="80">
        <v>38718</v>
      </c>
      <c r="B273" s="79" t="s">
        <v>78</v>
      </c>
      <c r="C273" s="79" t="s">
        <v>67</v>
      </c>
      <c r="D273" s="85">
        <v>-129170.379</v>
      </c>
      <c r="E273" s="85">
        <v>12917.037899999999</v>
      </c>
      <c r="F273" s="210">
        <f t="shared" si="12"/>
        <v>6</v>
      </c>
      <c r="G273" s="79" t="str">
        <f t="shared" si="13"/>
        <v>D</v>
      </c>
      <c r="H273" s="79" t="str">
        <f t="shared" si="14"/>
        <v>6IF-NWPL_ROCKY_M</v>
      </c>
    </row>
    <row r="274" spans="1:8">
      <c r="A274" s="80">
        <v>38718</v>
      </c>
      <c r="B274" s="79" t="s">
        <v>78</v>
      </c>
      <c r="C274" s="79" t="s">
        <v>74</v>
      </c>
      <c r="D274" s="85">
        <v>0</v>
      </c>
      <c r="E274" s="85">
        <v>0</v>
      </c>
      <c r="F274" s="210">
        <f t="shared" si="12"/>
        <v>6</v>
      </c>
      <c r="G274" s="79" t="str">
        <f t="shared" si="13"/>
        <v>D</v>
      </c>
      <c r="H274" s="79" t="str">
        <f t="shared" si="14"/>
        <v>6NGI-PGE/CG</v>
      </c>
    </row>
    <row r="275" spans="1:8">
      <c r="A275" s="80">
        <v>38718</v>
      </c>
      <c r="B275" s="79" t="s">
        <v>78</v>
      </c>
      <c r="C275" s="79" t="s">
        <v>46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6NGI-SOCAL</v>
      </c>
    </row>
    <row r="276" spans="1:8">
      <c r="A276" s="80">
        <v>38749</v>
      </c>
      <c r="B276" s="79" t="s">
        <v>78</v>
      </c>
      <c r="C276" s="79" t="s">
        <v>67</v>
      </c>
      <c r="D276" s="85">
        <v>-116112.0738</v>
      </c>
      <c r="E276" s="85">
        <v>11611.20738</v>
      </c>
      <c r="F276" s="210">
        <f t="shared" si="12"/>
        <v>6</v>
      </c>
      <c r="G276" s="79" t="str">
        <f t="shared" si="13"/>
        <v>D</v>
      </c>
      <c r="H276" s="79" t="str">
        <f t="shared" si="14"/>
        <v>6IF-NWPL_ROCKY_M</v>
      </c>
    </row>
    <row r="277" spans="1:8">
      <c r="A277" s="80">
        <v>38749</v>
      </c>
      <c r="B277" s="79" t="s">
        <v>78</v>
      </c>
      <c r="C277" s="79" t="s">
        <v>74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6NGI-PGE/CG</v>
      </c>
    </row>
    <row r="278" spans="1:8">
      <c r="A278" s="80">
        <v>38749</v>
      </c>
      <c r="B278" s="79" t="s">
        <v>78</v>
      </c>
      <c r="C278" s="79" t="s">
        <v>46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6NGI-SOCAL</v>
      </c>
    </row>
    <row r="279" spans="1:8">
      <c r="A279" s="80">
        <v>38777</v>
      </c>
      <c r="B279" s="79" t="s">
        <v>78</v>
      </c>
      <c r="C279" s="79" t="s">
        <v>67</v>
      </c>
      <c r="D279" s="85">
        <v>-127992.44779999999</v>
      </c>
      <c r="E279" s="85">
        <v>12799.244780000001</v>
      </c>
      <c r="F279" s="210">
        <f t="shared" si="12"/>
        <v>6</v>
      </c>
      <c r="G279" s="79" t="str">
        <f t="shared" si="13"/>
        <v>D</v>
      </c>
      <c r="H279" s="79" t="str">
        <f t="shared" si="14"/>
        <v>6IF-NWPL_ROCKY_M</v>
      </c>
    </row>
    <row r="280" spans="1:8">
      <c r="A280" s="80">
        <v>38777</v>
      </c>
      <c r="B280" s="79" t="s">
        <v>78</v>
      </c>
      <c r="C280" s="79" t="s">
        <v>74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6NGI-PGE/CG</v>
      </c>
    </row>
    <row r="281" spans="1:8">
      <c r="A281" s="80">
        <v>38777</v>
      </c>
      <c r="B281" s="79" t="s">
        <v>78</v>
      </c>
      <c r="C281" s="79" t="s">
        <v>46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6NGI-SOCAL</v>
      </c>
    </row>
    <row r="282" spans="1:8">
      <c r="A282" s="80">
        <v>38808</v>
      </c>
      <c r="B282" s="79" t="s">
        <v>78</v>
      </c>
      <c r="C282" s="79" t="s">
        <v>67</v>
      </c>
      <c r="D282" s="85">
        <v>-123261.07859999999</v>
      </c>
      <c r="E282" s="85">
        <v>12326.10786</v>
      </c>
      <c r="F282" s="210">
        <f t="shared" si="12"/>
        <v>6</v>
      </c>
      <c r="G282" s="79" t="str">
        <f t="shared" si="13"/>
        <v>D</v>
      </c>
      <c r="H282" s="79" t="str">
        <f t="shared" si="14"/>
        <v>6IF-NWPL_ROCKY_M</v>
      </c>
    </row>
    <row r="283" spans="1:8">
      <c r="A283" s="80">
        <v>38808</v>
      </c>
      <c r="B283" s="79" t="s">
        <v>78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38838</v>
      </c>
      <c r="B284" s="79" t="s">
        <v>78</v>
      </c>
      <c r="C284" s="79" t="s">
        <v>67</v>
      </c>
      <c r="D284" s="85">
        <v>-126764.82180000001</v>
      </c>
      <c r="E284" s="85">
        <v>12676.482180000001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38838</v>
      </c>
      <c r="B285" s="79" t="s">
        <v>78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38869</v>
      </c>
      <c r="B286" s="79" t="s">
        <v>78</v>
      </c>
      <c r="C286" s="79" t="s">
        <v>67</v>
      </c>
      <c r="D286" s="85">
        <v>-122068.3596</v>
      </c>
      <c r="E286" s="85">
        <v>12206.83596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38899</v>
      </c>
      <c r="B287" s="79" t="s">
        <v>78</v>
      </c>
      <c r="C287" s="79" t="s">
        <v>67</v>
      </c>
      <c r="D287" s="85">
        <v>-125527.7785</v>
      </c>
      <c r="E287" s="85">
        <v>12552.77785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38930</v>
      </c>
      <c r="B288" s="79" t="s">
        <v>78</v>
      </c>
      <c r="C288" s="79" t="s">
        <v>67</v>
      </c>
      <c r="D288" s="85">
        <v>-124895.6734</v>
      </c>
      <c r="E288" s="85">
        <v>12489.56734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38961</v>
      </c>
      <c r="B289" s="79" t="s">
        <v>78</v>
      </c>
      <c r="C289" s="79" t="s">
        <v>67</v>
      </c>
      <c r="D289" s="85">
        <v>-120252.9066</v>
      </c>
      <c r="E289" s="85">
        <v>12025.290660000001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38991</v>
      </c>
      <c r="B290" s="79" t="s">
        <v>78</v>
      </c>
      <c r="C290" s="79" t="s">
        <v>67</v>
      </c>
      <c r="D290" s="85">
        <v>-123645.4016</v>
      </c>
      <c r="E290" s="85">
        <v>12364.54016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39022</v>
      </c>
      <c r="B291" s="79" t="s">
        <v>78</v>
      </c>
      <c r="C291" s="79" t="s">
        <v>67</v>
      </c>
      <c r="D291" s="85">
        <v>-119048.5868</v>
      </c>
      <c r="E291" s="85">
        <v>11904.858679999999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39052</v>
      </c>
      <c r="B292" s="79" t="s">
        <v>78</v>
      </c>
      <c r="C292" s="79" t="s">
        <v>67</v>
      </c>
      <c r="D292" s="85">
        <v>-122440.4679</v>
      </c>
      <c r="E292" s="85">
        <v>12244.04679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39083</v>
      </c>
      <c r="B293" s="79" t="s">
        <v>78</v>
      </c>
      <c r="C293" s="79" t="s">
        <v>67</v>
      </c>
      <c r="D293" s="85">
        <v>-121843.9155</v>
      </c>
      <c r="E293" s="85">
        <v>12184.39155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39114</v>
      </c>
      <c r="B294" s="79" t="s">
        <v>78</v>
      </c>
      <c r="C294" s="79" t="s">
        <v>67</v>
      </c>
      <c r="D294" s="85">
        <v>-109512.928</v>
      </c>
      <c r="E294" s="85">
        <v>10951.292799999999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39142</v>
      </c>
      <c r="B295" s="79" t="s">
        <v>78</v>
      </c>
      <c r="C295" s="79" t="s">
        <v>67</v>
      </c>
      <c r="D295" s="85">
        <v>-120706.0708</v>
      </c>
      <c r="E295" s="85">
        <v>12070.60708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39173</v>
      </c>
      <c r="B296" s="79" t="s">
        <v>78</v>
      </c>
      <c r="C296" s="79" t="s">
        <v>67</v>
      </c>
      <c r="D296" s="85">
        <v>-116232.5828</v>
      </c>
      <c r="E296" s="85">
        <v>11623.25828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39203</v>
      </c>
      <c r="B297" s="79" t="s">
        <v>78</v>
      </c>
      <c r="C297" s="79" t="s">
        <v>67</v>
      </c>
      <c r="D297" s="85">
        <v>-119526.5113</v>
      </c>
      <c r="E297" s="85">
        <v>11952.65113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39234</v>
      </c>
      <c r="B298" s="79" t="s">
        <v>78</v>
      </c>
      <c r="C298" s="79" t="s">
        <v>67</v>
      </c>
      <c r="D298" s="85">
        <v>-115089.6191</v>
      </c>
      <c r="E298" s="85">
        <v>11508.96191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39264</v>
      </c>
      <c r="B299" s="79" t="s">
        <v>78</v>
      </c>
      <c r="C299" s="79" t="s">
        <v>67</v>
      </c>
      <c r="D299" s="85">
        <v>-118344.073</v>
      </c>
      <c r="E299" s="85">
        <v>11834.407300000001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39295</v>
      </c>
      <c r="B300" s="79" t="s">
        <v>78</v>
      </c>
      <c r="C300" s="79" t="s">
        <v>67</v>
      </c>
      <c r="D300" s="85">
        <v>-117742.1608</v>
      </c>
      <c r="E300" s="85">
        <v>11774.21608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39326</v>
      </c>
      <c r="B301" s="79" t="s">
        <v>78</v>
      </c>
      <c r="C301" s="79" t="s">
        <v>67</v>
      </c>
      <c r="D301" s="85">
        <v>-113360.9313</v>
      </c>
      <c r="E301" s="85">
        <v>11336.093129999999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39356</v>
      </c>
      <c r="B302" s="79" t="s">
        <v>78</v>
      </c>
      <c r="C302" s="79" t="s">
        <v>67</v>
      </c>
      <c r="D302" s="85">
        <v>-116555.9829</v>
      </c>
      <c r="E302" s="85">
        <v>11655.59829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39387</v>
      </c>
      <c r="B303" s="79" t="s">
        <v>78</v>
      </c>
      <c r="C303" s="79" t="s">
        <v>67</v>
      </c>
      <c r="D303" s="85">
        <v>-112211.95450000001</v>
      </c>
      <c r="E303" s="85">
        <v>11221.195449999999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39417</v>
      </c>
      <c r="B304" s="79" t="s">
        <v>78</v>
      </c>
      <c r="C304" s="79" t="s">
        <v>67</v>
      </c>
      <c r="D304" s="85">
        <v>-115367.72139999999</v>
      </c>
      <c r="E304" s="85">
        <v>11536.772139999999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39448</v>
      </c>
      <c r="B305" s="79" t="s">
        <v>78</v>
      </c>
      <c r="C305" s="79" t="s">
        <v>67</v>
      </c>
      <c r="D305" s="85">
        <v>-114763.1525</v>
      </c>
      <c r="E305" s="85">
        <v>11476.31525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39479</v>
      </c>
      <c r="B306" s="79" t="s">
        <v>78</v>
      </c>
      <c r="C306" s="79" t="s">
        <v>67</v>
      </c>
      <c r="D306" s="85">
        <v>-106793.124</v>
      </c>
      <c r="E306" s="85">
        <v>10679.312400000001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39508</v>
      </c>
      <c r="B307" s="79" t="s">
        <v>78</v>
      </c>
      <c r="C307" s="79" t="s">
        <v>67</v>
      </c>
      <c r="D307" s="85">
        <v>-113591.8717</v>
      </c>
      <c r="E307" s="85">
        <v>11359.187169999999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39539</v>
      </c>
      <c r="B308" s="79" t="s">
        <v>78</v>
      </c>
      <c r="C308" s="79" t="s">
        <v>67</v>
      </c>
      <c r="D308" s="85">
        <v>-109341.47900000001</v>
      </c>
      <c r="E308" s="85">
        <v>10934.1479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39569</v>
      </c>
      <c r="B309" s="79" t="s">
        <v>78</v>
      </c>
      <c r="C309" s="79" t="s">
        <v>67</v>
      </c>
      <c r="D309" s="85">
        <v>-112399.77220000001</v>
      </c>
      <c r="E309" s="85">
        <v>11239.977220000001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39600</v>
      </c>
      <c r="B310" s="79" t="s">
        <v>78</v>
      </c>
      <c r="C310" s="79" t="s">
        <v>67</v>
      </c>
      <c r="D310" s="85">
        <v>-108187.30379999999</v>
      </c>
      <c r="E310" s="85">
        <v>10818.730380000001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39630</v>
      </c>
      <c r="B311" s="79" t="s">
        <v>78</v>
      </c>
      <c r="C311" s="79" t="s">
        <v>67</v>
      </c>
      <c r="D311" s="85">
        <v>-111206.66869999999</v>
      </c>
      <c r="E311" s="85">
        <v>11120.666869999999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39661</v>
      </c>
      <c r="B312" s="79" t="s">
        <v>78</v>
      </c>
      <c r="C312" s="79" t="s">
        <v>67</v>
      </c>
      <c r="D312" s="85">
        <v>-110600.0497</v>
      </c>
      <c r="E312" s="85">
        <v>11060.00497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39692</v>
      </c>
      <c r="B313" s="79" t="s">
        <v>78</v>
      </c>
      <c r="C313" s="79" t="s">
        <v>67</v>
      </c>
      <c r="D313" s="85">
        <v>-106445.1185</v>
      </c>
      <c r="E313" s="85">
        <v>10644.511850000001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39722</v>
      </c>
      <c r="B314" s="79" t="s">
        <v>78</v>
      </c>
      <c r="C314" s="79" t="s">
        <v>67</v>
      </c>
      <c r="D314" s="85">
        <v>-109406.00350000001</v>
      </c>
      <c r="E314" s="85">
        <v>10940.600350000001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39753</v>
      </c>
      <c r="B315" s="79" t="s">
        <v>78</v>
      </c>
      <c r="C315" s="79" t="s">
        <v>67</v>
      </c>
      <c r="D315" s="85">
        <v>-105298.7</v>
      </c>
      <c r="E315" s="85">
        <v>10529.87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39783</v>
      </c>
      <c r="B316" s="79" t="s">
        <v>78</v>
      </c>
      <c r="C316" s="79" t="s">
        <v>67</v>
      </c>
      <c r="D316" s="85">
        <v>-108279.1851</v>
      </c>
      <c r="E316" s="85">
        <v>10827.91851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37188</v>
      </c>
      <c r="B317" s="79" t="s">
        <v>157</v>
      </c>
      <c r="C317" s="79" t="s">
        <v>169</v>
      </c>
      <c r="D317" s="85">
        <v>0</v>
      </c>
      <c r="E317" s="85">
        <v>0</v>
      </c>
      <c r="F317" s="210">
        <f t="shared" si="12"/>
        <v>1</v>
      </c>
      <c r="G317" s="79" t="str">
        <f t="shared" si="13"/>
        <v>M</v>
      </c>
      <c r="H317" s="79" t="str">
        <f t="shared" si="14"/>
        <v>1GD-AECOCD/FRWKD</v>
      </c>
    </row>
    <row r="318" spans="1:8">
      <c r="A318" s="80">
        <v>37188</v>
      </c>
      <c r="B318" s="79" t="s">
        <v>157</v>
      </c>
      <c r="C318" s="79" t="s">
        <v>150</v>
      </c>
      <c r="D318" s="85">
        <v>0</v>
      </c>
      <c r="E318" s="85">
        <v>0</v>
      </c>
      <c r="F318" s="210">
        <f t="shared" si="12"/>
        <v>1</v>
      </c>
      <c r="G318" s="79" t="str">
        <f t="shared" si="13"/>
        <v>M</v>
      </c>
      <c r="H318" s="79" t="str">
        <f t="shared" si="14"/>
        <v>1GD-CGPR-AECO/AV</v>
      </c>
    </row>
    <row r="319" spans="1:8">
      <c r="A319" s="80">
        <v>37188</v>
      </c>
      <c r="B319" s="79" t="s">
        <v>157</v>
      </c>
      <c r="C319" s="79" t="s">
        <v>121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1GDP-CAL BORDER</v>
      </c>
    </row>
    <row r="320" spans="1:8">
      <c r="A320" s="80">
        <v>37188</v>
      </c>
      <c r="B320" s="79" t="s">
        <v>157</v>
      </c>
      <c r="C320" s="79" t="s">
        <v>170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1GDP-CIG/CHEYENN</v>
      </c>
    </row>
    <row r="321" spans="1:8">
      <c r="A321" s="80">
        <v>37188</v>
      </c>
      <c r="B321" s="79" t="s">
        <v>157</v>
      </c>
      <c r="C321" s="79" t="s">
        <v>128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1GDP-CIG/RKYMTN</v>
      </c>
    </row>
    <row r="322" spans="1:8">
      <c r="A322" s="80">
        <v>37188</v>
      </c>
      <c r="B322" s="79" t="s">
        <v>157</v>
      </c>
      <c r="C322" s="79" t="s">
        <v>131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1GDP-ELPO/PERM2</v>
      </c>
    </row>
    <row r="323" spans="1:8">
      <c r="A323" s="80">
        <v>37188</v>
      </c>
      <c r="B323" s="79" t="s">
        <v>157</v>
      </c>
      <c r="C323" s="79" t="s">
        <v>135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1GDP-ELPO/SANJUA</v>
      </c>
    </row>
    <row r="324" spans="1:8">
      <c r="A324" s="80">
        <v>37188</v>
      </c>
      <c r="B324" s="79" t="s">
        <v>157</v>
      </c>
      <c r="C324" s="79" t="s">
        <v>171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1GDP-HEHUB</v>
      </c>
    </row>
    <row r="325" spans="1:8">
      <c r="A325" s="80">
        <v>37188</v>
      </c>
      <c r="B325" s="79" t="s">
        <v>157</v>
      </c>
      <c r="C325" s="79" t="s">
        <v>125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1GDP-KERN/OPAL</v>
      </c>
    </row>
    <row r="326" spans="1:8">
      <c r="A326" s="80">
        <v>37188</v>
      </c>
      <c r="B326" s="79" t="s">
        <v>157</v>
      </c>
      <c r="C326" s="79" t="s">
        <v>119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1GDP-MALIN-CTYGA</v>
      </c>
    </row>
    <row r="327" spans="1:8">
      <c r="A327" s="80">
        <v>37188</v>
      </c>
      <c r="B327" s="79" t="s">
        <v>157</v>
      </c>
      <c r="C327" s="79" t="s">
        <v>146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1GDP-NTHWST/CANB</v>
      </c>
    </row>
    <row r="328" spans="1:8">
      <c r="A328" s="80">
        <v>37188</v>
      </c>
      <c r="B328" s="79" t="s">
        <v>157</v>
      </c>
      <c r="C328" s="79" t="s">
        <v>118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1GDP-PG&amp;E/CITIGA</v>
      </c>
    </row>
    <row r="329" spans="1:8">
      <c r="A329" s="80">
        <v>37188</v>
      </c>
      <c r="B329" s="79" t="s">
        <v>157</v>
      </c>
      <c r="C329" s="79" t="s">
        <v>172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1GDP-PG&amp;E/LG-PKG</v>
      </c>
    </row>
    <row r="330" spans="1:8">
      <c r="A330" s="80">
        <v>37188</v>
      </c>
      <c r="B330" s="79" t="s">
        <v>157</v>
      </c>
      <c r="C330" s="79" t="s">
        <v>141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1GDP-WAHA</v>
      </c>
    </row>
    <row r="331" spans="1:8">
      <c r="A331" s="80">
        <v>37189</v>
      </c>
      <c r="B331" s="79" t="s">
        <v>157</v>
      </c>
      <c r="C331" s="79" t="s">
        <v>169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1GD-AECOCD/FRWKD</v>
      </c>
    </row>
    <row r="332" spans="1:8">
      <c r="A332" s="80">
        <v>37189</v>
      </c>
      <c r="B332" s="79" t="s">
        <v>157</v>
      </c>
      <c r="C332" s="79" t="s">
        <v>150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1GD-CGPR-AECO/AV</v>
      </c>
    </row>
    <row r="333" spans="1:8">
      <c r="A333" s="80">
        <v>37189</v>
      </c>
      <c r="B333" s="79" t="s">
        <v>157</v>
      </c>
      <c r="C333" s="79" t="s">
        <v>121</v>
      </c>
      <c r="D333" s="85">
        <v>25000</v>
      </c>
      <c r="E333" s="85">
        <v>25000</v>
      </c>
      <c r="F333" s="210">
        <f t="shared" si="15"/>
        <v>1</v>
      </c>
      <c r="G333" s="79" t="str">
        <f t="shared" si="16"/>
        <v>M</v>
      </c>
      <c r="H333" s="79" t="str">
        <f t="shared" si="17"/>
        <v>1GDP-CAL BORDER</v>
      </c>
    </row>
    <row r="334" spans="1:8">
      <c r="A334" s="80">
        <v>37189</v>
      </c>
      <c r="B334" s="79" t="s">
        <v>157</v>
      </c>
      <c r="C334" s="79" t="s">
        <v>170</v>
      </c>
      <c r="D334" s="85">
        <v>-120000</v>
      </c>
      <c r="E334" s="85">
        <v>-120000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1GDP-CIG/CHEYENN</v>
      </c>
    </row>
    <row r="335" spans="1:8">
      <c r="A335" s="80">
        <v>37189</v>
      </c>
      <c r="B335" s="79" t="s">
        <v>157</v>
      </c>
      <c r="C335" s="79" t="s">
        <v>128</v>
      </c>
      <c r="D335" s="85">
        <v>-85000</v>
      </c>
      <c r="E335" s="85">
        <v>-85000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1GDP-CIG/RKYMTN</v>
      </c>
    </row>
    <row r="336" spans="1:8">
      <c r="A336" s="80">
        <v>37189</v>
      </c>
      <c r="B336" s="79" t="s">
        <v>157</v>
      </c>
      <c r="C336" s="79" t="s">
        <v>131</v>
      </c>
      <c r="D336" s="85">
        <v>200076</v>
      </c>
      <c r="E336" s="85">
        <v>200076</v>
      </c>
      <c r="F336" s="210">
        <f t="shared" si="15"/>
        <v>1</v>
      </c>
      <c r="G336" s="79" t="str">
        <f t="shared" si="16"/>
        <v>M</v>
      </c>
      <c r="H336" s="79" t="str">
        <f t="shared" si="17"/>
        <v>1GDP-ELPO/PERM2</v>
      </c>
    </row>
    <row r="337" spans="1:8">
      <c r="A337" s="80">
        <v>37189</v>
      </c>
      <c r="B337" s="79" t="s">
        <v>157</v>
      </c>
      <c r="C337" s="79" t="s">
        <v>135</v>
      </c>
      <c r="D337" s="85">
        <v>395000</v>
      </c>
      <c r="E337" s="85">
        <v>395000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1GDP-ELPO/SANJUA</v>
      </c>
    </row>
    <row r="338" spans="1:8">
      <c r="A338" s="80">
        <v>37189</v>
      </c>
      <c r="B338" s="79" t="s">
        <v>157</v>
      </c>
      <c r="C338" s="79" t="s">
        <v>171</v>
      </c>
      <c r="D338" s="85">
        <v>-111300</v>
      </c>
      <c r="E338" s="85">
        <v>-111300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1GDP-HEHUB</v>
      </c>
    </row>
    <row r="339" spans="1:8">
      <c r="A339" s="80">
        <v>37189</v>
      </c>
      <c r="B339" s="79" t="s">
        <v>157</v>
      </c>
      <c r="C339" s="79" t="s">
        <v>125</v>
      </c>
      <c r="D339" s="85">
        <v>-110000</v>
      </c>
      <c r="E339" s="85">
        <v>-110000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1GDP-KERN/OPAL</v>
      </c>
    </row>
    <row r="340" spans="1:8">
      <c r="A340" s="80">
        <v>37189</v>
      </c>
      <c r="B340" s="79" t="s">
        <v>157</v>
      </c>
      <c r="C340" s="79" t="s">
        <v>119</v>
      </c>
      <c r="D340" s="85">
        <v>-115000</v>
      </c>
      <c r="E340" s="85">
        <v>-115000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1GDP-MALIN-CTYGA</v>
      </c>
    </row>
    <row r="341" spans="1:8">
      <c r="A341" s="80">
        <v>37189</v>
      </c>
      <c r="B341" s="79" t="s">
        <v>157</v>
      </c>
      <c r="C341" s="79" t="s">
        <v>146</v>
      </c>
      <c r="D341" s="85">
        <v>0</v>
      </c>
      <c r="E341" s="85">
        <v>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1GDP-NTHWST/CANB</v>
      </c>
    </row>
    <row r="342" spans="1:8">
      <c r="A342" s="80">
        <v>37189</v>
      </c>
      <c r="B342" s="79" t="s">
        <v>157</v>
      </c>
      <c r="C342" s="79" t="s">
        <v>118</v>
      </c>
      <c r="D342" s="85">
        <v>144797</v>
      </c>
      <c r="E342" s="85">
        <v>144797</v>
      </c>
      <c r="F342" s="210">
        <f t="shared" si="15"/>
        <v>1</v>
      </c>
      <c r="G342" s="79" t="str">
        <f t="shared" si="16"/>
        <v>M</v>
      </c>
      <c r="H342" s="79" t="str">
        <f t="shared" si="17"/>
        <v>1GDP-PG&amp;E/CITIGA</v>
      </c>
    </row>
    <row r="343" spans="1:8">
      <c r="A343" s="80">
        <v>37189</v>
      </c>
      <c r="B343" s="79" t="s">
        <v>157</v>
      </c>
      <c r="C343" s="79" t="s">
        <v>172</v>
      </c>
      <c r="D343" s="85">
        <v>-20000</v>
      </c>
      <c r="E343" s="85">
        <v>-20000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1GDP-PG&amp;E/LG-PKG</v>
      </c>
    </row>
    <row r="344" spans="1:8">
      <c r="A344" s="80">
        <v>37189</v>
      </c>
      <c r="B344" s="79" t="s">
        <v>157</v>
      </c>
      <c r="C344" s="79" t="s">
        <v>141</v>
      </c>
      <c r="D344" s="85">
        <v>62000</v>
      </c>
      <c r="E344" s="85">
        <v>62000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1GDP-WAHA</v>
      </c>
    </row>
    <row r="345" spans="1:8">
      <c r="A345" s="80">
        <v>37190</v>
      </c>
      <c r="B345" s="79" t="s">
        <v>157</v>
      </c>
      <c r="C345" s="79" t="s">
        <v>169</v>
      </c>
      <c r="D345" s="85">
        <v>0</v>
      </c>
      <c r="E345" s="85">
        <v>0</v>
      </c>
      <c r="F345" s="210">
        <f t="shared" si="15"/>
        <v>1</v>
      </c>
      <c r="G345" s="79" t="str">
        <f t="shared" si="16"/>
        <v>M</v>
      </c>
      <c r="H345" s="79" t="str">
        <f t="shared" si="17"/>
        <v>1GD-AECOCD/FRWKD</v>
      </c>
    </row>
    <row r="346" spans="1:8">
      <c r="A346" s="80">
        <v>37190</v>
      </c>
      <c r="B346" s="79" t="s">
        <v>157</v>
      </c>
      <c r="C346" s="79" t="s">
        <v>150</v>
      </c>
      <c r="D346" s="85">
        <v>0</v>
      </c>
      <c r="E346" s="85">
        <v>0</v>
      </c>
      <c r="F346" s="210">
        <f t="shared" si="15"/>
        <v>1</v>
      </c>
      <c r="G346" s="79" t="str">
        <f t="shared" si="16"/>
        <v>M</v>
      </c>
      <c r="H346" s="79" t="str">
        <f t="shared" si="17"/>
        <v>1GD-CGPR-AECO/AV</v>
      </c>
    </row>
    <row r="347" spans="1:8">
      <c r="A347" s="80">
        <v>37190</v>
      </c>
      <c r="B347" s="79" t="s">
        <v>157</v>
      </c>
      <c r="C347" s="79" t="s">
        <v>121</v>
      </c>
      <c r="D347" s="85">
        <v>25000</v>
      </c>
      <c r="E347" s="85">
        <v>25000</v>
      </c>
      <c r="F347" s="210">
        <f t="shared" si="15"/>
        <v>1</v>
      </c>
      <c r="G347" s="79" t="str">
        <f t="shared" si="16"/>
        <v>M</v>
      </c>
      <c r="H347" s="79" t="str">
        <f t="shared" si="17"/>
        <v>1GDP-CAL BORDER</v>
      </c>
    </row>
    <row r="348" spans="1:8">
      <c r="A348" s="80">
        <v>37190</v>
      </c>
      <c r="B348" s="79" t="s">
        <v>157</v>
      </c>
      <c r="C348" s="79" t="s">
        <v>170</v>
      </c>
      <c r="D348" s="85">
        <v>-120000</v>
      </c>
      <c r="E348" s="85">
        <v>-120000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1GDP-CIG/CHEYENN</v>
      </c>
    </row>
    <row r="349" spans="1:8">
      <c r="A349" s="80">
        <v>37190</v>
      </c>
      <c r="B349" s="79" t="s">
        <v>157</v>
      </c>
      <c r="C349" s="79" t="s">
        <v>128</v>
      </c>
      <c r="D349" s="85">
        <v>-85000</v>
      </c>
      <c r="E349" s="85">
        <v>-85000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1GDP-CIG/RKYMTN</v>
      </c>
    </row>
    <row r="350" spans="1:8">
      <c r="A350" s="80">
        <v>37190</v>
      </c>
      <c r="B350" s="79" t="s">
        <v>157</v>
      </c>
      <c r="C350" s="79" t="s">
        <v>131</v>
      </c>
      <c r="D350" s="85">
        <v>200076</v>
      </c>
      <c r="E350" s="85">
        <v>200076</v>
      </c>
      <c r="F350" s="210">
        <f t="shared" si="15"/>
        <v>1</v>
      </c>
      <c r="G350" s="79" t="str">
        <f t="shared" si="16"/>
        <v>M</v>
      </c>
      <c r="H350" s="79" t="str">
        <f t="shared" si="17"/>
        <v>1GDP-ELPO/PERM2</v>
      </c>
    </row>
    <row r="351" spans="1:8">
      <c r="A351" s="80">
        <v>37190</v>
      </c>
      <c r="B351" s="79" t="s">
        <v>157</v>
      </c>
      <c r="C351" s="79" t="s">
        <v>135</v>
      </c>
      <c r="D351" s="85">
        <v>395000</v>
      </c>
      <c r="E351" s="85">
        <v>395000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1GDP-ELPO/SANJUA</v>
      </c>
    </row>
    <row r="352" spans="1:8">
      <c r="A352" s="80">
        <v>37190</v>
      </c>
      <c r="B352" s="79" t="s">
        <v>157</v>
      </c>
      <c r="C352" s="79" t="s">
        <v>171</v>
      </c>
      <c r="D352" s="85">
        <v>-111300</v>
      </c>
      <c r="E352" s="85">
        <v>-111300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1GDP-HEHUB</v>
      </c>
    </row>
    <row r="353" spans="1:8">
      <c r="A353" s="80">
        <v>37190</v>
      </c>
      <c r="B353" s="79" t="s">
        <v>157</v>
      </c>
      <c r="C353" s="79" t="s">
        <v>125</v>
      </c>
      <c r="D353" s="85">
        <v>-110000</v>
      </c>
      <c r="E353" s="85">
        <v>-110000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1GDP-KERN/OPAL</v>
      </c>
    </row>
    <row r="354" spans="1:8">
      <c r="A354" s="80">
        <v>37190</v>
      </c>
      <c r="B354" s="79" t="s">
        <v>157</v>
      </c>
      <c r="C354" s="79" t="s">
        <v>119</v>
      </c>
      <c r="D354" s="85">
        <v>-115000</v>
      </c>
      <c r="E354" s="85">
        <v>-115000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1GDP-MALIN-CTYGA</v>
      </c>
    </row>
    <row r="355" spans="1:8">
      <c r="A355" s="80">
        <v>37190</v>
      </c>
      <c r="B355" s="79" t="s">
        <v>157</v>
      </c>
      <c r="C355" s="79" t="s">
        <v>146</v>
      </c>
      <c r="D355" s="85">
        <v>0</v>
      </c>
      <c r="E355" s="85">
        <v>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1GDP-NTHWST/CANB</v>
      </c>
    </row>
    <row r="356" spans="1:8">
      <c r="A356" s="80">
        <v>37190</v>
      </c>
      <c r="B356" s="79" t="s">
        <v>157</v>
      </c>
      <c r="C356" s="79" t="s">
        <v>118</v>
      </c>
      <c r="D356" s="85">
        <v>144797</v>
      </c>
      <c r="E356" s="85">
        <v>144797</v>
      </c>
      <c r="F356" s="210">
        <f t="shared" si="15"/>
        <v>1</v>
      </c>
      <c r="G356" s="79" t="str">
        <f t="shared" si="16"/>
        <v>M</v>
      </c>
      <c r="H356" s="79" t="str">
        <f t="shared" si="17"/>
        <v>1GDP-PG&amp;E/CITIGA</v>
      </c>
    </row>
    <row r="357" spans="1:8">
      <c r="A357" s="80">
        <v>37190</v>
      </c>
      <c r="B357" s="79" t="s">
        <v>157</v>
      </c>
      <c r="C357" s="79" t="s">
        <v>172</v>
      </c>
      <c r="D357" s="85">
        <v>-20000</v>
      </c>
      <c r="E357" s="85">
        <v>-20000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1GDP-PG&amp;E/LG-PKG</v>
      </c>
    </row>
    <row r="358" spans="1:8">
      <c r="A358" s="80">
        <v>37190</v>
      </c>
      <c r="B358" s="79" t="s">
        <v>157</v>
      </c>
      <c r="C358" s="79" t="s">
        <v>141</v>
      </c>
      <c r="D358" s="85">
        <v>62000</v>
      </c>
      <c r="E358" s="85">
        <v>62000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1GDP-WAHA</v>
      </c>
    </row>
    <row r="359" spans="1:8">
      <c r="A359" s="80">
        <v>37191</v>
      </c>
      <c r="B359" s="79" t="s">
        <v>157</v>
      </c>
      <c r="C359" s="79" t="s">
        <v>169</v>
      </c>
      <c r="D359" s="85">
        <v>0</v>
      </c>
      <c r="E359" s="85">
        <v>0</v>
      </c>
      <c r="F359" s="210">
        <f t="shared" si="15"/>
        <v>1</v>
      </c>
      <c r="G359" s="79" t="str">
        <f t="shared" si="16"/>
        <v>M</v>
      </c>
      <c r="H359" s="79" t="str">
        <f t="shared" si="17"/>
        <v>1GD-AECOCD/FRWKD</v>
      </c>
    </row>
    <row r="360" spans="1:8">
      <c r="A360" s="80">
        <v>37191</v>
      </c>
      <c r="B360" s="79" t="s">
        <v>157</v>
      </c>
      <c r="C360" s="79" t="s">
        <v>150</v>
      </c>
      <c r="D360" s="85">
        <v>0</v>
      </c>
      <c r="E360" s="85">
        <v>0</v>
      </c>
      <c r="F360" s="210">
        <f t="shared" si="15"/>
        <v>1</v>
      </c>
      <c r="G360" s="79" t="str">
        <f t="shared" si="16"/>
        <v>M</v>
      </c>
      <c r="H360" s="79" t="str">
        <f t="shared" si="17"/>
        <v>1GD-CGPR-AECO/AV</v>
      </c>
    </row>
    <row r="361" spans="1:8">
      <c r="A361" s="80">
        <v>37191</v>
      </c>
      <c r="B361" s="79" t="s">
        <v>157</v>
      </c>
      <c r="C361" s="79" t="s">
        <v>121</v>
      </c>
      <c r="D361" s="85">
        <v>25000</v>
      </c>
      <c r="E361" s="85">
        <v>25000</v>
      </c>
      <c r="F361" s="210">
        <f t="shared" si="15"/>
        <v>1</v>
      </c>
      <c r="G361" s="79" t="str">
        <f t="shared" si="16"/>
        <v>M</v>
      </c>
      <c r="H361" s="79" t="str">
        <f t="shared" si="17"/>
        <v>1GDP-CAL BORDER</v>
      </c>
    </row>
    <row r="362" spans="1:8">
      <c r="A362" s="80">
        <v>37191</v>
      </c>
      <c r="B362" s="79" t="s">
        <v>157</v>
      </c>
      <c r="C362" s="79" t="s">
        <v>170</v>
      </c>
      <c r="D362" s="85">
        <v>-120000</v>
      </c>
      <c r="E362" s="85">
        <v>-120000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1GDP-CIG/CHEYENN</v>
      </c>
    </row>
    <row r="363" spans="1:8">
      <c r="A363" s="80">
        <v>37191</v>
      </c>
      <c r="B363" s="79" t="s">
        <v>157</v>
      </c>
      <c r="C363" s="79" t="s">
        <v>128</v>
      </c>
      <c r="D363" s="85">
        <v>-85000</v>
      </c>
      <c r="E363" s="85">
        <v>-85000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1GDP-CIG/RKYMTN</v>
      </c>
    </row>
    <row r="364" spans="1:8">
      <c r="A364" s="80">
        <v>37191</v>
      </c>
      <c r="B364" s="79" t="s">
        <v>157</v>
      </c>
      <c r="C364" s="79" t="s">
        <v>131</v>
      </c>
      <c r="D364" s="85">
        <v>200076</v>
      </c>
      <c r="E364" s="85">
        <v>200076</v>
      </c>
      <c r="F364" s="210">
        <f t="shared" si="15"/>
        <v>1</v>
      </c>
      <c r="G364" s="79" t="str">
        <f t="shared" si="16"/>
        <v>M</v>
      </c>
      <c r="H364" s="79" t="str">
        <f t="shared" si="17"/>
        <v>1GDP-ELPO/PERM2</v>
      </c>
    </row>
    <row r="365" spans="1:8">
      <c r="A365" s="80">
        <v>37191</v>
      </c>
      <c r="B365" s="79" t="s">
        <v>157</v>
      </c>
      <c r="C365" s="79" t="s">
        <v>135</v>
      </c>
      <c r="D365" s="85">
        <v>395000</v>
      </c>
      <c r="E365" s="85">
        <v>395000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1GDP-ELPO/SANJUA</v>
      </c>
    </row>
    <row r="366" spans="1:8">
      <c r="A366" s="80">
        <v>37191</v>
      </c>
      <c r="B366" s="79" t="s">
        <v>157</v>
      </c>
      <c r="C366" s="79" t="s">
        <v>171</v>
      </c>
      <c r="D366" s="85">
        <v>-111300</v>
      </c>
      <c r="E366" s="85">
        <v>-111300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1GDP-HEHUB</v>
      </c>
    </row>
    <row r="367" spans="1:8">
      <c r="A367" s="80">
        <v>37191</v>
      </c>
      <c r="B367" s="79" t="s">
        <v>157</v>
      </c>
      <c r="C367" s="79" t="s">
        <v>125</v>
      </c>
      <c r="D367" s="85">
        <v>-110000</v>
      </c>
      <c r="E367" s="85">
        <v>-110000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1GDP-KERN/OPAL</v>
      </c>
    </row>
    <row r="368" spans="1:8">
      <c r="A368" s="80">
        <v>37191</v>
      </c>
      <c r="B368" s="79" t="s">
        <v>157</v>
      </c>
      <c r="C368" s="79" t="s">
        <v>119</v>
      </c>
      <c r="D368" s="85">
        <v>-115000</v>
      </c>
      <c r="E368" s="85">
        <v>-115000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1GDP-MALIN-CTYGA</v>
      </c>
    </row>
    <row r="369" spans="1:8">
      <c r="A369" s="80">
        <v>37191</v>
      </c>
      <c r="B369" s="79" t="s">
        <v>157</v>
      </c>
      <c r="C369" s="79" t="s">
        <v>146</v>
      </c>
      <c r="D369" s="85">
        <v>0</v>
      </c>
      <c r="E369" s="85">
        <v>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1GDP-NTHWST/CANB</v>
      </c>
    </row>
    <row r="370" spans="1:8">
      <c r="A370" s="80">
        <v>37191</v>
      </c>
      <c r="B370" s="79" t="s">
        <v>157</v>
      </c>
      <c r="C370" s="79" t="s">
        <v>118</v>
      </c>
      <c r="D370" s="85">
        <v>144797</v>
      </c>
      <c r="E370" s="85">
        <v>144797</v>
      </c>
      <c r="F370" s="210">
        <f t="shared" si="15"/>
        <v>1</v>
      </c>
      <c r="G370" s="79" t="str">
        <f t="shared" si="16"/>
        <v>M</v>
      </c>
      <c r="H370" s="79" t="str">
        <f t="shared" si="17"/>
        <v>1GDP-PG&amp;E/CITIGA</v>
      </c>
    </row>
    <row r="371" spans="1:8">
      <c r="A371" s="80">
        <v>37191</v>
      </c>
      <c r="B371" s="79" t="s">
        <v>157</v>
      </c>
      <c r="C371" s="79" t="s">
        <v>172</v>
      </c>
      <c r="D371" s="85">
        <v>-20000</v>
      </c>
      <c r="E371" s="85">
        <v>-20000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1GDP-PG&amp;E/LG-PKG</v>
      </c>
    </row>
    <row r="372" spans="1:8">
      <c r="A372" s="80">
        <v>37191</v>
      </c>
      <c r="B372" s="79" t="s">
        <v>157</v>
      </c>
      <c r="C372" s="79" t="s">
        <v>141</v>
      </c>
      <c r="D372" s="85">
        <v>62000</v>
      </c>
      <c r="E372" s="85">
        <v>62000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1GDP-WAHA</v>
      </c>
    </row>
    <row r="373" spans="1:8">
      <c r="A373" s="80">
        <v>37192</v>
      </c>
      <c r="B373" s="79" t="s">
        <v>157</v>
      </c>
      <c r="C373" s="79" t="s">
        <v>169</v>
      </c>
      <c r="D373" s="85">
        <v>0</v>
      </c>
      <c r="E373" s="85">
        <v>0</v>
      </c>
      <c r="F373" s="210">
        <f t="shared" si="15"/>
        <v>1</v>
      </c>
      <c r="G373" s="79" t="str">
        <f t="shared" si="16"/>
        <v>M</v>
      </c>
      <c r="H373" s="79" t="str">
        <f t="shared" si="17"/>
        <v>1GD-AECOCD/FRWKD</v>
      </c>
    </row>
    <row r="374" spans="1:8">
      <c r="A374" s="80">
        <v>37192</v>
      </c>
      <c r="B374" s="79" t="s">
        <v>157</v>
      </c>
      <c r="C374" s="79" t="s">
        <v>150</v>
      </c>
      <c r="D374" s="85">
        <v>0</v>
      </c>
      <c r="E374" s="85">
        <v>0</v>
      </c>
      <c r="F374" s="210">
        <f t="shared" si="15"/>
        <v>1</v>
      </c>
      <c r="G374" s="79" t="str">
        <f t="shared" si="16"/>
        <v>M</v>
      </c>
      <c r="H374" s="79" t="str">
        <f t="shared" si="17"/>
        <v>1GD-CGPR-AECO/AV</v>
      </c>
    </row>
    <row r="375" spans="1:8">
      <c r="A375" s="80">
        <v>37192</v>
      </c>
      <c r="B375" s="79" t="s">
        <v>157</v>
      </c>
      <c r="C375" s="79" t="s">
        <v>121</v>
      </c>
      <c r="D375" s="85">
        <v>25000</v>
      </c>
      <c r="E375" s="85">
        <v>25000</v>
      </c>
      <c r="F375" s="210">
        <f t="shared" si="15"/>
        <v>1</v>
      </c>
      <c r="G375" s="79" t="str">
        <f t="shared" si="16"/>
        <v>M</v>
      </c>
      <c r="H375" s="79" t="str">
        <f t="shared" si="17"/>
        <v>1GDP-CAL BORDER</v>
      </c>
    </row>
    <row r="376" spans="1:8">
      <c r="A376" s="80">
        <v>37192</v>
      </c>
      <c r="B376" s="79" t="s">
        <v>157</v>
      </c>
      <c r="C376" s="79" t="s">
        <v>170</v>
      </c>
      <c r="D376" s="85">
        <v>-120000</v>
      </c>
      <c r="E376" s="85">
        <v>-120000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1GDP-CIG/CHEYENN</v>
      </c>
    </row>
    <row r="377" spans="1:8">
      <c r="A377" s="80">
        <v>37192</v>
      </c>
      <c r="B377" s="79" t="s">
        <v>157</v>
      </c>
      <c r="C377" s="79" t="s">
        <v>128</v>
      </c>
      <c r="D377" s="85">
        <v>-85000</v>
      </c>
      <c r="E377" s="85">
        <v>-85000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1GDP-CIG/RKYMTN</v>
      </c>
    </row>
    <row r="378" spans="1:8">
      <c r="A378" s="80">
        <v>37192</v>
      </c>
      <c r="B378" s="79" t="s">
        <v>157</v>
      </c>
      <c r="C378" s="79" t="s">
        <v>131</v>
      </c>
      <c r="D378" s="85">
        <v>200076</v>
      </c>
      <c r="E378" s="85">
        <v>200076</v>
      </c>
      <c r="F378" s="210">
        <f t="shared" si="15"/>
        <v>1</v>
      </c>
      <c r="G378" s="79" t="str">
        <f t="shared" si="16"/>
        <v>M</v>
      </c>
      <c r="H378" s="79" t="str">
        <f t="shared" si="17"/>
        <v>1GDP-ELPO/PERM2</v>
      </c>
    </row>
    <row r="379" spans="1:8">
      <c r="A379" s="80">
        <v>37192</v>
      </c>
      <c r="B379" s="79" t="s">
        <v>157</v>
      </c>
      <c r="C379" s="79" t="s">
        <v>135</v>
      </c>
      <c r="D379" s="85">
        <v>395000</v>
      </c>
      <c r="E379" s="85">
        <v>395000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1GDP-ELPO/SANJUA</v>
      </c>
    </row>
    <row r="380" spans="1:8">
      <c r="A380" s="80">
        <v>37192</v>
      </c>
      <c r="B380" s="79" t="s">
        <v>157</v>
      </c>
      <c r="C380" s="79" t="s">
        <v>171</v>
      </c>
      <c r="D380" s="85">
        <v>-111300</v>
      </c>
      <c r="E380" s="85">
        <v>-111300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1GDP-HEHUB</v>
      </c>
    </row>
    <row r="381" spans="1:8">
      <c r="A381" s="80">
        <v>37192</v>
      </c>
      <c r="B381" s="79" t="s">
        <v>157</v>
      </c>
      <c r="C381" s="79" t="s">
        <v>125</v>
      </c>
      <c r="D381" s="85">
        <v>-110000</v>
      </c>
      <c r="E381" s="85">
        <v>-110000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1GDP-KERN/OPAL</v>
      </c>
    </row>
    <row r="382" spans="1:8">
      <c r="A382" s="80">
        <v>37192</v>
      </c>
      <c r="B382" s="79" t="s">
        <v>157</v>
      </c>
      <c r="C382" s="79" t="s">
        <v>119</v>
      </c>
      <c r="D382" s="85">
        <v>-115000</v>
      </c>
      <c r="E382" s="85">
        <v>-115000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1GDP-MALIN-CTYGA</v>
      </c>
    </row>
    <row r="383" spans="1:8">
      <c r="A383" s="80">
        <v>37192</v>
      </c>
      <c r="B383" s="79" t="s">
        <v>157</v>
      </c>
      <c r="C383" s="79" t="s">
        <v>146</v>
      </c>
      <c r="D383" s="85">
        <v>0</v>
      </c>
      <c r="E383" s="85">
        <v>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1GDP-NTHWST/CANB</v>
      </c>
    </row>
    <row r="384" spans="1:8">
      <c r="A384" s="80">
        <v>37192</v>
      </c>
      <c r="B384" s="79" t="s">
        <v>157</v>
      </c>
      <c r="C384" s="79" t="s">
        <v>118</v>
      </c>
      <c r="D384" s="85">
        <v>144797</v>
      </c>
      <c r="E384" s="85">
        <v>144797</v>
      </c>
      <c r="F384" s="210">
        <f t="shared" si="15"/>
        <v>1</v>
      </c>
      <c r="G384" s="79" t="str">
        <f t="shared" si="16"/>
        <v>M</v>
      </c>
      <c r="H384" s="79" t="str">
        <f t="shared" si="17"/>
        <v>1GDP-PG&amp;E/CITIGA</v>
      </c>
    </row>
    <row r="385" spans="1:8">
      <c r="A385" s="80">
        <v>37192</v>
      </c>
      <c r="B385" s="79" t="s">
        <v>157</v>
      </c>
      <c r="C385" s="79" t="s">
        <v>172</v>
      </c>
      <c r="D385" s="85">
        <v>-20000</v>
      </c>
      <c r="E385" s="85">
        <v>-20000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1GDP-PG&amp;E/LG-PKG</v>
      </c>
    </row>
    <row r="386" spans="1:8">
      <c r="A386" s="80">
        <v>37192</v>
      </c>
      <c r="B386" s="79" t="s">
        <v>157</v>
      </c>
      <c r="C386" s="79" t="s">
        <v>141</v>
      </c>
      <c r="D386" s="85">
        <v>62000</v>
      </c>
      <c r="E386" s="85">
        <v>62000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1GDP-WAHA</v>
      </c>
    </row>
    <row r="387" spans="1:8">
      <c r="A387" s="80">
        <v>37193</v>
      </c>
      <c r="B387" s="79" t="s">
        <v>157</v>
      </c>
      <c r="C387" s="79" t="s">
        <v>169</v>
      </c>
      <c r="D387" s="85">
        <v>0</v>
      </c>
      <c r="E387" s="85">
        <v>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1GD-AECOCD/FRWKD</v>
      </c>
    </row>
    <row r="388" spans="1:8">
      <c r="A388" s="80">
        <v>37193</v>
      </c>
      <c r="B388" s="79" t="s">
        <v>157</v>
      </c>
      <c r="C388" s="79" t="s">
        <v>150</v>
      </c>
      <c r="D388" s="85">
        <v>0</v>
      </c>
      <c r="E388" s="85">
        <v>0</v>
      </c>
      <c r="F388" s="210">
        <f t="shared" si="18"/>
        <v>1</v>
      </c>
      <c r="G388" s="79" t="str">
        <f t="shared" si="19"/>
        <v>M</v>
      </c>
      <c r="H388" s="79" t="str">
        <f t="shared" si="20"/>
        <v>1GD-CGPR-AECO/AV</v>
      </c>
    </row>
    <row r="389" spans="1:8">
      <c r="A389" s="80">
        <v>37193</v>
      </c>
      <c r="B389" s="79" t="s">
        <v>157</v>
      </c>
      <c r="C389" s="79" t="s">
        <v>121</v>
      </c>
      <c r="D389" s="85">
        <v>25000</v>
      </c>
      <c r="E389" s="85">
        <v>25000</v>
      </c>
      <c r="F389" s="210">
        <f t="shared" si="18"/>
        <v>1</v>
      </c>
      <c r="G389" s="79" t="str">
        <f t="shared" si="19"/>
        <v>M</v>
      </c>
      <c r="H389" s="79" t="str">
        <f t="shared" si="20"/>
        <v>1GDP-CAL BORDER</v>
      </c>
    </row>
    <row r="390" spans="1:8">
      <c r="A390" s="80">
        <v>37193</v>
      </c>
      <c r="B390" s="79" t="s">
        <v>157</v>
      </c>
      <c r="C390" s="79" t="s">
        <v>170</v>
      </c>
      <c r="D390" s="85">
        <v>-120000</v>
      </c>
      <c r="E390" s="85">
        <v>-120000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1GDP-CIG/CHEYENN</v>
      </c>
    </row>
    <row r="391" spans="1:8">
      <c r="A391" s="80">
        <v>37193</v>
      </c>
      <c r="B391" s="79" t="s">
        <v>157</v>
      </c>
      <c r="C391" s="79" t="s">
        <v>128</v>
      </c>
      <c r="D391" s="85">
        <v>-85000</v>
      </c>
      <c r="E391" s="85">
        <v>-85000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1GDP-CIG/RKYMTN</v>
      </c>
    </row>
    <row r="392" spans="1:8">
      <c r="A392" s="80">
        <v>37193</v>
      </c>
      <c r="B392" s="79" t="s">
        <v>157</v>
      </c>
      <c r="C392" s="79" t="s">
        <v>131</v>
      </c>
      <c r="D392" s="85">
        <v>200076</v>
      </c>
      <c r="E392" s="85">
        <v>200076</v>
      </c>
      <c r="F392" s="210">
        <f t="shared" si="18"/>
        <v>1</v>
      </c>
      <c r="G392" s="79" t="str">
        <f t="shared" si="19"/>
        <v>M</v>
      </c>
      <c r="H392" s="79" t="str">
        <f t="shared" si="20"/>
        <v>1GDP-ELPO/PERM2</v>
      </c>
    </row>
    <row r="393" spans="1:8">
      <c r="A393" s="80">
        <v>37193</v>
      </c>
      <c r="B393" s="79" t="s">
        <v>157</v>
      </c>
      <c r="C393" s="79" t="s">
        <v>135</v>
      </c>
      <c r="D393" s="85">
        <v>395000</v>
      </c>
      <c r="E393" s="85">
        <v>395000</v>
      </c>
      <c r="F393" s="210">
        <f t="shared" si="18"/>
        <v>1</v>
      </c>
      <c r="G393" s="79" t="str">
        <f t="shared" si="19"/>
        <v>M</v>
      </c>
      <c r="H393" s="79" t="str">
        <f t="shared" si="20"/>
        <v>1GDP-ELPO/SANJUA</v>
      </c>
    </row>
    <row r="394" spans="1:8">
      <c r="A394" s="80">
        <v>37193</v>
      </c>
      <c r="B394" s="79" t="s">
        <v>157</v>
      </c>
      <c r="C394" s="79" t="s">
        <v>171</v>
      </c>
      <c r="D394" s="85">
        <v>-111300</v>
      </c>
      <c r="E394" s="85">
        <v>-111300</v>
      </c>
      <c r="F394" s="210">
        <f t="shared" si="18"/>
        <v>1</v>
      </c>
      <c r="G394" s="79" t="str">
        <f t="shared" si="19"/>
        <v>M</v>
      </c>
      <c r="H394" s="79" t="str">
        <f t="shared" si="20"/>
        <v>1GDP-HEHUB</v>
      </c>
    </row>
    <row r="395" spans="1:8">
      <c r="A395" s="80">
        <v>37193</v>
      </c>
      <c r="B395" s="79" t="s">
        <v>157</v>
      </c>
      <c r="C395" s="79" t="s">
        <v>125</v>
      </c>
      <c r="D395" s="85">
        <v>-110000</v>
      </c>
      <c r="E395" s="85">
        <v>-110000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1GDP-KERN/OPAL</v>
      </c>
    </row>
    <row r="396" spans="1:8">
      <c r="A396" s="80">
        <v>37193</v>
      </c>
      <c r="B396" s="79" t="s">
        <v>157</v>
      </c>
      <c r="C396" s="79" t="s">
        <v>119</v>
      </c>
      <c r="D396" s="85">
        <v>-115000</v>
      </c>
      <c r="E396" s="85">
        <v>-115000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1GDP-MALIN-CTYGA</v>
      </c>
    </row>
    <row r="397" spans="1:8">
      <c r="A397" s="80">
        <v>37193</v>
      </c>
      <c r="B397" s="79" t="s">
        <v>157</v>
      </c>
      <c r="C397" s="79" t="s">
        <v>146</v>
      </c>
      <c r="D397" s="85">
        <v>0</v>
      </c>
      <c r="E397" s="85">
        <v>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1GDP-NTHWST/CANB</v>
      </c>
    </row>
    <row r="398" spans="1:8">
      <c r="A398" s="80">
        <v>37193</v>
      </c>
      <c r="B398" s="79" t="s">
        <v>157</v>
      </c>
      <c r="C398" s="79" t="s">
        <v>118</v>
      </c>
      <c r="D398" s="85">
        <v>144797</v>
      </c>
      <c r="E398" s="85">
        <v>144797</v>
      </c>
      <c r="F398" s="210">
        <f t="shared" si="18"/>
        <v>1</v>
      </c>
      <c r="G398" s="79" t="str">
        <f t="shared" si="19"/>
        <v>M</v>
      </c>
      <c r="H398" s="79" t="str">
        <f t="shared" si="20"/>
        <v>1GDP-PG&amp;E/CITIGA</v>
      </c>
    </row>
    <row r="399" spans="1:8">
      <c r="A399" s="80">
        <v>37193</v>
      </c>
      <c r="B399" s="79" t="s">
        <v>157</v>
      </c>
      <c r="C399" s="79" t="s">
        <v>172</v>
      </c>
      <c r="D399" s="85">
        <v>-20000</v>
      </c>
      <c r="E399" s="85">
        <v>-20000</v>
      </c>
      <c r="F399" s="210">
        <f t="shared" si="18"/>
        <v>1</v>
      </c>
      <c r="G399" s="79" t="str">
        <f t="shared" si="19"/>
        <v>M</v>
      </c>
      <c r="H399" s="79" t="str">
        <f t="shared" si="20"/>
        <v>1GDP-PG&amp;E/LG-PKG</v>
      </c>
    </row>
    <row r="400" spans="1:8">
      <c r="A400" s="80">
        <v>37193</v>
      </c>
      <c r="B400" s="79" t="s">
        <v>157</v>
      </c>
      <c r="C400" s="79" t="s">
        <v>141</v>
      </c>
      <c r="D400" s="85">
        <v>62000</v>
      </c>
      <c r="E400" s="85">
        <v>62000</v>
      </c>
      <c r="F400" s="210">
        <f t="shared" si="18"/>
        <v>1</v>
      </c>
      <c r="G400" s="79" t="str">
        <f t="shared" si="19"/>
        <v>M</v>
      </c>
      <c r="H400" s="79" t="str">
        <f t="shared" si="20"/>
        <v>1GDP-WAHA</v>
      </c>
    </row>
    <row r="401" spans="1:8">
      <c r="A401" s="80">
        <v>37194</v>
      </c>
      <c r="B401" s="79" t="s">
        <v>157</v>
      </c>
      <c r="C401" s="79" t="s">
        <v>169</v>
      </c>
      <c r="D401" s="85">
        <v>0</v>
      </c>
      <c r="E401" s="85">
        <v>0</v>
      </c>
      <c r="F401" s="210">
        <f t="shared" si="18"/>
        <v>1</v>
      </c>
      <c r="G401" s="79" t="str">
        <f t="shared" si="19"/>
        <v>M</v>
      </c>
      <c r="H401" s="79" t="str">
        <f t="shared" si="20"/>
        <v>1GD-AECOCD/FRWKD</v>
      </c>
    </row>
    <row r="402" spans="1:8">
      <c r="A402" s="80">
        <v>37194</v>
      </c>
      <c r="B402" s="79" t="s">
        <v>157</v>
      </c>
      <c r="C402" s="79" t="s">
        <v>150</v>
      </c>
      <c r="D402" s="85">
        <v>0</v>
      </c>
      <c r="E402" s="85">
        <v>0</v>
      </c>
      <c r="F402" s="210">
        <f t="shared" si="18"/>
        <v>1</v>
      </c>
      <c r="G402" s="79" t="str">
        <f t="shared" si="19"/>
        <v>M</v>
      </c>
      <c r="H402" s="79" t="str">
        <f t="shared" si="20"/>
        <v>1GD-CGPR-AECO/AV</v>
      </c>
    </row>
    <row r="403" spans="1:8">
      <c r="A403" s="80">
        <v>37194</v>
      </c>
      <c r="B403" s="79" t="s">
        <v>157</v>
      </c>
      <c r="C403" s="79" t="s">
        <v>121</v>
      </c>
      <c r="D403" s="85">
        <v>25000</v>
      </c>
      <c r="E403" s="85">
        <v>25000</v>
      </c>
      <c r="F403" s="210">
        <f t="shared" si="18"/>
        <v>1</v>
      </c>
      <c r="G403" s="79" t="str">
        <f t="shared" si="19"/>
        <v>M</v>
      </c>
      <c r="H403" s="79" t="str">
        <f t="shared" si="20"/>
        <v>1GDP-CAL BORDER</v>
      </c>
    </row>
    <row r="404" spans="1:8">
      <c r="A404" s="80">
        <v>37194</v>
      </c>
      <c r="B404" s="79" t="s">
        <v>157</v>
      </c>
      <c r="C404" s="79" t="s">
        <v>170</v>
      </c>
      <c r="D404" s="85">
        <v>-120000</v>
      </c>
      <c r="E404" s="85">
        <v>-120000</v>
      </c>
      <c r="F404" s="210">
        <f t="shared" si="18"/>
        <v>1</v>
      </c>
      <c r="G404" s="79" t="str">
        <f t="shared" si="19"/>
        <v>M</v>
      </c>
      <c r="H404" s="79" t="str">
        <f t="shared" si="20"/>
        <v>1GDP-CIG/CHEYENN</v>
      </c>
    </row>
    <row r="405" spans="1:8">
      <c r="A405" s="80">
        <v>37194</v>
      </c>
      <c r="B405" s="79" t="s">
        <v>157</v>
      </c>
      <c r="C405" s="79" t="s">
        <v>128</v>
      </c>
      <c r="D405" s="85">
        <v>-85000</v>
      </c>
      <c r="E405" s="85">
        <v>-85000</v>
      </c>
      <c r="F405" s="210">
        <f t="shared" si="18"/>
        <v>1</v>
      </c>
      <c r="G405" s="79" t="str">
        <f t="shared" si="19"/>
        <v>M</v>
      </c>
      <c r="H405" s="79" t="str">
        <f t="shared" si="20"/>
        <v>1GDP-CIG/RKYMTN</v>
      </c>
    </row>
    <row r="406" spans="1:8">
      <c r="A406" s="80">
        <v>37194</v>
      </c>
      <c r="B406" s="79" t="s">
        <v>157</v>
      </c>
      <c r="C406" s="79" t="s">
        <v>131</v>
      </c>
      <c r="D406" s="85">
        <v>200076</v>
      </c>
      <c r="E406" s="85">
        <v>200076</v>
      </c>
      <c r="F406" s="210">
        <f t="shared" si="18"/>
        <v>1</v>
      </c>
      <c r="G406" s="79" t="str">
        <f t="shared" si="19"/>
        <v>M</v>
      </c>
      <c r="H406" s="79" t="str">
        <f t="shared" si="20"/>
        <v>1GDP-ELPO/PERM2</v>
      </c>
    </row>
    <row r="407" spans="1:8">
      <c r="A407" s="80">
        <v>37194</v>
      </c>
      <c r="B407" s="79" t="s">
        <v>157</v>
      </c>
      <c r="C407" s="79" t="s">
        <v>135</v>
      </c>
      <c r="D407" s="85">
        <v>395000</v>
      </c>
      <c r="E407" s="85">
        <v>395000</v>
      </c>
      <c r="F407" s="210">
        <f t="shared" si="18"/>
        <v>1</v>
      </c>
      <c r="G407" s="79" t="str">
        <f t="shared" si="19"/>
        <v>M</v>
      </c>
      <c r="H407" s="79" t="str">
        <f t="shared" si="20"/>
        <v>1GDP-ELPO/SANJUA</v>
      </c>
    </row>
    <row r="408" spans="1:8">
      <c r="A408" s="80">
        <v>37194</v>
      </c>
      <c r="B408" s="79" t="s">
        <v>157</v>
      </c>
      <c r="C408" s="79" t="s">
        <v>171</v>
      </c>
      <c r="D408" s="85">
        <v>-111300</v>
      </c>
      <c r="E408" s="85">
        <v>-111300</v>
      </c>
      <c r="F408" s="210">
        <f t="shared" si="18"/>
        <v>1</v>
      </c>
      <c r="G408" s="79" t="str">
        <f t="shared" si="19"/>
        <v>M</v>
      </c>
      <c r="H408" s="79" t="str">
        <f t="shared" si="20"/>
        <v>1GDP-HEHUB</v>
      </c>
    </row>
    <row r="409" spans="1:8">
      <c r="A409" s="80">
        <v>37194</v>
      </c>
      <c r="B409" s="79" t="s">
        <v>157</v>
      </c>
      <c r="C409" s="79" t="s">
        <v>125</v>
      </c>
      <c r="D409" s="85">
        <v>-110000</v>
      </c>
      <c r="E409" s="85">
        <v>-110000</v>
      </c>
      <c r="F409" s="210">
        <f t="shared" si="18"/>
        <v>1</v>
      </c>
      <c r="G409" s="79" t="str">
        <f t="shared" si="19"/>
        <v>M</v>
      </c>
      <c r="H409" s="79" t="str">
        <f t="shared" si="20"/>
        <v>1GDP-KERN/OPAL</v>
      </c>
    </row>
    <row r="410" spans="1:8">
      <c r="A410" s="80">
        <v>37194</v>
      </c>
      <c r="B410" s="79" t="s">
        <v>157</v>
      </c>
      <c r="C410" s="79" t="s">
        <v>119</v>
      </c>
      <c r="D410" s="85">
        <v>-115000</v>
      </c>
      <c r="E410" s="85">
        <v>-115000</v>
      </c>
      <c r="F410" s="210">
        <f t="shared" si="18"/>
        <v>1</v>
      </c>
      <c r="G410" s="79" t="str">
        <f t="shared" si="19"/>
        <v>M</v>
      </c>
      <c r="H410" s="79" t="str">
        <f t="shared" si="20"/>
        <v>1GDP-MALIN-CTYGA</v>
      </c>
    </row>
    <row r="411" spans="1:8">
      <c r="A411" s="80">
        <v>37194</v>
      </c>
      <c r="B411" s="79" t="s">
        <v>157</v>
      </c>
      <c r="C411" s="79" t="s">
        <v>146</v>
      </c>
      <c r="D411" s="85">
        <v>0</v>
      </c>
      <c r="E411" s="85">
        <v>0</v>
      </c>
      <c r="F411" s="210">
        <f t="shared" si="18"/>
        <v>1</v>
      </c>
      <c r="G411" s="79" t="str">
        <f t="shared" si="19"/>
        <v>M</v>
      </c>
      <c r="H411" s="79" t="str">
        <f t="shared" si="20"/>
        <v>1GDP-NTHWST/CANB</v>
      </c>
    </row>
    <row r="412" spans="1:8">
      <c r="A412" s="80">
        <v>37194</v>
      </c>
      <c r="B412" s="79" t="s">
        <v>157</v>
      </c>
      <c r="C412" s="79" t="s">
        <v>118</v>
      </c>
      <c r="D412" s="85">
        <v>144797</v>
      </c>
      <c r="E412" s="85">
        <v>144797</v>
      </c>
      <c r="F412" s="210">
        <f t="shared" si="18"/>
        <v>1</v>
      </c>
      <c r="G412" s="79" t="str">
        <f t="shared" si="19"/>
        <v>M</v>
      </c>
      <c r="H412" s="79" t="str">
        <f t="shared" si="20"/>
        <v>1GDP-PG&amp;E/CITIGA</v>
      </c>
    </row>
    <row r="413" spans="1:8">
      <c r="A413" s="80">
        <v>37194</v>
      </c>
      <c r="B413" s="79" t="s">
        <v>157</v>
      </c>
      <c r="C413" s="79" t="s">
        <v>172</v>
      </c>
      <c r="D413" s="85">
        <v>-20000</v>
      </c>
      <c r="E413" s="85">
        <v>-20000</v>
      </c>
      <c r="F413" s="210">
        <f t="shared" si="18"/>
        <v>1</v>
      </c>
      <c r="G413" s="79" t="str">
        <f t="shared" si="19"/>
        <v>M</v>
      </c>
      <c r="H413" s="79" t="str">
        <f t="shared" si="20"/>
        <v>1GDP-PG&amp;E/LG-PKG</v>
      </c>
    </row>
    <row r="414" spans="1:8">
      <c r="A414" s="80">
        <v>37194</v>
      </c>
      <c r="B414" s="79" t="s">
        <v>157</v>
      </c>
      <c r="C414" s="79" t="s">
        <v>141</v>
      </c>
      <c r="D414" s="85">
        <v>62000</v>
      </c>
      <c r="E414" s="85">
        <v>62000</v>
      </c>
      <c r="F414" s="210">
        <f t="shared" si="18"/>
        <v>1</v>
      </c>
      <c r="G414" s="79" t="str">
        <f t="shared" si="19"/>
        <v>M</v>
      </c>
      <c r="H414" s="79" t="str">
        <f t="shared" si="20"/>
        <v>1GDP-WAHA</v>
      </c>
    </row>
    <row r="415" spans="1:8">
      <c r="A415" s="80">
        <v>37195</v>
      </c>
      <c r="B415" s="79" t="s">
        <v>157</v>
      </c>
      <c r="C415" s="79" t="s">
        <v>169</v>
      </c>
      <c r="D415" s="85">
        <v>0</v>
      </c>
      <c r="E415" s="85">
        <v>0</v>
      </c>
      <c r="F415" s="210">
        <f t="shared" si="18"/>
        <v>1</v>
      </c>
      <c r="G415" s="79" t="str">
        <f t="shared" si="19"/>
        <v>M</v>
      </c>
      <c r="H415" s="79" t="str">
        <f t="shared" si="20"/>
        <v>1GD-AECOCD/FRWKD</v>
      </c>
    </row>
    <row r="416" spans="1:8">
      <c r="A416" s="80">
        <v>37195</v>
      </c>
      <c r="B416" s="79" t="s">
        <v>157</v>
      </c>
      <c r="C416" s="79" t="s">
        <v>150</v>
      </c>
      <c r="D416" s="85">
        <v>0</v>
      </c>
      <c r="E416" s="85">
        <v>0</v>
      </c>
      <c r="F416" s="210">
        <f t="shared" si="18"/>
        <v>1</v>
      </c>
      <c r="G416" s="79" t="str">
        <f t="shared" si="19"/>
        <v>M</v>
      </c>
      <c r="H416" s="79" t="str">
        <f t="shared" si="20"/>
        <v>1GD-CGPR-AECO/AV</v>
      </c>
    </row>
    <row r="417" spans="1:8">
      <c r="A417" s="80">
        <v>37195</v>
      </c>
      <c r="B417" s="79" t="s">
        <v>157</v>
      </c>
      <c r="C417" s="79" t="s">
        <v>121</v>
      </c>
      <c r="D417" s="85">
        <v>25000</v>
      </c>
      <c r="E417" s="85">
        <v>25000</v>
      </c>
      <c r="F417" s="210">
        <f t="shared" si="18"/>
        <v>1</v>
      </c>
      <c r="G417" s="79" t="str">
        <f t="shared" si="19"/>
        <v>M</v>
      </c>
      <c r="H417" s="79" t="str">
        <f t="shared" si="20"/>
        <v>1GDP-CAL BORDER</v>
      </c>
    </row>
    <row r="418" spans="1:8">
      <c r="A418" s="80">
        <v>37195</v>
      </c>
      <c r="B418" s="79" t="s">
        <v>157</v>
      </c>
      <c r="C418" s="79" t="s">
        <v>170</v>
      </c>
      <c r="D418" s="85">
        <v>-120000</v>
      </c>
      <c r="E418" s="85">
        <v>-120000</v>
      </c>
      <c r="F418" s="210">
        <f t="shared" si="18"/>
        <v>1</v>
      </c>
      <c r="G418" s="79" t="str">
        <f t="shared" si="19"/>
        <v>M</v>
      </c>
      <c r="H418" s="79" t="str">
        <f t="shared" si="20"/>
        <v>1GDP-CIG/CHEYENN</v>
      </c>
    </row>
    <row r="419" spans="1:8">
      <c r="A419" s="80">
        <v>37195</v>
      </c>
      <c r="B419" s="79" t="s">
        <v>157</v>
      </c>
      <c r="C419" s="79" t="s">
        <v>128</v>
      </c>
      <c r="D419" s="85">
        <v>-85000</v>
      </c>
      <c r="E419" s="85">
        <v>-85000</v>
      </c>
      <c r="F419" s="210">
        <f t="shared" si="18"/>
        <v>1</v>
      </c>
      <c r="G419" s="79" t="str">
        <f t="shared" si="19"/>
        <v>M</v>
      </c>
      <c r="H419" s="79" t="str">
        <f t="shared" si="20"/>
        <v>1GDP-CIG/RKYMTN</v>
      </c>
    </row>
    <row r="420" spans="1:8">
      <c r="A420" s="80">
        <v>37195</v>
      </c>
      <c r="B420" s="79" t="s">
        <v>157</v>
      </c>
      <c r="C420" s="79" t="s">
        <v>131</v>
      </c>
      <c r="D420" s="85">
        <v>200076</v>
      </c>
      <c r="E420" s="85">
        <v>200076</v>
      </c>
      <c r="F420" s="210">
        <f t="shared" si="18"/>
        <v>1</v>
      </c>
      <c r="G420" s="79" t="str">
        <f t="shared" si="19"/>
        <v>M</v>
      </c>
      <c r="H420" s="79" t="str">
        <f t="shared" si="20"/>
        <v>1GDP-ELPO/PERM2</v>
      </c>
    </row>
    <row r="421" spans="1:8">
      <c r="A421" s="80">
        <v>37195</v>
      </c>
      <c r="B421" s="79" t="s">
        <v>157</v>
      </c>
      <c r="C421" s="79" t="s">
        <v>135</v>
      </c>
      <c r="D421" s="85">
        <v>395000</v>
      </c>
      <c r="E421" s="85">
        <v>395000</v>
      </c>
      <c r="F421" s="210">
        <f t="shared" si="18"/>
        <v>1</v>
      </c>
      <c r="G421" s="79" t="str">
        <f t="shared" si="19"/>
        <v>M</v>
      </c>
      <c r="H421" s="79" t="str">
        <f t="shared" si="20"/>
        <v>1GDP-ELPO/SANJUA</v>
      </c>
    </row>
    <row r="422" spans="1:8">
      <c r="A422" s="80">
        <v>37195</v>
      </c>
      <c r="B422" s="79" t="s">
        <v>157</v>
      </c>
      <c r="C422" s="79" t="s">
        <v>171</v>
      </c>
      <c r="D422" s="85">
        <v>-111300</v>
      </c>
      <c r="E422" s="85">
        <v>-111300</v>
      </c>
      <c r="F422" s="210">
        <f t="shared" si="18"/>
        <v>1</v>
      </c>
      <c r="G422" s="79" t="str">
        <f t="shared" si="19"/>
        <v>M</v>
      </c>
      <c r="H422" s="79" t="str">
        <f t="shared" si="20"/>
        <v>1GDP-HEHUB</v>
      </c>
    </row>
    <row r="423" spans="1:8">
      <c r="A423" s="80">
        <v>37195</v>
      </c>
      <c r="B423" s="79" t="s">
        <v>157</v>
      </c>
      <c r="C423" s="79" t="s">
        <v>125</v>
      </c>
      <c r="D423" s="85">
        <v>-110000</v>
      </c>
      <c r="E423" s="85">
        <v>-110000</v>
      </c>
      <c r="F423" s="210">
        <f t="shared" si="18"/>
        <v>1</v>
      </c>
      <c r="G423" s="79" t="str">
        <f t="shared" si="19"/>
        <v>M</v>
      </c>
      <c r="H423" s="79" t="str">
        <f t="shared" si="20"/>
        <v>1GDP-KERN/OPAL</v>
      </c>
    </row>
    <row r="424" spans="1:8">
      <c r="A424" s="80">
        <v>37195</v>
      </c>
      <c r="B424" s="79" t="s">
        <v>157</v>
      </c>
      <c r="C424" s="79" t="s">
        <v>119</v>
      </c>
      <c r="D424" s="85">
        <v>-115000</v>
      </c>
      <c r="E424" s="85">
        <v>-115000</v>
      </c>
      <c r="F424" s="210">
        <f t="shared" si="18"/>
        <v>1</v>
      </c>
      <c r="G424" s="79" t="str">
        <f t="shared" si="19"/>
        <v>M</v>
      </c>
      <c r="H424" s="79" t="str">
        <f t="shared" si="20"/>
        <v>1GDP-MALIN-CTYGA</v>
      </c>
    </row>
    <row r="425" spans="1:8">
      <c r="A425" s="80">
        <v>37195</v>
      </c>
      <c r="B425" s="79" t="s">
        <v>157</v>
      </c>
      <c r="C425" s="79" t="s">
        <v>146</v>
      </c>
      <c r="D425" s="85">
        <v>0</v>
      </c>
      <c r="E425" s="85">
        <v>0</v>
      </c>
      <c r="F425" s="210">
        <f t="shared" si="18"/>
        <v>1</v>
      </c>
      <c r="G425" s="79" t="str">
        <f t="shared" si="19"/>
        <v>M</v>
      </c>
      <c r="H425" s="79" t="str">
        <f t="shared" si="20"/>
        <v>1GDP-NTHWST/CANB</v>
      </c>
    </row>
    <row r="426" spans="1:8">
      <c r="A426" s="80">
        <v>37195</v>
      </c>
      <c r="B426" s="79" t="s">
        <v>157</v>
      </c>
      <c r="C426" s="79" t="s">
        <v>118</v>
      </c>
      <c r="D426" s="85">
        <v>144797</v>
      </c>
      <c r="E426" s="85">
        <v>144797</v>
      </c>
      <c r="F426" s="210">
        <f t="shared" si="18"/>
        <v>1</v>
      </c>
      <c r="G426" s="79" t="str">
        <f t="shared" si="19"/>
        <v>M</v>
      </c>
      <c r="H426" s="79" t="str">
        <f t="shared" si="20"/>
        <v>1GDP-PG&amp;E/CITIGA</v>
      </c>
    </row>
    <row r="427" spans="1:8">
      <c r="A427" s="80">
        <v>37195</v>
      </c>
      <c r="B427" s="79" t="s">
        <v>157</v>
      </c>
      <c r="C427" s="79" t="s">
        <v>172</v>
      </c>
      <c r="D427" s="85">
        <v>-20000</v>
      </c>
      <c r="E427" s="85">
        <v>-20000</v>
      </c>
      <c r="F427" s="210">
        <f t="shared" si="18"/>
        <v>1</v>
      </c>
      <c r="G427" s="79" t="str">
        <f t="shared" si="19"/>
        <v>M</v>
      </c>
      <c r="H427" s="79" t="str">
        <f t="shared" si="20"/>
        <v>1GDP-PG&amp;E/LG-PKG</v>
      </c>
    </row>
    <row r="428" spans="1:8">
      <c r="A428" s="80">
        <v>37195</v>
      </c>
      <c r="B428" s="79" t="s">
        <v>157</v>
      </c>
      <c r="C428" s="79" t="s">
        <v>141</v>
      </c>
      <c r="D428" s="85">
        <v>62000</v>
      </c>
      <c r="E428" s="85">
        <v>62000</v>
      </c>
      <c r="F428" s="210">
        <f t="shared" si="18"/>
        <v>1</v>
      </c>
      <c r="G428" s="79" t="str">
        <f t="shared" si="19"/>
        <v>M</v>
      </c>
      <c r="H428" s="79" t="str">
        <f t="shared" si="20"/>
        <v>1GDP-WAHA</v>
      </c>
    </row>
    <row r="429" spans="1:8">
      <c r="A429" s="80">
        <v>37196</v>
      </c>
      <c r="B429" s="79" t="s">
        <v>157</v>
      </c>
      <c r="C429" s="79" t="s">
        <v>169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2GD-AECOCD/FRWKD</v>
      </c>
    </row>
    <row r="430" spans="1:8">
      <c r="A430" s="80">
        <v>37196</v>
      </c>
      <c r="B430" s="79" t="s">
        <v>157</v>
      </c>
      <c r="C430" s="79" t="s">
        <v>173</v>
      </c>
      <c r="D430" s="85">
        <v>0</v>
      </c>
      <c r="E430" s="85">
        <v>0</v>
      </c>
      <c r="F430" s="210">
        <f t="shared" si="18"/>
        <v>2</v>
      </c>
      <c r="G430" s="79" t="str">
        <f t="shared" si="19"/>
        <v>M</v>
      </c>
      <c r="H430" s="79" t="str">
        <f t="shared" si="20"/>
        <v>2GD-AECOUS/FRWKD</v>
      </c>
    </row>
    <row r="431" spans="1:8">
      <c r="A431" s="80">
        <v>37196</v>
      </c>
      <c r="B431" s="79" t="s">
        <v>157</v>
      </c>
      <c r="C431" s="79" t="s">
        <v>150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2GD-CGPR-AECO/AV</v>
      </c>
    </row>
    <row r="432" spans="1:8">
      <c r="A432" s="80">
        <v>37196</v>
      </c>
      <c r="B432" s="79" t="s">
        <v>157</v>
      </c>
      <c r="C432" s="79" t="s">
        <v>174</v>
      </c>
      <c r="D432" s="85">
        <v>0</v>
      </c>
      <c r="E432" s="85">
        <v>0</v>
      </c>
      <c r="F432" s="210">
        <f t="shared" si="18"/>
        <v>2</v>
      </c>
      <c r="G432" s="79" t="str">
        <f t="shared" si="19"/>
        <v>M</v>
      </c>
      <c r="H432" s="79" t="str">
        <f t="shared" si="20"/>
        <v>2GDP-AECO</v>
      </c>
    </row>
    <row r="433" spans="1:8">
      <c r="A433" s="80">
        <v>37196</v>
      </c>
      <c r="B433" s="79" t="s">
        <v>157</v>
      </c>
      <c r="C433" s="79" t="s">
        <v>146</v>
      </c>
      <c r="D433" s="85">
        <v>1E-4</v>
      </c>
      <c r="E433" s="85">
        <v>1E-4</v>
      </c>
      <c r="F433" s="210">
        <f t="shared" si="18"/>
        <v>2</v>
      </c>
      <c r="G433" s="79" t="str">
        <f t="shared" si="19"/>
        <v>M</v>
      </c>
      <c r="H433" s="79" t="str">
        <f t="shared" si="20"/>
        <v>2GDP-NTHWST/CANB</v>
      </c>
    </row>
    <row r="434" spans="1:8">
      <c r="A434" s="80">
        <v>37197</v>
      </c>
      <c r="B434" s="79" t="s">
        <v>157</v>
      </c>
      <c r="C434" s="79" t="s">
        <v>169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2GD-AECOCD/FRWKD</v>
      </c>
    </row>
    <row r="435" spans="1:8">
      <c r="A435" s="80">
        <v>37197</v>
      </c>
      <c r="B435" s="79" t="s">
        <v>157</v>
      </c>
      <c r="C435" s="79" t="s">
        <v>173</v>
      </c>
      <c r="D435" s="85">
        <v>0</v>
      </c>
      <c r="E435" s="85">
        <v>0</v>
      </c>
      <c r="F435" s="210">
        <f t="shared" si="18"/>
        <v>2</v>
      </c>
      <c r="G435" s="79" t="str">
        <f t="shared" si="19"/>
        <v>M</v>
      </c>
      <c r="H435" s="79" t="str">
        <f t="shared" si="20"/>
        <v>2GD-AECOUS/FRWKD</v>
      </c>
    </row>
    <row r="436" spans="1:8">
      <c r="A436" s="80">
        <v>37197</v>
      </c>
      <c r="B436" s="79" t="s">
        <v>157</v>
      </c>
      <c r="C436" s="79" t="s">
        <v>150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2GD-CGPR-AECO/AV</v>
      </c>
    </row>
    <row r="437" spans="1:8">
      <c r="A437" s="80">
        <v>37197</v>
      </c>
      <c r="B437" s="79" t="s">
        <v>157</v>
      </c>
      <c r="C437" s="79" t="s">
        <v>174</v>
      </c>
      <c r="D437" s="85">
        <v>0</v>
      </c>
      <c r="E437" s="85">
        <v>0</v>
      </c>
      <c r="F437" s="210">
        <f t="shared" si="18"/>
        <v>2</v>
      </c>
      <c r="G437" s="79" t="str">
        <f t="shared" si="19"/>
        <v>M</v>
      </c>
      <c r="H437" s="79" t="str">
        <f t="shared" si="20"/>
        <v>2GDP-AECO</v>
      </c>
    </row>
    <row r="438" spans="1:8">
      <c r="A438" s="80">
        <v>37197</v>
      </c>
      <c r="B438" s="79" t="s">
        <v>157</v>
      </c>
      <c r="C438" s="79" t="s">
        <v>146</v>
      </c>
      <c r="D438" s="85">
        <v>1E-4</v>
      </c>
      <c r="E438" s="85">
        <v>1E-4</v>
      </c>
      <c r="F438" s="210">
        <f t="shared" si="18"/>
        <v>2</v>
      </c>
      <c r="G438" s="79" t="str">
        <f t="shared" si="19"/>
        <v>M</v>
      </c>
      <c r="H438" s="79" t="str">
        <f t="shared" si="20"/>
        <v>2GDP-NTHWST/CANB</v>
      </c>
    </row>
    <row r="439" spans="1:8">
      <c r="A439" s="80">
        <v>37198</v>
      </c>
      <c r="B439" s="79" t="s">
        <v>157</v>
      </c>
      <c r="C439" s="79" t="s">
        <v>169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2GD-AECOCD/FRWKD</v>
      </c>
    </row>
    <row r="440" spans="1:8">
      <c r="A440" s="80">
        <v>37198</v>
      </c>
      <c r="B440" s="79" t="s">
        <v>157</v>
      </c>
      <c r="C440" s="79" t="s">
        <v>173</v>
      </c>
      <c r="D440" s="85">
        <v>0</v>
      </c>
      <c r="E440" s="85">
        <v>0</v>
      </c>
      <c r="F440" s="210">
        <f t="shared" si="18"/>
        <v>2</v>
      </c>
      <c r="G440" s="79" t="str">
        <f t="shared" si="19"/>
        <v>M</v>
      </c>
      <c r="H440" s="79" t="str">
        <f t="shared" si="20"/>
        <v>2GD-AECOUS/FRWKD</v>
      </c>
    </row>
    <row r="441" spans="1:8">
      <c r="A441" s="80">
        <v>37198</v>
      </c>
      <c r="B441" s="79" t="s">
        <v>157</v>
      </c>
      <c r="C441" s="79" t="s">
        <v>150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2GD-CGPR-AECO/AV</v>
      </c>
    </row>
    <row r="442" spans="1:8">
      <c r="A442" s="80">
        <v>37198</v>
      </c>
      <c r="B442" s="79" t="s">
        <v>157</v>
      </c>
      <c r="C442" s="79" t="s">
        <v>174</v>
      </c>
      <c r="D442" s="85">
        <v>0</v>
      </c>
      <c r="E442" s="85">
        <v>0</v>
      </c>
      <c r="F442" s="210">
        <f t="shared" si="18"/>
        <v>2</v>
      </c>
      <c r="G442" s="79" t="str">
        <f t="shared" si="19"/>
        <v>M</v>
      </c>
      <c r="H442" s="79" t="str">
        <f t="shared" si="20"/>
        <v>2GDP-AECO</v>
      </c>
    </row>
    <row r="443" spans="1:8">
      <c r="A443" s="80">
        <v>37198</v>
      </c>
      <c r="B443" s="79" t="s">
        <v>157</v>
      </c>
      <c r="C443" s="79" t="s">
        <v>146</v>
      </c>
      <c r="D443" s="85">
        <v>1E-4</v>
      </c>
      <c r="E443" s="85">
        <v>1E-4</v>
      </c>
      <c r="F443" s="210">
        <f t="shared" si="18"/>
        <v>2</v>
      </c>
      <c r="G443" s="79" t="str">
        <f t="shared" si="19"/>
        <v>M</v>
      </c>
      <c r="H443" s="79" t="str">
        <f t="shared" si="20"/>
        <v>2GDP-NTHWST/CANB</v>
      </c>
    </row>
    <row r="444" spans="1:8">
      <c r="A444" s="80">
        <v>37199</v>
      </c>
      <c r="B444" s="79" t="s">
        <v>157</v>
      </c>
      <c r="C444" s="79" t="s">
        <v>169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2GD-AECOCD/FRWKD</v>
      </c>
    </row>
    <row r="445" spans="1:8">
      <c r="A445" s="80">
        <v>37199</v>
      </c>
      <c r="B445" s="79" t="s">
        <v>157</v>
      </c>
      <c r="C445" s="79" t="s">
        <v>173</v>
      </c>
      <c r="D445" s="85">
        <v>0</v>
      </c>
      <c r="E445" s="85">
        <v>0</v>
      </c>
      <c r="F445" s="210">
        <f t="shared" si="18"/>
        <v>2</v>
      </c>
      <c r="G445" s="79" t="str">
        <f t="shared" si="19"/>
        <v>M</v>
      </c>
      <c r="H445" s="79" t="str">
        <f t="shared" si="20"/>
        <v>2GD-AECOUS/FRWKD</v>
      </c>
    </row>
    <row r="446" spans="1:8">
      <c r="A446" s="80">
        <v>37199</v>
      </c>
      <c r="B446" s="79" t="s">
        <v>157</v>
      </c>
      <c r="C446" s="79" t="s">
        <v>150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2GD-CGPR-AECO/AV</v>
      </c>
    </row>
    <row r="447" spans="1:8">
      <c r="A447" s="80">
        <v>37199</v>
      </c>
      <c r="B447" s="79" t="s">
        <v>157</v>
      </c>
      <c r="C447" s="79" t="s">
        <v>174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2GDP-AECO</v>
      </c>
    </row>
    <row r="448" spans="1:8">
      <c r="A448" s="80">
        <v>37199</v>
      </c>
      <c r="B448" s="79" t="s">
        <v>157</v>
      </c>
      <c r="C448" s="79" t="s">
        <v>146</v>
      </c>
      <c r="D448" s="85">
        <v>1E-4</v>
      </c>
      <c r="E448" s="85">
        <v>1E-4</v>
      </c>
      <c r="F448" s="210">
        <f t="shared" si="18"/>
        <v>2</v>
      </c>
      <c r="G448" s="79" t="str">
        <f t="shared" si="19"/>
        <v>M</v>
      </c>
      <c r="H448" s="79" t="str">
        <f t="shared" si="20"/>
        <v>2GDP-NTHWST/CANB</v>
      </c>
    </row>
    <row r="449" spans="1:8">
      <c r="A449" s="80">
        <v>37200</v>
      </c>
      <c r="B449" s="79" t="s">
        <v>157</v>
      </c>
      <c r="C449" s="79" t="s">
        <v>169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2GD-AECOCD/FRWKD</v>
      </c>
    </row>
    <row r="450" spans="1:8">
      <c r="A450" s="80">
        <v>37200</v>
      </c>
      <c r="B450" s="79" t="s">
        <v>157</v>
      </c>
      <c r="C450" s="79" t="s">
        <v>173</v>
      </c>
      <c r="D450" s="85">
        <v>0</v>
      </c>
      <c r="E450" s="85">
        <v>0</v>
      </c>
      <c r="F450" s="210">
        <f t="shared" si="18"/>
        <v>2</v>
      </c>
      <c r="G450" s="79" t="str">
        <f t="shared" si="19"/>
        <v>M</v>
      </c>
      <c r="H450" s="79" t="str">
        <f t="shared" si="20"/>
        <v>2GD-AECOUS/FRWKD</v>
      </c>
    </row>
    <row r="451" spans="1:8">
      <c r="A451" s="80">
        <v>37200</v>
      </c>
      <c r="B451" s="79" t="s">
        <v>157</v>
      </c>
      <c r="C451" s="79" t="s">
        <v>150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2GD-CGPR-AECO/AV</v>
      </c>
    </row>
    <row r="452" spans="1:8">
      <c r="A452" s="80">
        <v>37200</v>
      </c>
      <c r="B452" s="79" t="s">
        <v>157</v>
      </c>
      <c r="C452" s="79" t="s">
        <v>174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2GDP-AECO</v>
      </c>
    </row>
    <row r="453" spans="1:8">
      <c r="A453" s="80">
        <v>37200</v>
      </c>
      <c r="B453" s="79" t="s">
        <v>157</v>
      </c>
      <c r="C453" s="79" t="s">
        <v>146</v>
      </c>
      <c r="D453" s="85">
        <v>1E-4</v>
      </c>
      <c r="E453" s="85">
        <v>1E-4</v>
      </c>
      <c r="F453" s="210">
        <f t="shared" si="21"/>
        <v>2</v>
      </c>
      <c r="G453" s="79" t="str">
        <f t="shared" si="22"/>
        <v>M</v>
      </c>
      <c r="H453" s="79" t="str">
        <f t="shared" si="23"/>
        <v>2GDP-NTHWST/CANB</v>
      </c>
    </row>
    <row r="454" spans="1:8">
      <c r="A454" s="80">
        <v>37201</v>
      </c>
      <c r="B454" s="79" t="s">
        <v>157</v>
      </c>
      <c r="C454" s="79" t="s">
        <v>169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2GD-AECOCD/FRWKD</v>
      </c>
    </row>
    <row r="455" spans="1:8">
      <c r="A455" s="80">
        <v>37201</v>
      </c>
      <c r="B455" s="79" t="s">
        <v>157</v>
      </c>
      <c r="C455" s="79" t="s">
        <v>173</v>
      </c>
      <c r="D455" s="85">
        <v>0</v>
      </c>
      <c r="E455" s="85">
        <v>0</v>
      </c>
      <c r="F455" s="210">
        <f t="shared" si="21"/>
        <v>2</v>
      </c>
      <c r="G455" s="79" t="str">
        <f t="shared" si="22"/>
        <v>M</v>
      </c>
      <c r="H455" s="79" t="str">
        <f t="shared" si="23"/>
        <v>2GD-AECOUS/FRWKD</v>
      </c>
    </row>
    <row r="456" spans="1:8">
      <c r="A456" s="80">
        <v>37201</v>
      </c>
      <c r="B456" s="79" t="s">
        <v>157</v>
      </c>
      <c r="C456" s="79" t="s">
        <v>150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2GD-CGPR-AECO/AV</v>
      </c>
    </row>
    <row r="457" spans="1:8">
      <c r="A457" s="80">
        <v>37201</v>
      </c>
      <c r="B457" s="79" t="s">
        <v>157</v>
      </c>
      <c r="C457" s="79" t="s">
        <v>174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2GDP-AECO</v>
      </c>
    </row>
    <row r="458" spans="1:8">
      <c r="A458" s="80">
        <v>37201</v>
      </c>
      <c r="B458" s="79" t="s">
        <v>157</v>
      </c>
      <c r="C458" s="79" t="s">
        <v>146</v>
      </c>
      <c r="D458" s="85">
        <v>1E-4</v>
      </c>
      <c r="E458" s="85">
        <v>1E-4</v>
      </c>
      <c r="F458" s="210">
        <f t="shared" si="21"/>
        <v>2</v>
      </c>
      <c r="G458" s="79" t="str">
        <f t="shared" si="22"/>
        <v>M</v>
      </c>
      <c r="H458" s="79" t="str">
        <f t="shared" si="23"/>
        <v>2GDP-NTHWST/CANB</v>
      </c>
    </row>
    <row r="459" spans="1:8">
      <c r="A459" s="80">
        <v>37202</v>
      </c>
      <c r="B459" s="79" t="s">
        <v>157</v>
      </c>
      <c r="C459" s="79" t="s">
        <v>169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2GD-AECOCD/FRWKD</v>
      </c>
    </row>
    <row r="460" spans="1:8">
      <c r="A460" s="80">
        <v>37202</v>
      </c>
      <c r="B460" s="79" t="s">
        <v>157</v>
      </c>
      <c r="C460" s="79" t="s">
        <v>173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2GD-AECOUS/FRWKD</v>
      </c>
    </row>
    <row r="461" spans="1:8">
      <c r="A461" s="80">
        <v>37202</v>
      </c>
      <c r="B461" s="79" t="s">
        <v>157</v>
      </c>
      <c r="C461" s="79" t="s">
        <v>150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2GD-CGPR-AECO/AV</v>
      </c>
    </row>
    <row r="462" spans="1:8">
      <c r="A462" s="80">
        <v>37202</v>
      </c>
      <c r="B462" s="79" t="s">
        <v>157</v>
      </c>
      <c r="C462" s="79" t="s">
        <v>174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2GDP-AECO</v>
      </c>
    </row>
    <row r="463" spans="1:8">
      <c r="A463" s="80">
        <v>37202</v>
      </c>
      <c r="B463" s="79" t="s">
        <v>157</v>
      </c>
      <c r="C463" s="79" t="s">
        <v>146</v>
      </c>
      <c r="D463" s="85">
        <v>1E-4</v>
      </c>
      <c r="E463" s="85">
        <v>1E-4</v>
      </c>
      <c r="F463" s="210">
        <f t="shared" si="21"/>
        <v>2</v>
      </c>
      <c r="G463" s="79" t="str">
        <f t="shared" si="22"/>
        <v>M</v>
      </c>
      <c r="H463" s="79" t="str">
        <f t="shared" si="23"/>
        <v>2GDP-NTHWST/CANB</v>
      </c>
    </row>
    <row r="464" spans="1:8">
      <c r="A464" s="80">
        <v>37203</v>
      </c>
      <c r="B464" s="79" t="s">
        <v>157</v>
      </c>
      <c r="C464" s="79" t="s">
        <v>169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2GD-AECOCD/FRWKD</v>
      </c>
    </row>
    <row r="465" spans="1:8">
      <c r="A465" s="80">
        <v>37203</v>
      </c>
      <c r="B465" s="79" t="s">
        <v>157</v>
      </c>
      <c r="C465" s="79" t="s">
        <v>173</v>
      </c>
      <c r="D465" s="85">
        <v>0</v>
      </c>
      <c r="E465" s="85">
        <v>0</v>
      </c>
      <c r="F465" s="210">
        <f t="shared" si="21"/>
        <v>2</v>
      </c>
      <c r="G465" s="79" t="str">
        <f t="shared" si="22"/>
        <v>M</v>
      </c>
      <c r="H465" s="79" t="str">
        <f t="shared" si="23"/>
        <v>2GD-AECOUS/FRWKD</v>
      </c>
    </row>
    <row r="466" spans="1:8">
      <c r="A466" s="80">
        <v>37203</v>
      </c>
      <c r="B466" s="79" t="s">
        <v>157</v>
      </c>
      <c r="C466" s="79" t="s">
        <v>150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2GD-CGPR-AECO/AV</v>
      </c>
    </row>
    <row r="467" spans="1:8">
      <c r="A467" s="80">
        <v>37203</v>
      </c>
      <c r="B467" s="79" t="s">
        <v>157</v>
      </c>
      <c r="C467" s="79" t="s">
        <v>174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2GDP-AECO</v>
      </c>
    </row>
    <row r="468" spans="1:8">
      <c r="A468" s="80">
        <v>37203</v>
      </c>
      <c r="B468" s="79" t="s">
        <v>157</v>
      </c>
      <c r="C468" s="79" t="s">
        <v>146</v>
      </c>
      <c r="D468" s="85">
        <v>1E-4</v>
      </c>
      <c r="E468" s="85">
        <v>1E-4</v>
      </c>
      <c r="F468" s="210">
        <f t="shared" si="21"/>
        <v>2</v>
      </c>
      <c r="G468" s="79" t="str">
        <f t="shared" si="22"/>
        <v>M</v>
      </c>
      <c r="H468" s="79" t="str">
        <f t="shared" si="23"/>
        <v>2GDP-NTHWST/CANB</v>
      </c>
    </row>
    <row r="469" spans="1:8">
      <c r="A469" s="80">
        <v>37204</v>
      </c>
      <c r="B469" s="79" t="s">
        <v>157</v>
      </c>
      <c r="C469" s="79" t="s">
        <v>169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2GD-AECOCD/FRWKD</v>
      </c>
    </row>
    <row r="470" spans="1:8">
      <c r="A470" s="80">
        <v>37204</v>
      </c>
      <c r="B470" s="79" t="s">
        <v>157</v>
      </c>
      <c r="C470" s="79" t="s">
        <v>173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2GD-AECOUS/FRWKD</v>
      </c>
    </row>
    <row r="471" spans="1:8">
      <c r="A471" s="80">
        <v>37204</v>
      </c>
      <c r="B471" s="79" t="s">
        <v>157</v>
      </c>
      <c r="C471" s="79" t="s">
        <v>150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2GD-CGPR-AECO/AV</v>
      </c>
    </row>
    <row r="472" spans="1:8">
      <c r="A472" s="80">
        <v>37204</v>
      </c>
      <c r="B472" s="79" t="s">
        <v>157</v>
      </c>
      <c r="C472" s="79" t="s">
        <v>174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2GDP-AECO</v>
      </c>
    </row>
    <row r="473" spans="1:8">
      <c r="A473" s="80">
        <v>37204</v>
      </c>
      <c r="B473" s="79" t="s">
        <v>157</v>
      </c>
      <c r="C473" s="79" t="s">
        <v>146</v>
      </c>
      <c r="D473" s="85">
        <v>1E-4</v>
      </c>
      <c r="E473" s="85">
        <v>1E-4</v>
      </c>
      <c r="F473" s="210">
        <f t="shared" si="21"/>
        <v>2</v>
      </c>
      <c r="G473" s="79" t="str">
        <f t="shared" si="22"/>
        <v>M</v>
      </c>
      <c r="H473" s="79" t="str">
        <f t="shared" si="23"/>
        <v>2GDP-NTHWST/CANB</v>
      </c>
    </row>
    <row r="474" spans="1:8">
      <c r="A474" s="80">
        <v>37205</v>
      </c>
      <c r="B474" s="79" t="s">
        <v>157</v>
      </c>
      <c r="C474" s="79" t="s">
        <v>169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2GD-AECOCD/FRWKD</v>
      </c>
    </row>
    <row r="475" spans="1:8">
      <c r="A475" s="80">
        <v>37205</v>
      </c>
      <c r="B475" s="79" t="s">
        <v>157</v>
      </c>
      <c r="C475" s="79" t="s">
        <v>173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2GD-AECOUS/FRWKD</v>
      </c>
    </row>
    <row r="476" spans="1:8">
      <c r="A476" s="80">
        <v>37205</v>
      </c>
      <c r="B476" s="79" t="s">
        <v>157</v>
      </c>
      <c r="C476" s="79" t="s">
        <v>150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2GD-CGPR-AECO/AV</v>
      </c>
    </row>
    <row r="477" spans="1:8">
      <c r="A477" s="80">
        <v>37205</v>
      </c>
      <c r="B477" s="79" t="s">
        <v>157</v>
      </c>
      <c r="C477" s="79" t="s">
        <v>174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2GDP-AECO</v>
      </c>
    </row>
    <row r="478" spans="1:8">
      <c r="A478" s="80">
        <v>37205</v>
      </c>
      <c r="B478" s="79" t="s">
        <v>157</v>
      </c>
      <c r="C478" s="79" t="s">
        <v>146</v>
      </c>
      <c r="D478" s="85">
        <v>1E-4</v>
      </c>
      <c r="E478" s="85">
        <v>1E-4</v>
      </c>
      <c r="F478" s="210">
        <f t="shared" si="21"/>
        <v>2</v>
      </c>
      <c r="G478" s="79" t="str">
        <f t="shared" si="22"/>
        <v>M</v>
      </c>
      <c r="H478" s="79" t="str">
        <f t="shared" si="23"/>
        <v>2GDP-NTHWST/CANB</v>
      </c>
    </row>
    <row r="479" spans="1:8">
      <c r="A479" s="80">
        <v>37206</v>
      </c>
      <c r="B479" s="79" t="s">
        <v>157</v>
      </c>
      <c r="C479" s="79" t="s">
        <v>169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2GD-AECOCD/FRWKD</v>
      </c>
    </row>
    <row r="480" spans="1:8">
      <c r="A480" s="80">
        <v>37206</v>
      </c>
      <c r="B480" s="79" t="s">
        <v>157</v>
      </c>
      <c r="C480" s="79" t="s">
        <v>173</v>
      </c>
      <c r="D480" s="85">
        <v>0</v>
      </c>
      <c r="E480" s="85">
        <v>0</v>
      </c>
      <c r="F480" s="210">
        <f t="shared" si="21"/>
        <v>2</v>
      </c>
      <c r="G480" s="79" t="str">
        <f t="shared" si="22"/>
        <v>M</v>
      </c>
      <c r="H480" s="79" t="str">
        <f t="shared" si="23"/>
        <v>2GD-AECOUS/FRWKD</v>
      </c>
    </row>
    <row r="481" spans="1:8">
      <c r="A481" s="80">
        <v>37206</v>
      </c>
      <c r="B481" s="79" t="s">
        <v>157</v>
      </c>
      <c r="C481" s="79" t="s">
        <v>150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2GD-CGPR-AECO/AV</v>
      </c>
    </row>
    <row r="482" spans="1:8">
      <c r="A482" s="80">
        <v>37206</v>
      </c>
      <c r="B482" s="79" t="s">
        <v>157</v>
      </c>
      <c r="C482" s="79" t="s">
        <v>174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2GDP-AECO</v>
      </c>
    </row>
    <row r="483" spans="1:8">
      <c r="A483" s="80">
        <v>37206</v>
      </c>
      <c r="B483" s="79" t="s">
        <v>157</v>
      </c>
      <c r="C483" s="79" t="s">
        <v>146</v>
      </c>
      <c r="D483" s="85">
        <v>1E-4</v>
      </c>
      <c r="E483" s="85">
        <v>1E-4</v>
      </c>
      <c r="F483" s="210">
        <f t="shared" si="21"/>
        <v>2</v>
      </c>
      <c r="G483" s="79" t="str">
        <f t="shared" si="22"/>
        <v>M</v>
      </c>
      <c r="H483" s="79" t="str">
        <f t="shared" si="23"/>
        <v>2GDP-NTHWST/CANB</v>
      </c>
    </row>
    <row r="484" spans="1:8">
      <c r="A484" s="80">
        <v>37207</v>
      </c>
      <c r="B484" s="79" t="s">
        <v>157</v>
      </c>
      <c r="C484" s="79" t="s">
        <v>169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2GD-AECOCD/FRWKD</v>
      </c>
    </row>
    <row r="485" spans="1:8">
      <c r="A485" s="80">
        <v>37207</v>
      </c>
      <c r="B485" s="79" t="s">
        <v>157</v>
      </c>
      <c r="C485" s="79" t="s">
        <v>173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2GD-AECOUS/FRWKD</v>
      </c>
    </row>
    <row r="486" spans="1:8">
      <c r="A486" s="80">
        <v>37207</v>
      </c>
      <c r="B486" s="79" t="s">
        <v>157</v>
      </c>
      <c r="C486" s="79" t="s">
        <v>150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2GD-CGPR-AECO/AV</v>
      </c>
    </row>
    <row r="487" spans="1:8">
      <c r="A487" s="80">
        <v>37207</v>
      </c>
      <c r="B487" s="79" t="s">
        <v>157</v>
      </c>
      <c r="C487" s="79" t="s">
        <v>174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2GDP-AECO</v>
      </c>
    </row>
    <row r="488" spans="1:8">
      <c r="A488" s="80">
        <v>37207</v>
      </c>
      <c r="B488" s="79" t="s">
        <v>157</v>
      </c>
      <c r="C488" s="79" t="s">
        <v>146</v>
      </c>
      <c r="D488" s="85">
        <v>1E-4</v>
      </c>
      <c r="E488" s="85">
        <v>1E-4</v>
      </c>
      <c r="F488" s="210">
        <f t="shared" si="21"/>
        <v>2</v>
      </c>
      <c r="G488" s="79" t="str">
        <f t="shared" si="22"/>
        <v>M</v>
      </c>
      <c r="H488" s="79" t="str">
        <f t="shared" si="23"/>
        <v>2GDP-NTHWST/CANB</v>
      </c>
    </row>
    <row r="489" spans="1:8">
      <c r="A489" s="80">
        <v>37208</v>
      </c>
      <c r="B489" s="79" t="s">
        <v>157</v>
      </c>
      <c r="C489" s="79" t="s">
        <v>169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2GD-AECOCD/FRWKD</v>
      </c>
    </row>
    <row r="490" spans="1:8">
      <c r="A490" s="80">
        <v>37208</v>
      </c>
      <c r="B490" s="79" t="s">
        <v>157</v>
      </c>
      <c r="C490" s="79" t="s">
        <v>173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2GD-AECOUS/FRWKD</v>
      </c>
    </row>
    <row r="491" spans="1:8">
      <c r="A491" s="80">
        <v>37208</v>
      </c>
      <c r="B491" s="79" t="s">
        <v>157</v>
      </c>
      <c r="C491" s="79" t="s">
        <v>150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2GD-CGPR-AECO/AV</v>
      </c>
    </row>
    <row r="492" spans="1:8">
      <c r="A492" s="80">
        <v>37208</v>
      </c>
      <c r="B492" s="79" t="s">
        <v>157</v>
      </c>
      <c r="C492" s="79" t="s">
        <v>174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2GDP-AECO</v>
      </c>
    </row>
    <row r="493" spans="1:8">
      <c r="A493" s="80">
        <v>37208</v>
      </c>
      <c r="B493" s="79" t="s">
        <v>157</v>
      </c>
      <c r="C493" s="79" t="s">
        <v>146</v>
      </c>
      <c r="D493" s="85">
        <v>1E-4</v>
      </c>
      <c r="E493" s="85">
        <v>1E-4</v>
      </c>
      <c r="F493" s="210">
        <f t="shared" si="21"/>
        <v>2</v>
      </c>
      <c r="G493" s="79" t="str">
        <f t="shared" si="22"/>
        <v>M</v>
      </c>
      <c r="H493" s="79" t="str">
        <f t="shared" si="23"/>
        <v>2GDP-NTHWST/CANB</v>
      </c>
    </row>
    <row r="494" spans="1:8">
      <c r="A494" s="80">
        <v>37209</v>
      </c>
      <c r="B494" s="79" t="s">
        <v>157</v>
      </c>
      <c r="C494" s="79" t="s">
        <v>169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2GD-AECOCD/FRWKD</v>
      </c>
    </row>
    <row r="495" spans="1:8">
      <c r="A495" s="80">
        <v>37209</v>
      </c>
      <c r="B495" s="79" t="s">
        <v>157</v>
      </c>
      <c r="C495" s="79" t="s">
        <v>173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2GD-AECOUS/FRWKD</v>
      </c>
    </row>
    <row r="496" spans="1:8">
      <c r="A496" s="80">
        <v>37209</v>
      </c>
      <c r="B496" s="79" t="s">
        <v>157</v>
      </c>
      <c r="C496" s="79" t="s">
        <v>150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2GD-CGPR-AECO/AV</v>
      </c>
    </row>
    <row r="497" spans="1:8">
      <c r="A497" s="80">
        <v>37209</v>
      </c>
      <c r="B497" s="79" t="s">
        <v>157</v>
      </c>
      <c r="C497" s="79" t="s">
        <v>174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2GDP-AECO</v>
      </c>
    </row>
    <row r="498" spans="1:8">
      <c r="A498" s="80">
        <v>37209</v>
      </c>
      <c r="B498" s="79" t="s">
        <v>157</v>
      </c>
      <c r="C498" s="79" t="s">
        <v>146</v>
      </c>
      <c r="D498" s="85">
        <v>1E-4</v>
      </c>
      <c r="E498" s="85">
        <v>1E-4</v>
      </c>
      <c r="F498" s="210">
        <f t="shared" si="21"/>
        <v>2</v>
      </c>
      <c r="G498" s="79" t="str">
        <f t="shared" si="22"/>
        <v>M</v>
      </c>
      <c r="H498" s="79" t="str">
        <f t="shared" si="23"/>
        <v>2GDP-NTHWST/CANB</v>
      </c>
    </row>
    <row r="499" spans="1:8">
      <c r="A499" s="80">
        <v>37210</v>
      </c>
      <c r="B499" s="79" t="s">
        <v>157</v>
      </c>
      <c r="C499" s="79" t="s">
        <v>169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2GD-AECOCD/FRWKD</v>
      </c>
    </row>
    <row r="500" spans="1:8">
      <c r="A500" s="80">
        <v>37210</v>
      </c>
      <c r="B500" s="79" t="s">
        <v>157</v>
      </c>
      <c r="C500" s="79" t="s">
        <v>173</v>
      </c>
      <c r="D500" s="85">
        <v>0</v>
      </c>
      <c r="E500" s="85">
        <v>0</v>
      </c>
      <c r="F500" s="210">
        <f t="shared" si="21"/>
        <v>2</v>
      </c>
      <c r="G500" s="79" t="str">
        <f t="shared" si="22"/>
        <v>M</v>
      </c>
      <c r="H500" s="79" t="str">
        <f t="shared" si="23"/>
        <v>2GD-AECOUS/FRWKD</v>
      </c>
    </row>
    <row r="501" spans="1:8">
      <c r="A501" s="80">
        <v>37210</v>
      </c>
      <c r="B501" s="79" t="s">
        <v>157</v>
      </c>
      <c r="C501" s="79" t="s">
        <v>150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2GD-CGPR-AECO/AV</v>
      </c>
    </row>
    <row r="502" spans="1:8">
      <c r="A502" s="80">
        <v>37210</v>
      </c>
      <c r="B502" s="79" t="s">
        <v>157</v>
      </c>
      <c r="C502" s="79" t="s">
        <v>174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2GDP-AECO</v>
      </c>
    </row>
    <row r="503" spans="1:8">
      <c r="A503" s="80">
        <v>37210</v>
      </c>
      <c r="B503" s="79" t="s">
        <v>157</v>
      </c>
      <c r="C503" s="79" t="s">
        <v>146</v>
      </c>
      <c r="D503" s="85">
        <v>1E-4</v>
      </c>
      <c r="E503" s="85">
        <v>1E-4</v>
      </c>
      <c r="F503" s="210">
        <f t="shared" si="21"/>
        <v>2</v>
      </c>
      <c r="G503" s="79" t="str">
        <f t="shared" si="22"/>
        <v>M</v>
      </c>
      <c r="H503" s="79" t="str">
        <f t="shared" si="23"/>
        <v>2GDP-NTHWST/CANB</v>
      </c>
    </row>
    <row r="504" spans="1:8">
      <c r="A504" s="80">
        <v>37211</v>
      </c>
      <c r="B504" s="79" t="s">
        <v>157</v>
      </c>
      <c r="C504" s="79" t="s">
        <v>169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2GD-AECOCD/FRWKD</v>
      </c>
    </row>
    <row r="505" spans="1:8">
      <c r="A505" s="80">
        <v>37211</v>
      </c>
      <c r="B505" s="79" t="s">
        <v>157</v>
      </c>
      <c r="C505" s="79" t="s">
        <v>173</v>
      </c>
      <c r="D505" s="85">
        <v>0</v>
      </c>
      <c r="E505" s="85">
        <v>0</v>
      </c>
      <c r="F505" s="210">
        <f t="shared" si="21"/>
        <v>2</v>
      </c>
      <c r="G505" s="79" t="str">
        <f t="shared" si="22"/>
        <v>M</v>
      </c>
      <c r="H505" s="79" t="str">
        <f t="shared" si="23"/>
        <v>2GD-AECOUS/FRWKD</v>
      </c>
    </row>
    <row r="506" spans="1:8">
      <c r="A506" s="80">
        <v>37211</v>
      </c>
      <c r="B506" s="79" t="s">
        <v>157</v>
      </c>
      <c r="C506" s="79" t="s">
        <v>150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2GD-CGPR-AECO/AV</v>
      </c>
    </row>
    <row r="507" spans="1:8">
      <c r="A507" s="80">
        <v>37211</v>
      </c>
      <c r="B507" s="79" t="s">
        <v>157</v>
      </c>
      <c r="C507" s="79" t="s">
        <v>174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2GDP-AECO</v>
      </c>
    </row>
    <row r="508" spans="1:8">
      <c r="A508" s="80">
        <v>37211</v>
      </c>
      <c r="B508" s="79" t="s">
        <v>157</v>
      </c>
      <c r="C508" s="79" t="s">
        <v>146</v>
      </c>
      <c r="D508" s="85">
        <v>1E-4</v>
      </c>
      <c r="E508" s="85">
        <v>1E-4</v>
      </c>
      <c r="F508" s="210">
        <f t="shared" si="21"/>
        <v>2</v>
      </c>
      <c r="G508" s="79" t="str">
        <f t="shared" si="22"/>
        <v>M</v>
      </c>
      <c r="H508" s="79" t="str">
        <f t="shared" si="23"/>
        <v>2GDP-NTHWST/CANB</v>
      </c>
    </row>
    <row r="509" spans="1:8">
      <c r="A509" s="80">
        <v>37212</v>
      </c>
      <c r="B509" s="79" t="s">
        <v>157</v>
      </c>
      <c r="C509" s="79" t="s">
        <v>169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2GD-AECOCD/FRWKD</v>
      </c>
    </row>
    <row r="510" spans="1:8">
      <c r="A510" s="80">
        <v>37212</v>
      </c>
      <c r="B510" s="79" t="s">
        <v>157</v>
      </c>
      <c r="C510" s="79" t="s">
        <v>173</v>
      </c>
      <c r="D510" s="85">
        <v>0</v>
      </c>
      <c r="E510" s="85">
        <v>0</v>
      </c>
      <c r="F510" s="210">
        <f t="shared" si="21"/>
        <v>2</v>
      </c>
      <c r="G510" s="79" t="str">
        <f t="shared" si="22"/>
        <v>M</v>
      </c>
      <c r="H510" s="79" t="str">
        <f t="shared" si="23"/>
        <v>2GD-AECOUS/FRWKD</v>
      </c>
    </row>
    <row r="511" spans="1:8">
      <c r="A511" s="80">
        <v>37212</v>
      </c>
      <c r="B511" s="79" t="s">
        <v>157</v>
      </c>
      <c r="C511" s="79" t="s">
        <v>150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2GD-CGPR-AECO/AV</v>
      </c>
    </row>
    <row r="512" spans="1:8">
      <c r="A512" s="80">
        <v>37212</v>
      </c>
      <c r="B512" s="79" t="s">
        <v>157</v>
      </c>
      <c r="C512" s="79" t="s">
        <v>174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2GDP-AECO</v>
      </c>
    </row>
    <row r="513" spans="1:8">
      <c r="A513" s="80">
        <v>37212</v>
      </c>
      <c r="B513" s="79" t="s">
        <v>157</v>
      </c>
      <c r="C513" s="79" t="s">
        <v>146</v>
      </c>
      <c r="D513" s="85">
        <v>1E-4</v>
      </c>
      <c r="E513" s="85">
        <v>1E-4</v>
      </c>
      <c r="F513" s="210">
        <f t="shared" si="21"/>
        <v>2</v>
      </c>
      <c r="G513" s="79" t="str">
        <f t="shared" si="22"/>
        <v>M</v>
      </c>
      <c r="H513" s="79" t="str">
        <f t="shared" si="23"/>
        <v>2GDP-NTHWST/CANB</v>
      </c>
    </row>
    <row r="514" spans="1:8">
      <c r="A514" s="80">
        <v>37213</v>
      </c>
      <c r="B514" s="79" t="s">
        <v>157</v>
      </c>
      <c r="C514" s="79" t="s">
        <v>169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2GD-AECOCD/FRWKD</v>
      </c>
    </row>
    <row r="515" spans="1:8">
      <c r="A515" s="80">
        <v>37213</v>
      </c>
      <c r="B515" s="79" t="s">
        <v>157</v>
      </c>
      <c r="C515" s="79" t="s">
        <v>173</v>
      </c>
      <c r="D515" s="85">
        <v>0</v>
      </c>
      <c r="E515" s="85">
        <v>0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2GD-AECOUS/FRWKD</v>
      </c>
    </row>
    <row r="516" spans="1:8">
      <c r="A516" s="80">
        <v>37213</v>
      </c>
      <c r="B516" s="79" t="s">
        <v>157</v>
      </c>
      <c r="C516" s="79" t="s">
        <v>150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2GD-CGPR-AECO/AV</v>
      </c>
    </row>
    <row r="517" spans="1:8">
      <c r="A517" s="80">
        <v>37213</v>
      </c>
      <c r="B517" s="79" t="s">
        <v>157</v>
      </c>
      <c r="C517" s="79" t="s">
        <v>174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2GDP-AECO</v>
      </c>
    </row>
    <row r="518" spans="1:8">
      <c r="A518" s="80">
        <v>37213</v>
      </c>
      <c r="B518" s="79" t="s">
        <v>157</v>
      </c>
      <c r="C518" s="79" t="s">
        <v>146</v>
      </c>
      <c r="D518" s="85">
        <v>1E-4</v>
      </c>
      <c r="E518" s="85">
        <v>1E-4</v>
      </c>
      <c r="F518" s="210">
        <f t="shared" si="24"/>
        <v>2</v>
      </c>
      <c r="G518" s="79" t="str">
        <f t="shared" si="25"/>
        <v>M</v>
      </c>
      <c r="H518" s="79" t="str">
        <f t="shared" si="26"/>
        <v>2GDP-NTHWST/CANB</v>
      </c>
    </row>
    <row r="519" spans="1:8">
      <c r="A519" s="80">
        <v>37214</v>
      </c>
      <c r="B519" s="79" t="s">
        <v>157</v>
      </c>
      <c r="C519" s="79" t="s">
        <v>169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2GD-AECOCD/FRWKD</v>
      </c>
    </row>
    <row r="520" spans="1:8">
      <c r="A520" s="80">
        <v>37214</v>
      </c>
      <c r="B520" s="79" t="s">
        <v>157</v>
      </c>
      <c r="C520" s="79" t="s">
        <v>173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2GD-AECOUS/FRWKD</v>
      </c>
    </row>
    <row r="521" spans="1:8">
      <c r="A521" s="80">
        <v>37214</v>
      </c>
      <c r="B521" s="79" t="s">
        <v>157</v>
      </c>
      <c r="C521" s="79" t="s">
        <v>150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2GD-CGPR-AECO/AV</v>
      </c>
    </row>
    <row r="522" spans="1:8">
      <c r="A522" s="80">
        <v>37214</v>
      </c>
      <c r="B522" s="79" t="s">
        <v>157</v>
      </c>
      <c r="C522" s="79" t="s">
        <v>174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2GDP-AECO</v>
      </c>
    </row>
    <row r="523" spans="1:8">
      <c r="A523" s="80">
        <v>37214</v>
      </c>
      <c r="B523" s="79" t="s">
        <v>157</v>
      </c>
      <c r="C523" s="79" t="s">
        <v>146</v>
      </c>
      <c r="D523" s="85">
        <v>1E-4</v>
      </c>
      <c r="E523" s="85">
        <v>1E-4</v>
      </c>
      <c r="F523" s="210">
        <f t="shared" si="24"/>
        <v>2</v>
      </c>
      <c r="G523" s="79" t="str">
        <f t="shared" si="25"/>
        <v>M</v>
      </c>
      <c r="H523" s="79" t="str">
        <f t="shared" si="26"/>
        <v>2GDP-NTHWST/CANB</v>
      </c>
    </row>
    <row r="524" spans="1:8">
      <c r="A524" s="80">
        <v>37215</v>
      </c>
      <c r="B524" s="79" t="s">
        <v>157</v>
      </c>
      <c r="C524" s="79" t="s">
        <v>169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2GD-AECOCD/FRWKD</v>
      </c>
    </row>
    <row r="525" spans="1:8">
      <c r="A525" s="80">
        <v>37215</v>
      </c>
      <c r="B525" s="79" t="s">
        <v>157</v>
      </c>
      <c r="C525" s="79" t="s">
        <v>173</v>
      </c>
      <c r="D525" s="85">
        <v>0</v>
      </c>
      <c r="E525" s="85">
        <v>0</v>
      </c>
      <c r="F525" s="210">
        <f t="shared" si="24"/>
        <v>2</v>
      </c>
      <c r="G525" s="79" t="str">
        <f t="shared" si="25"/>
        <v>M</v>
      </c>
      <c r="H525" s="79" t="str">
        <f t="shared" si="26"/>
        <v>2GD-AECOUS/FRWKD</v>
      </c>
    </row>
    <row r="526" spans="1:8">
      <c r="A526" s="80">
        <v>37215</v>
      </c>
      <c r="B526" s="79" t="s">
        <v>157</v>
      </c>
      <c r="C526" s="79" t="s">
        <v>150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2GD-CGPR-AECO/AV</v>
      </c>
    </row>
    <row r="527" spans="1:8">
      <c r="A527" s="80">
        <v>37215</v>
      </c>
      <c r="B527" s="79" t="s">
        <v>157</v>
      </c>
      <c r="C527" s="79" t="s">
        <v>174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2GDP-AECO</v>
      </c>
    </row>
    <row r="528" spans="1:8">
      <c r="A528" s="80">
        <v>37215</v>
      </c>
      <c r="B528" s="79" t="s">
        <v>157</v>
      </c>
      <c r="C528" s="79" t="s">
        <v>146</v>
      </c>
      <c r="D528" s="85">
        <v>1E-4</v>
      </c>
      <c r="E528" s="85">
        <v>1E-4</v>
      </c>
      <c r="F528" s="210">
        <f t="shared" si="24"/>
        <v>2</v>
      </c>
      <c r="G528" s="79" t="str">
        <f t="shared" si="25"/>
        <v>M</v>
      </c>
      <c r="H528" s="79" t="str">
        <f t="shared" si="26"/>
        <v>2GDP-NTHWST/CANB</v>
      </c>
    </row>
    <row r="529" spans="1:8">
      <c r="A529" s="80">
        <v>37216</v>
      </c>
      <c r="B529" s="79" t="s">
        <v>157</v>
      </c>
      <c r="C529" s="79" t="s">
        <v>169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2GD-AECOCD/FRWKD</v>
      </c>
    </row>
    <row r="530" spans="1:8">
      <c r="A530" s="80">
        <v>37216</v>
      </c>
      <c r="B530" s="79" t="s">
        <v>157</v>
      </c>
      <c r="C530" s="79" t="s">
        <v>173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2GD-AECOUS/FRWKD</v>
      </c>
    </row>
    <row r="531" spans="1:8">
      <c r="A531" s="80">
        <v>37216</v>
      </c>
      <c r="B531" s="79" t="s">
        <v>157</v>
      </c>
      <c r="C531" s="79" t="s">
        <v>150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2GD-CGPR-AECO/AV</v>
      </c>
    </row>
    <row r="532" spans="1:8">
      <c r="A532" s="80">
        <v>37216</v>
      </c>
      <c r="B532" s="79" t="s">
        <v>157</v>
      </c>
      <c r="C532" s="79" t="s">
        <v>174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2GDP-AECO</v>
      </c>
    </row>
    <row r="533" spans="1:8">
      <c r="A533" s="80">
        <v>37216</v>
      </c>
      <c r="B533" s="79" t="s">
        <v>157</v>
      </c>
      <c r="C533" s="79" t="s">
        <v>146</v>
      </c>
      <c r="D533" s="85">
        <v>1E-4</v>
      </c>
      <c r="E533" s="85">
        <v>1E-4</v>
      </c>
      <c r="F533" s="210">
        <f t="shared" si="24"/>
        <v>2</v>
      </c>
      <c r="G533" s="79" t="str">
        <f t="shared" si="25"/>
        <v>M</v>
      </c>
      <c r="H533" s="79" t="str">
        <f t="shared" si="26"/>
        <v>2GDP-NTHWST/CANB</v>
      </c>
    </row>
    <row r="534" spans="1:8">
      <c r="A534" s="80">
        <v>37217</v>
      </c>
      <c r="B534" s="79" t="s">
        <v>157</v>
      </c>
      <c r="C534" s="79" t="s">
        <v>169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2GD-AECOCD/FRWKD</v>
      </c>
    </row>
    <row r="535" spans="1:8">
      <c r="A535" s="80">
        <v>37217</v>
      </c>
      <c r="B535" s="79" t="s">
        <v>157</v>
      </c>
      <c r="C535" s="79" t="s">
        <v>173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2GD-AECOUS/FRWKD</v>
      </c>
    </row>
    <row r="536" spans="1:8">
      <c r="A536" s="80">
        <v>37217</v>
      </c>
      <c r="B536" s="79" t="s">
        <v>157</v>
      </c>
      <c r="C536" s="79" t="s">
        <v>150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2GD-CGPR-AECO/AV</v>
      </c>
    </row>
    <row r="537" spans="1:8">
      <c r="A537" s="80">
        <v>37217</v>
      </c>
      <c r="B537" s="79" t="s">
        <v>157</v>
      </c>
      <c r="C537" s="79" t="s">
        <v>174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2GDP-AECO</v>
      </c>
    </row>
    <row r="538" spans="1:8">
      <c r="A538" s="80">
        <v>37217</v>
      </c>
      <c r="B538" s="79" t="s">
        <v>157</v>
      </c>
      <c r="C538" s="79" t="s">
        <v>146</v>
      </c>
      <c r="D538" s="85">
        <v>1E-4</v>
      </c>
      <c r="E538" s="85">
        <v>1E-4</v>
      </c>
      <c r="F538" s="210">
        <f t="shared" si="24"/>
        <v>2</v>
      </c>
      <c r="G538" s="79" t="str">
        <f t="shared" si="25"/>
        <v>M</v>
      </c>
      <c r="H538" s="79" t="str">
        <f t="shared" si="26"/>
        <v>2GDP-NTHWST/CANB</v>
      </c>
    </row>
    <row r="539" spans="1:8">
      <c r="A539" s="80">
        <v>37218</v>
      </c>
      <c r="B539" s="79" t="s">
        <v>157</v>
      </c>
      <c r="C539" s="79" t="s">
        <v>169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2GD-AECOCD/FRWKD</v>
      </c>
    </row>
    <row r="540" spans="1:8">
      <c r="A540" s="80">
        <v>37218</v>
      </c>
      <c r="B540" s="79" t="s">
        <v>157</v>
      </c>
      <c r="C540" s="79" t="s">
        <v>173</v>
      </c>
      <c r="D540" s="85">
        <v>0</v>
      </c>
      <c r="E540" s="85">
        <v>0</v>
      </c>
      <c r="F540" s="210">
        <f t="shared" si="24"/>
        <v>2</v>
      </c>
      <c r="G540" s="79" t="str">
        <f t="shared" si="25"/>
        <v>M</v>
      </c>
      <c r="H540" s="79" t="str">
        <f t="shared" si="26"/>
        <v>2GD-AECOUS/FRWKD</v>
      </c>
    </row>
    <row r="541" spans="1:8">
      <c r="A541" s="80">
        <v>37218</v>
      </c>
      <c r="B541" s="79" t="s">
        <v>157</v>
      </c>
      <c r="C541" s="79" t="s">
        <v>150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2GD-CGPR-AECO/AV</v>
      </c>
    </row>
    <row r="542" spans="1:8">
      <c r="A542" s="80">
        <v>37218</v>
      </c>
      <c r="B542" s="79" t="s">
        <v>157</v>
      </c>
      <c r="C542" s="79" t="s">
        <v>174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2GDP-AECO</v>
      </c>
    </row>
    <row r="543" spans="1:8">
      <c r="A543" s="80">
        <v>37218</v>
      </c>
      <c r="B543" s="79" t="s">
        <v>157</v>
      </c>
      <c r="C543" s="79" t="s">
        <v>146</v>
      </c>
      <c r="D543" s="85">
        <v>1E-4</v>
      </c>
      <c r="E543" s="85">
        <v>1E-4</v>
      </c>
      <c r="F543" s="210">
        <f t="shared" si="24"/>
        <v>2</v>
      </c>
      <c r="G543" s="79" t="str">
        <f t="shared" si="25"/>
        <v>M</v>
      </c>
      <c r="H543" s="79" t="str">
        <f t="shared" si="26"/>
        <v>2GDP-NTHWST/CANB</v>
      </c>
    </row>
    <row r="544" spans="1:8">
      <c r="A544" s="80">
        <v>37219</v>
      </c>
      <c r="B544" s="79" t="s">
        <v>157</v>
      </c>
      <c r="C544" s="79" t="s">
        <v>169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2GD-AECOCD/FRWKD</v>
      </c>
    </row>
    <row r="545" spans="1:8">
      <c r="A545" s="80">
        <v>37219</v>
      </c>
      <c r="B545" s="79" t="s">
        <v>157</v>
      </c>
      <c r="C545" s="79" t="s">
        <v>173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2GD-AECOUS/FRWKD</v>
      </c>
    </row>
    <row r="546" spans="1:8">
      <c r="A546" s="80">
        <v>37219</v>
      </c>
      <c r="B546" s="79" t="s">
        <v>157</v>
      </c>
      <c r="C546" s="79" t="s">
        <v>150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2GD-CGPR-AECO/AV</v>
      </c>
    </row>
    <row r="547" spans="1:8">
      <c r="A547" s="80">
        <v>37219</v>
      </c>
      <c r="B547" s="79" t="s">
        <v>157</v>
      </c>
      <c r="C547" s="79" t="s">
        <v>174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2GDP-AECO</v>
      </c>
    </row>
    <row r="548" spans="1:8">
      <c r="A548" s="80">
        <v>37219</v>
      </c>
      <c r="B548" s="79" t="s">
        <v>157</v>
      </c>
      <c r="C548" s="79" t="s">
        <v>146</v>
      </c>
      <c r="D548" s="85">
        <v>1E-4</v>
      </c>
      <c r="E548" s="85">
        <v>1E-4</v>
      </c>
      <c r="F548" s="210">
        <f t="shared" si="24"/>
        <v>2</v>
      </c>
      <c r="G548" s="79" t="str">
        <f t="shared" si="25"/>
        <v>M</v>
      </c>
      <c r="H548" s="79" t="str">
        <f t="shared" si="26"/>
        <v>2GDP-NTHWST/CANB</v>
      </c>
    </row>
    <row r="549" spans="1:8">
      <c r="A549" s="80">
        <v>37220</v>
      </c>
      <c r="B549" s="79" t="s">
        <v>157</v>
      </c>
      <c r="C549" s="79" t="s">
        <v>169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2GD-AECOCD/FRWKD</v>
      </c>
    </row>
    <row r="550" spans="1:8">
      <c r="A550" s="80">
        <v>37220</v>
      </c>
      <c r="B550" s="79" t="s">
        <v>157</v>
      </c>
      <c r="C550" s="79" t="s">
        <v>173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2GD-AECOUS/FRWKD</v>
      </c>
    </row>
    <row r="551" spans="1:8">
      <c r="A551" s="80">
        <v>37220</v>
      </c>
      <c r="B551" s="79" t="s">
        <v>157</v>
      </c>
      <c r="C551" s="79" t="s">
        <v>150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2GD-CGPR-AECO/AV</v>
      </c>
    </row>
    <row r="552" spans="1:8">
      <c r="A552" s="80">
        <v>37220</v>
      </c>
      <c r="B552" s="79" t="s">
        <v>157</v>
      </c>
      <c r="C552" s="79" t="s">
        <v>174</v>
      </c>
      <c r="D552" s="85">
        <v>0</v>
      </c>
      <c r="E552" s="85">
        <v>0</v>
      </c>
      <c r="F552" s="210">
        <f t="shared" si="24"/>
        <v>2</v>
      </c>
      <c r="G552" s="79" t="str">
        <f t="shared" si="25"/>
        <v>M</v>
      </c>
      <c r="H552" s="79" t="str">
        <f t="shared" si="26"/>
        <v>2GDP-AECO</v>
      </c>
    </row>
    <row r="553" spans="1:8">
      <c r="A553" s="80">
        <v>37220</v>
      </c>
      <c r="B553" s="79" t="s">
        <v>157</v>
      </c>
      <c r="C553" s="79" t="s">
        <v>146</v>
      </c>
      <c r="D553" s="85">
        <v>1E-4</v>
      </c>
      <c r="E553" s="85">
        <v>1E-4</v>
      </c>
      <c r="F553" s="210">
        <f t="shared" si="24"/>
        <v>2</v>
      </c>
      <c r="G553" s="79" t="str">
        <f t="shared" si="25"/>
        <v>M</v>
      </c>
      <c r="H553" s="79" t="str">
        <f t="shared" si="26"/>
        <v>2GDP-NTHWST/CANB</v>
      </c>
    </row>
    <row r="554" spans="1:8">
      <c r="A554" s="80">
        <v>37221</v>
      </c>
      <c r="B554" s="79" t="s">
        <v>157</v>
      </c>
      <c r="C554" s="79" t="s">
        <v>169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2GD-AECOCD/FRWKD</v>
      </c>
    </row>
    <row r="555" spans="1:8">
      <c r="A555" s="80">
        <v>37221</v>
      </c>
      <c r="B555" s="79" t="s">
        <v>157</v>
      </c>
      <c r="C555" s="79" t="s">
        <v>173</v>
      </c>
      <c r="D555" s="85">
        <v>0</v>
      </c>
      <c r="E555" s="85">
        <v>0</v>
      </c>
      <c r="F555" s="210">
        <f t="shared" si="24"/>
        <v>2</v>
      </c>
      <c r="G555" s="79" t="str">
        <f t="shared" si="25"/>
        <v>M</v>
      </c>
      <c r="H555" s="79" t="str">
        <f t="shared" si="26"/>
        <v>2GD-AECOUS/FRWKD</v>
      </c>
    </row>
    <row r="556" spans="1:8">
      <c r="A556" s="80">
        <v>37221</v>
      </c>
      <c r="B556" s="79" t="s">
        <v>157</v>
      </c>
      <c r="C556" s="79" t="s">
        <v>150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2GD-CGPR-AECO/AV</v>
      </c>
    </row>
    <row r="557" spans="1:8">
      <c r="A557" s="80">
        <v>37221</v>
      </c>
      <c r="B557" s="79" t="s">
        <v>157</v>
      </c>
      <c r="C557" s="79" t="s">
        <v>174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2GDP-AECO</v>
      </c>
    </row>
    <row r="558" spans="1:8">
      <c r="A558" s="80">
        <v>37221</v>
      </c>
      <c r="B558" s="79" t="s">
        <v>157</v>
      </c>
      <c r="C558" s="79" t="s">
        <v>146</v>
      </c>
      <c r="D558" s="85">
        <v>1E-4</v>
      </c>
      <c r="E558" s="85">
        <v>1E-4</v>
      </c>
      <c r="F558" s="210">
        <f t="shared" si="24"/>
        <v>2</v>
      </c>
      <c r="G558" s="79" t="str">
        <f t="shared" si="25"/>
        <v>M</v>
      </c>
      <c r="H558" s="79" t="str">
        <f t="shared" si="26"/>
        <v>2GDP-NTHWST/CANB</v>
      </c>
    </row>
    <row r="559" spans="1:8">
      <c r="A559" s="80">
        <v>37222</v>
      </c>
      <c r="B559" s="79" t="s">
        <v>157</v>
      </c>
      <c r="C559" s="79" t="s">
        <v>169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2GD-AECOCD/FRWKD</v>
      </c>
    </row>
    <row r="560" spans="1:8">
      <c r="A560" s="80">
        <v>37222</v>
      </c>
      <c r="B560" s="79" t="s">
        <v>157</v>
      </c>
      <c r="C560" s="79" t="s">
        <v>173</v>
      </c>
      <c r="D560" s="85">
        <v>0</v>
      </c>
      <c r="E560" s="85">
        <v>0</v>
      </c>
      <c r="F560" s="210">
        <f t="shared" si="24"/>
        <v>2</v>
      </c>
      <c r="G560" s="79" t="str">
        <f t="shared" si="25"/>
        <v>M</v>
      </c>
      <c r="H560" s="79" t="str">
        <f t="shared" si="26"/>
        <v>2GD-AECOUS/FRWKD</v>
      </c>
    </row>
    <row r="561" spans="1:8">
      <c r="A561" s="80">
        <v>37222</v>
      </c>
      <c r="B561" s="79" t="s">
        <v>157</v>
      </c>
      <c r="C561" s="79" t="s">
        <v>150</v>
      </c>
      <c r="D561" s="85">
        <v>0</v>
      </c>
      <c r="E561" s="85">
        <v>0</v>
      </c>
      <c r="F561" s="210">
        <f t="shared" si="24"/>
        <v>2</v>
      </c>
      <c r="G561" s="79" t="str">
        <f t="shared" si="25"/>
        <v>M</v>
      </c>
      <c r="H561" s="79" t="str">
        <f t="shared" si="26"/>
        <v>2GD-CGPR-AECO/AV</v>
      </c>
    </row>
    <row r="562" spans="1:8">
      <c r="A562" s="80">
        <v>37222</v>
      </c>
      <c r="B562" s="79" t="s">
        <v>157</v>
      </c>
      <c r="C562" s="79" t="s">
        <v>174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2GDP-AECO</v>
      </c>
    </row>
    <row r="563" spans="1:8">
      <c r="A563" s="80">
        <v>37222</v>
      </c>
      <c r="B563" s="79" t="s">
        <v>157</v>
      </c>
      <c r="C563" s="79" t="s">
        <v>146</v>
      </c>
      <c r="D563" s="85">
        <v>1E-4</v>
      </c>
      <c r="E563" s="85">
        <v>1E-4</v>
      </c>
      <c r="F563" s="210">
        <f t="shared" si="24"/>
        <v>2</v>
      </c>
      <c r="G563" s="79" t="str">
        <f t="shared" si="25"/>
        <v>M</v>
      </c>
      <c r="H563" s="79" t="str">
        <f t="shared" si="26"/>
        <v>2GDP-NTHWST/CANB</v>
      </c>
    </row>
    <row r="564" spans="1:8">
      <c r="A564" s="80">
        <v>37223</v>
      </c>
      <c r="B564" s="79" t="s">
        <v>157</v>
      </c>
      <c r="C564" s="79" t="s">
        <v>169</v>
      </c>
      <c r="D564" s="85">
        <v>0</v>
      </c>
      <c r="E564" s="85">
        <v>0</v>
      </c>
      <c r="F564" s="210">
        <f t="shared" si="24"/>
        <v>2</v>
      </c>
      <c r="G564" s="79" t="str">
        <f t="shared" si="25"/>
        <v>M</v>
      </c>
      <c r="H564" s="79" t="str">
        <f t="shared" si="26"/>
        <v>2GD-AECOCD/FRWKD</v>
      </c>
    </row>
    <row r="565" spans="1:8">
      <c r="A565" s="80">
        <v>37223</v>
      </c>
      <c r="B565" s="79" t="s">
        <v>157</v>
      </c>
      <c r="C565" s="79" t="s">
        <v>173</v>
      </c>
      <c r="D565" s="85">
        <v>0</v>
      </c>
      <c r="E565" s="85">
        <v>0</v>
      </c>
      <c r="F565" s="210">
        <f t="shared" si="24"/>
        <v>2</v>
      </c>
      <c r="G565" s="79" t="str">
        <f t="shared" si="25"/>
        <v>M</v>
      </c>
      <c r="H565" s="79" t="str">
        <f t="shared" si="26"/>
        <v>2GD-AECOUS/FRWKD</v>
      </c>
    </row>
    <row r="566" spans="1:8">
      <c r="A566" s="80">
        <v>37223</v>
      </c>
      <c r="B566" s="79" t="s">
        <v>157</v>
      </c>
      <c r="C566" s="79" t="s">
        <v>150</v>
      </c>
      <c r="D566" s="85">
        <v>0</v>
      </c>
      <c r="E566" s="85">
        <v>0</v>
      </c>
      <c r="F566" s="210">
        <f t="shared" si="24"/>
        <v>2</v>
      </c>
      <c r="G566" s="79" t="str">
        <f t="shared" si="25"/>
        <v>M</v>
      </c>
      <c r="H566" s="79" t="str">
        <f t="shared" si="26"/>
        <v>2GD-CGPR-AECO/AV</v>
      </c>
    </row>
    <row r="567" spans="1:8">
      <c r="A567" s="80">
        <v>37223</v>
      </c>
      <c r="B567" s="79" t="s">
        <v>157</v>
      </c>
      <c r="C567" s="79" t="s">
        <v>174</v>
      </c>
      <c r="D567" s="85">
        <v>0</v>
      </c>
      <c r="E567" s="85">
        <v>0</v>
      </c>
      <c r="F567" s="210">
        <f t="shared" si="24"/>
        <v>2</v>
      </c>
      <c r="G567" s="79" t="str">
        <f t="shared" si="25"/>
        <v>M</v>
      </c>
      <c r="H567" s="79" t="str">
        <f t="shared" si="26"/>
        <v>2GDP-AECO</v>
      </c>
    </row>
    <row r="568" spans="1:8">
      <c r="A568" s="80">
        <v>37223</v>
      </c>
      <c r="B568" s="79" t="s">
        <v>157</v>
      </c>
      <c r="C568" s="79" t="s">
        <v>146</v>
      </c>
      <c r="D568" s="85">
        <v>1E-4</v>
      </c>
      <c r="E568" s="85">
        <v>1E-4</v>
      </c>
      <c r="F568" s="210">
        <f t="shared" si="24"/>
        <v>2</v>
      </c>
      <c r="G568" s="79" t="str">
        <f t="shared" si="25"/>
        <v>M</v>
      </c>
      <c r="H568" s="79" t="str">
        <f t="shared" si="26"/>
        <v>2GDP-NTHWST/CANB</v>
      </c>
    </row>
    <row r="569" spans="1:8">
      <c r="A569" s="80">
        <v>37224</v>
      </c>
      <c r="B569" s="79" t="s">
        <v>157</v>
      </c>
      <c r="C569" s="79" t="s">
        <v>169</v>
      </c>
      <c r="D569" s="85">
        <v>0</v>
      </c>
      <c r="E569" s="85">
        <v>0</v>
      </c>
      <c r="F569" s="210">
        <f t="shared" si="24"/>
        <v>2</v>
      </c>
      <c r="G569" s="79" t="str">
        <f t="shared" si="25"/>
        <v>M</v>
      </c>
      <c r="H569" s="79" t="str">
        <f t="shared" si="26"/>
        <v>2GD-AECOCD/FRWKD</v>
      </c>
    </row>
    <row r="570" spans="1:8">
      <c r="A570" s="80">
        <v>37224</v>
      </c>
      <c r="B570" s="79" t="s">
        <v>157</v>
      </c>
      <c r="C570" s="79" t="s">
        <v>173</v>
      </c>
      <c r="D570" s="85">
        <v>0</v>
      </c>
      <c r="E570" s="85">
        <v>0</v>
      </c>
      <c r="F570" s="210">
        <f t="shared" si="24"/>
        <v>2</v>
      </c>
      <c r="G570" s="79" t="str">
        <f t="shared" si="25"/>
        <v>M</v>
      </c>
      <c r="H570" s="79" t="str">
        <f t="shared" si="26"/>
        <v>2GD-AECOUS/FRWKD</v>
      </c>
    </row>
    <row r="571" spans="1:8">
      <c r="A571" s="80">
        <v>37224</v>
      </c>
      <c r="B571" s="79" t="s">
        <v>157</v>
      </c>
      <c r="C571" s="79" t="s">
        <v>150</v>
      </c>
      <c r="D571" s="85">
        <v>0</v>
      </c>
      <c r="E571" s="85">
        <v>0</v>
      </c>
      <c r="F571" s="210">
        <f t="shared" si="24"/>
        <v>2</v>
      </c>
      <c r="G571" s="79" t="str">
        <f t="shared" si="25"/>
        <v>M</v>
      </c>
      <c r="H571" s="79" t="str">
        <f t="shared" si="26"/>
        <v>2GD-CGPR-AECO/AV</v>
      </c>
    </row>
    <row r="572" spans="1:8">
      <c r="A572" s="80">
        <v>37224</v>
      </c>
      <c r="B572" s="79" t="s">
        <v>157</v>
      </c>
      <c r="C572" s="79" t="s">
        <v>174</v>
      </c>
      <c r="D572" s="85">
        <v>0</v>
      </c>
      <c r="E572" s="85">
        <v>0</v>
      </c>
      <c r="F572" s="210">
        <f t="shared" si="24"/>
        <v>2</v>
      </c>
      <c r="G572" s="79" t="str">
        <f t="shared" si="25"/>
        <v>M</v>
      </c>
      <c r="H572" s="79" t="str">
        <f t="shared" si="26"/>
        <v>2GDP-AECO</v>
      </c>
    </row>
    <row r="573" spans="1:8">
      <c r="A573" s="80">
        <v>37224</v>
      </c>
      <c r="B573" s="79" t="s">
        <v>157</v>
      </c>
      <c r="C573" s="79" t="s">
        <v>146</v>
      </c>
      <c r="D573" s="85">
        <v>1E-4</v>
      </c>
      <c r="E573" s="85">
        <v>1E-4</v>
      </c>
      <c r="F573" s="210">
        <f t="shared" si="24"/>
        <v>2</v>
      </c>
      <c r="G573" s="79" t="str">
        <f t="shared" si="25"/>
        <v>M</v>
      </c>
      <c r="H573" s="79" t="str">
        <f t="shared" si="26"/>
        <v>2GDP-NTHWST/CANB</v>
      </c>
    </row>
    <row r="574" spans="1:8">
      <c r="A574" s="80">
        <v>37225</v>
      </c>
      <c r="B574" s="79" t="s">
        <v>157</v>
      </c>
      <c r="C574" s="79" t="s">
        <v>169</v>
      </c>
      <c r="D574" s="85">
        <v>0</v>
      </c>
      <c r="E574" s="85">
        <v>0</v>
      </c>
      <c r="F574" s="210">
        <f t="shared" si="24"/>
        <v>2</v>
      </c>
      <c r="G574" s="79" t="str">
        <f t="shared" si="25"/>
        <v>M</v>
      </c>
      <c r="H574" s="79" t="str">
        <f t="shared" si="26"/>
        <v>2GD-AECOCD/FRWKD</v>
      </c>
    </row>
    <row r="575" spans="1:8">
      <c r="A575" s="80">
        <v>37225</v>
      </c>
      <c r="B575" s="79" t="s">
        <v>157</v>
      </c>
      <c r="C575" s="79" t="s">
        <v>173</v>
      </c>
      <c r="D575" s="85">
        <v>0</v>
      </c>
      <c r="E575" s="85">
        <v>0</v>
      </c>
      <c r="F575" s="210">
        <f t="shared" si="24"/>
        <v>2</v>
      </c>
      <c r="G575" s="79" t="str">
        <f t="shared" si="25"/>
        <v>M</v>
      </c>
      <c r="H575" s="79" t="str">
        <f t="shared" si="26"/>
        <v>2GD-AECOUS/FRWKD</v>
      </c>
    </row>
    <row r="576" spans="1:8">
      <c r="A576" s="80">
        <v>37225</v>
      </c>
      <c r="B576" s="79" t="s">
        <v>157</v>
      </c>
      <c r="C576" s="79" t="s">
        <v>150</v>
      </c>
      <c r="D576" s="85">
        <v>0</v>
      </c>
      <c r="E576" s="85">
        <v>0</v>
      </c>
      <c r="F576" s="210">
        <f t="shared" si="24"/>
        <v>2</v>
      </c>
      <c r="G576" s="79" t="str">
        <f t="shared" si="25"/>
        <v>M</v>
      </c>
      <c r="H576" s="79" t="str">
        <f t="shared" si="26"/>
        <v>2GD-CGPR-AECO/AV</v>
      </c>
    </row>
    <row r="577" spans="1:8">
      <c r="A577" s="80">
        <v>37225</v>
      </c>
      <c r="B577" s="79" t="s">
        <v>157</v>
      </c>
      <c r="C577" s="79" t="s">
        <v>174</v>
      </c>
      <c r="D577" s="85">
        <v>0</v>
      </c>
      <c r="E577" s="85">
        <v>0</v>
      </c>
      <c r="F577" s="210">
        <f t="shared" si="24"/>
        <v>2</v>
      </c>
      <c r="G577" s="79" t="str">
        <f t="shared" si="25"/>
        <v>M</v>
      </c>
      <c r="H577" s="79" t="str">
        <f t="shared" si="26"/>
        <v>2GDP-AECO</v>
      </c>
    </row>
    <row r="578" spans="1:8">
      <c r="A578" s="80">
        <v>37225</v>
      </c>
      <c r="B578" s="79" t="s">
        <v>157</v>
      </c>
      <c r="C578" s="79" t="s">
        <v>146</v>
      </c>
      <c r="D578" s="85">
        <v>1E-4</v>
      </c>
      <c r="E578" s="85">
        <v>1E-4</v>
      </c>
      <c r="F578" s="210">
        <f t="shared" si="24"/>
        <v>2</v>
      </c>
      <c r="G578" s="79" t="str">
        <f t="shared" si="25"/>
        <v>M</v>
      </c>
      <c r="H578" s="79" t="str">
        <f t="shared" si="26"/>
        <v>2GDP-NTHWST/CANB</v>
      </c>
    </row>
    <row r="579" spans="1:8">
      <c r="A579" s="80">
        <v>37226</v>
      </c>
      <c r="B579" s="79" t="s">
        <v>157</v>
      </c>
      <c r="C579" s="79" t="s">
        <v>146</v>
      </c>
      <c r="D579" s="85">
        <v>9973.8798000000006</v>
      </c>
      <c r="E579" s="85">
        <v>9973.8798000000006</v>
      </c>
      <c r="F579" s="210">
        <f t="shared" ref="F579:F642" si="27">IF(REF_DT&lt;=LastDay,INDEX(IntraMonth_Buckets,MATCH($A579,IntraSumMonths,0),1),INDEX(BucketTable,MATCH($A579,SumMonths,0),1))</f>
        <v>3</v>
      </c>
      <c r="G579" s="79" t="str">
        <f t="shared" ref="G579:G642" si="28">INDEX(Book_Type,MATCH($B579,Book,0),1)</f>
        <v>M</v>
      </c>
      <c r="H579" s="79" t="str">
        <f t="shared" ref="H579:H642" si="29">$F579&amp;$C579</f>
        <v>3GDP-NTHWST/CANB</v>
      </c>
    </row>
    <row r="580" spans="1:8">
      <c r="A580" s="80">
        <v>37227</v>
      </c>
      <c r="B580" s="79" t="s">
        <v>157</v>
      </c>
      <c r="C580" s="79" t="s">
        <v>146</v>
      </c>
      <c r="D580" s="85">
        <v>9973.8798000000006</v>
      </c>
      <c r="E580" s="85">
        <v>9973.8798000000006</v>
      </c>
      <c r="F580" s="210" t="e">
        <f t="shared" si="27"/>
        <v>#N/A</v>
      </c>
      <c r="G580" s="79" t="str">
        <f t="shared" si="28"/>
        <v>M</v>
      </c>
      <c r="H580" s="79" t="e">
        <f t="shared" si="29"/>
        <v>#N/A</v>
      </c>
    </row>
    <row r="581" spans="1:8">
      <c r="A581" s="80">
        <v>37228</v>
      </c>
      <c r="B581" s="79" t="s">
        <v>157</v>
      </c>
      <c r="C581" s="79" t="s">
        <v>146</v>
      </c>
      <c r="D581" s="85">
        <v>9973.8798000000006</v>
      </c>
      <c r="E581" s="85">
        <v>9973.8798000000006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37229</v>
      </c>
      <c r="B582" s="79" t="s">
        <v>157</v>
      </c>
      <c r="C582" s="79" t="s">
        <v>146</v>
      </c>
      <c r="D582" s="85">
        <v>9973.8798000000006</v>
      </c>
      <c r="E582" s="85">
        <v>9973.8798000000006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37230</v>
      </c>
      <c r="B583" s="79" t="s">
        <v>157</v>
      </c>
      <c r="C583" s="79" t="s">
        <v>146</v>
      </c>
      <c r="D583" s="85">
        <v>9973.8798000000006</v>
      </c>
      <c r="E583" s="85">
        <v>9973.8798000000006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37231</v>
      </c>
      <c r="B584" s="79" t="s">
        <v>157</v>
      </c>
      <c r="C584" s="79" t="s">
        <v>146</v>
      </c>
      <c r="D584" s="85">
        <v>9973.8798000000006</v>
      </c>
      <c r="E584" s="85">
        <v>9973.8798000000006</v>
      </c>
      <c r="F584" s="210" t="e">
        <f t="shared" si="27"/>
        <v>#N/A</v>
      </c>
      <c r="G584" s="79" t="str">
        <f t="shared" si="28"/>
        <v>M</v>
      </c>
      <c r="H584" s="79" t="e">
        <f t="shared" si="29"/>
        <v>#N/A</v>
      </c>
    </row>
    <row r="585" spans="1:8">
      <c r="A585" s="80">
        <v>37232</v>
      </c>
      <c r="B585" s="79" t="s">
        <v>157</v>
      </c>
      <c r="C585" s="79" t="s">
        <v>146</v>
      </c>
      <c r="D585" s="85">
        <v>9973.8798000000006</v>
      </c>
      <c r="E585" s="85">
        <v>9973.8798000000006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37233</v>
      </c>
      <c r="B586" s="79" t="s">
        <v>157</v>
      </c>
      <c r="C586" s="79" t="s">
        <v>146</v>
      </c>
      <c r="D586" s="85">
        <v>9973.8798000000006</v>
      </c>
      <c r="E586" s="85">
        <v>9973.8798000000006</v>
      </c>
      <c r="F586" s="210" t="e">
        <f t="shared" si="27"/>
        <v>#N/A</v>
      </c>
      <c r="G586" s="79" t="str">
        <f t="shared" si="28"/>
        <v>M</v>
      </c>
      <c r="H586" s="79" t="e">
        <f t="shared" si="29"/>
        <v>#N/A</v>
      </c>
    </row>
    <row r="587" spans="1:8">
      <c r="A587" s="80">
        <v>37234</v>
      </c>
      <c r="B587" s="79" t="s">
        <v>157</v>
      </c>
      <c r="C587" s="79" t="s">
        <v>146</v>
      </c>
      <c r="D587" s="85">
        <v>9973.8798000000006</v>
      </c>
      <c r="E587" s="85">
        <v>9973.8798000000006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37235</v>
      </c>
      <c r="B588" s="79" t="s">
        <v>157</v>
      </c>
      <c r="C588" s="79" t="s">
        <v>146</v>
      </c>
      <c r="D588" s="85">
        <v>9973.8798000000006</v>
      </c>
      <c r="E588" s="85">
        <v>9973.8798000000006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37236</v>
      </c>
      <c r="B589" s="79" t="s">
        <v>157</v>
      </c>
      <c r="C589" s="79" t="s">
        <v>146</v>
      </c>
      <c r="D589" s="85">
        <v>9973.8798000000006</v>
      </c>
      <c r="E589" s="85">
        <v>9973.8798000000006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37237</v>
      </c>
      <c r="B590" s="79" t="s">
        <v>157</v>
      </c>
      <c r="C590" s="79" t="s">
        <v>146</v>
      </c>
      <c r="D590" s="85">
        <v>9973.8798000000006</v>
      </c>
      <c r="E590" s="85">
        <v>9973.8798000000006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37238</v>
      </c>
      <c r="B591" s="79" t="s">
        <v>157</v>
      </c>
      <c r="C591" s="79" t="s">
        <v>146</v>
      </c>
      <c r="D591" s="85">
        <v>9973.8798000000006</v>
      </c>
      <c r="E591" s="85">
        <v>9973.8798000000006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37239</v>
      </c>
      <c r="B592" s="79" t="s">
        <v>157</v>
      </c>
      <c r="C592" s="79" t="s">
        <v>146</v>
      </c>
      <c r="D592" s="85">
        <v>9973.8798000000006</v>
      </c>
      <c r="E592" s="85">
        <v>9973.8798000000006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37240</v>
      </c>
      <c r="B593" s="79" t="s">
        <v>157</v>
      </c>
      <c r="C593" s="79" t="s">
        <v>146</v>
      </c>
      <c r="D593" s="85">
        <v>9973.8798000000006</v>
      </c>
      <c r="E593" s="85">
        <v>9973.8798000000006</v>
      </c>
      <c r="F593" s="210">
        <f t="shared" si="27"/>
        <v>3</v>
      </c>
      <c r="G593" s="79" t="str">
        <f t="shared" si="28"/>
        <v>M</v>
      </c>
      <c r="H593" s="79" t="str">
        <f t="shared" si="29"/>
        <v>3GDP-NTHWST/CANB</v>
      </c>
    </row>
    <row r="594" spans="1:8">
      <c r="A594" s="80">
        <v>37241</v>
      </c>
      <c r="B594" s="79" t="s">
        <v>157</v>
      </c>
      <c r="C594" s="79" t="s">
        <v>146</v>
      </c>
      <c r="D594" s="85">
        <v>9973.8798000000006</v>
      </c>
      <c r="E594" s="85">
        <v>9973.8798000000006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37242</v>
      </c>
      <c r="B595" s="79" t="s">
        <v>157</v>
      </c>
      <c r="C595" s="79" t="s">
        <v>146</v>
      </c>
      <c r="D595" s="85">
        <v>9973.8798000000006</v>
      </c>
      <c r="E595" s="85">
        <v>9973.8798000000006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37243</v>
      </c>
      <c r="B596" s="79" t="s">
        <v>157</v>
      </c>
      <c r="C596" s="79" t="s">
        <v>146</v>
      </c>
      <c r="D596" s="85">
        <v>9973.8798000000006</v>
      </c>
      <c r="E596" s="85">
        <v>9973.8798000000006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37244</v>
      </c>
      <c r="B597" s="79" t="s">
        <v>157</v>
      </c>
      <c r="C597" s="79" t="s">
        <v>146</v>
      </c>
      <c r="D597" s="85">
        <v>9973.8798000000006</v>
      </c>
      <c r="E597" s="85">
        <v>9973.8798000000006</v>
      </c>
      <c r="F597" s="210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37245</v>
      </c>
      <c r="B598" s="79" t="s">
        <v>157</v>
      </c>
      <c r="C598" s="79" t="s">
        <v>146</v>
      </c>
      <c r="D598" s="85">
        <v>9973.8798000000006</v>
      </c>
      <c r="E598" s="85">
        <v>9973.8798000000006</v>
      </c>
      <c r="F598" s="210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37246</v>
      </c>
      <c r="B599" s="79" t="s">
        <v>157</v>
      </c>
      <c r="C599" s="79" t="s">
        <v>146</v>
      </c>
      <c r="D599" s="85">
        <v>9973.8798000000006</v>
      </c>
      <c r="E599" s="85">
        <v>9973.8798000000006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37247</v>
      </c>
      <c r="B600" s="79" t="s">
        <v>157</v>
      </c>
      <c r="C600" s="79" t="s">
        <v>146</v>
      </c>
      <c r="D600" s="85">
        <v>9973.8798000000006</v>
      </c>
      <c r="E600" s="85">
        <v>9973.8798000000006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37248</v>
      </c>
      <c r="B601" s="79" t="s">
        <v>157</v>
      </c>
      <c r="C601" s="79" t="s">
        <v>146</v>
      </c>
      <c r="D601" s="85">
        <v>9973.8798000000006</v>
      </c>
      <c r="E601" s="85">
        <v>9973.8798000000006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37249</v>
      </c>
      <c r="B602" s="79" t="s">
        <v>157</v>
      </c>
      <c r="C602" s="79" t="s">
        <v>146</v>
      </c>
      <c r="D602" s="85">
        <v>9973.8798000000006</v>
      </c>
      <c r="E602" s="85">
        <v>9973.8798000000006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37250</v>
      </c>
      <c r="B603" s="79" t="s">
        <v>157</v>
      </c>
      <c r="C603" s="79" t="s">
        <v>146</v>
      </c>
      <c r="D603" s="85">
        <v>9973.8798000000006</v>
      </c>
      <c r="E603" s="85">
        <v>9973.8798000000006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37251</v>
      </c>
      <c r="B604" s="79" t="s">
        <v>157</v>
      </c>
      <c r="C604" s="79" t="s">
        <v>146</v>
      </c>
      <c r="D604" s="85">
        <v>9973.8798000000006</v>
      </c>
      <c r="E604" s="85">
        <v>9973.8798000000006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37252</v>
      </c>
      <c r="B605" s="79" t="s">
        <v>157</v>
      </c>
      <c r="C605" s="79" t="s">
        <v>146</v>
      </c>
      <c r="D605" s="85">
        <v>9973.8798000000006</v>
      </c>
      <c r="E605" s="85">
        <v>9973.8798000000006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37253</v>
      </c>
      <c r="B606" s="79" t="s">
        <v>157</v>
      </c>
      <c r="C606" s="79" t="s">
        <v>146</v>
      </c>
      <c r="D606" s="85">
        <v>9973.8798000000006</v>
      </c>
      <c r="E606" s="85">
        <v>9973.8798000000006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37254</v>
      </c>
      <c r="B607" s="79" t="s">
        <v>157</v>
      </c>
      <c r="C607" s="79" t="s">
        <v>146</v>
      </c>
      <c r="D607" s="85">
        <v>9973.8798000000006</v>
      </c>
      <c r="E607" s="85">
        <v>9973.8798000000006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37255</v>
      </c>
      <c r="B608" s="79" t="s">
        <v>157</v>
      </c>
      <c r="C608" s="79" t="s">
        <v>146</v>
      </c>
      <c r="D608" s="85">
        <v>9973.8798000000006</v>
      </c>
      <c r="E608" s="85">
        <v>9973.8798000000006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37256</v>
      </c>
      <c r="B609" s="79" t="s">
        <v>157</v>
      </c>
      <c r="C609" s="79" t="s">
        <v>146</v>
      </c>
      <c r="D609" s="85">
        <v>9973.8798000000006</v>
      </c>
      <c r="E609" s="85">
        <v>9973.8798000000006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37257</v>
      </c>
      <c r="B610" s="79" t="s">
        <v>157</v>
      </c>
      <c r="C610" s="79" t="s">
        <v>146</v>
      </c>
      <c r="D610" s="85">
        <v>9954.2402000000002</v>
      </c>
      <c r="E610" s="85">
        <v>9954.2402000000002</v>
      </c>
      <c r="F610" s="210">
        <f t="shared" si="27"/>
        <v>3</v>
      </c>
      <c r="G610" s="79" t="str">
        <f t="shared" si="28"/>
        <v>M</v>
      </c>
      <c r="H610" s="79" t="str">
        <f t="shared" si="29"/>
        <v>3GDP-NTHWST/CANB</v>
      </c>
    </row>
    <row r="611" spans="1:8">
      <c r="A611" s="80">
        <v>37258</v>
      </c>
      <c r="B611" s="79" t="s">
        <v>157</v>
      </c>
      <c r="C611" s="79" t="s">
        <v>146</v>
      </c>
      <c r="D611" s="85">
        <v>9954.2402000000002</v>
      </c>
      <c r="E611" s="85">
        <v>9954.2402000000002</v>
      </c>
      <c r="F611" s="210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37259</v>
      </c>
      <c r="B612" s="79" t="s">
        <v>157</v>
      </c>
      <c r="C612" s="79" t="s">
        <v>146</v>
      </c>
      <c r="D612" s="85">
        <v>9954.2402000000002</v>
      </c>
      <c r="E612" s="85">
        <v>9954.2402000000002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37260</v>
      </c>
      <c r="B613" s="79" t="s">
        <v>157</v>
      </c>
      <c r="C613" s="79" t="s">
        <v>146</v>
      </c>
      <c r="D613" s="85">
        <v>9954.2402000000002</v>
      </c>
      <c r="E613" s="85">
        <v>9954.2402000000002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37261</v>
      </c>
      <c r="B614" s="79" t="s">
        <v>157</v>
      </c>
      <c r="C614" s="79" t="s">
        <v>146</v>
      </c>
      <c r="D614" s="85">
        <v>9954.2402000000002</v>
      </c>
      <c r="E614" s="85">
        <v>9954.2402000000002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37262</v>
      </c>
      <c r="B615" s="79" t="s">
        <v>157</v>
      </c>
      <c r="C615" s="79" t="s">
        <v>146</v>
      </c>
      <c r="D615" s="85">
        <v>9954.2402000000002</v>
      </c>
      <c r="E615" s="85">
        <v>9954.2402000000002</v>
      </c>
      <c r="F615" s="210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37263</v>
      </c>
      <c r="B616" s="79" t="s">
        <v>157</v>
      </c>
      <c r="C616" s="79" t="s">
        <v>146</v>
      </c>
      <c r="D616" s="85">
        <v>9954.2402000000002</v>
      </c>
      <c r="E616" s="85">
        <v>9954.2402000000002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37264</v>
      </c>
      <c r="B617" s="79" t="s">
        <v>157</v>
      </c>
      <c r="C617" s="79" t="s">
        <v>146</v>
      </c>
      <c r="D617" s="85">
        <v>9954.2402000000002</v>
      </c>
      <c r="E617" s="85">
        <v>9954.2402000000002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37265</v>
      </c>
      <c r="B618" s="79" t="s">
        <v>157</v>
      </c>
      <c r="C618" s="79" t="s">
        <v>146</v>
      </c>
      <c r="D618" s="85">
        <v>9954.2402000000002</v>
      </c>
      <c r="E618" s="85">
        <v>9954.2402000000002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37266</v>
      </c>
      <c r="B619" s="79" t="s">
        <v>157</v>
      </c>
      <c r="C619" s="79" t="s">
        <v>146</v>
      </c>
      <c r="D619" s="85">
        <v>9954.2402000000002</v>
      </c>
      <c r="E619" s="85">
        <v>9954.2402000000002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37267</v>
      </c>
      <c r="B620" s="79" t="s">
        <v>157</v>
      </c>
      <c r="C620" s="79" t="s">
        <v>146</v>
      </c>
      <c r="D620" s="85">
        <v>9954.2402000000002</v>
      </c>
      <c r="E620" s="85">
        <v>9954.2402000000002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37268</v>
      </c>
      <c r="B621" s="79" t="s">
        <v>157</v>
      </c>
      <c r="C621" s="79" t="s">
        <v>146</v>
      </c>
      <c r="D621" s="85">
        <v>9954.2402000000002</v>
      </c>
      <c r="E621" s="85">
        <v>9954.2402000000002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37269</v>
      </c>
      <c r="B622" s="79" t="s">
        <v>157</v>
      </c>
      <c r="C622" s="79" t="s">
        <v>146</v>
      </c>
      <c r="D622" s="85">
        <v>9954.2402000000002</v>
      </c>
      <c r="E622" s="85">
        <v>9954.2402000000002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37270</v>
      </c>
      <c r="B623" s="79" t="s">
        <v>157</v>
      </c>
      <c r="C623" s="79" t="s">
        <v>146</v>
      </c>
      <c r="D623" s="85">
        <v>9954.2402000000002</v>
      </c>
      <c r="E623" s="85">
        <v>9954.2402000000002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37271</v>
      </c>
      <c r="B624" s="79" t="s">
        <v>157</v>
      </c>
      <c r="C624" s="79" t="s">
        <v>146</v>
      </c>
      <c r="D624" s="85">
        <v>9954.2402000000002</v>
      </c>
      <c r="E624" s="85">
        <v>9954.2402000000002</v>
      </c>
      <c r="F624" s="210">
        <f t="shared" si="27"/>
        <v>3</v>
      </c>
      <c r="G624" s="79" t="str">
        <f t="shared" si="28"/>
        <v>M</v>
      </c>
      <c r="H624" s="79" t="str">
        <f t="shared" si="29"/>
        <v>3GDP-NTHWST/CANB</v>
      </c>
    </row>
    <row r="625" spans="1:8">
      <c r="A625" s="80">
        <v>37272</v>
      </c>
      <c r="B625" s="79" t="s">
        <v>157</v>
      </c>
      <c r="C625" s="79" t="s">
        <v>146</v>
      </c>
      <c r="D625" s="85">
        <v>9954.2402000000002</v>
      </c>
      <c r="E625" s="85">
        <v>9954.2402000000002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37273</v>
      </c>
      <c r="B626" s="79" t="s">
        <v>157</v>
      </c>
      <c r="C626" s="79" t="s">
        <v>146</v>
      </c>
      <c r="D626" s="85">
        <v>9954.2402000000002</v>
      </c>
      <c r="E626" s="85">
        <v>9954.2402000000002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37274</v>
      </c>
      <c r="B627" s="79" t="s">
        <v>157</v>
      </c>
      <c r="C627" s="79" t="s">
        <v>146</v>
      </c>
      <c r="D627" s="85">
        <v>9954.2402000000002</v>
      </c>
      <c r="E627" s="85">
        <v>9954.2402000000002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37275</v>
      </c>
      <c r="B628" s="79" t="s">
        <v>157</v>
      </c>
      <c r="C628" s="79" t="s">
        <v>146</v>
      </c>
      <c r="D628" s="85">
        <v>9954.2402000000002</v>
      </c>
      <c r="E628" s="85">
        <v>9954.2402000000002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37276</v>
      </c>
      <c r="B629" s="79" t="s">
        <v>157</v>
      </c>
      <c r="C629" s="79" t="s">
        <v>146</v>
      </c>
      <c r="D629" s="85">
        <v>9954.2402000000002</v>
      </c>
      <c r="E629" s="85">
        <v>9954.2402000000002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37277</v>
      </c>
      <c r="B630" s="79" t="s">
        <v>157</v>
      </c>
      <c r="C630" s="79" t="s">
        <v>146</v>
      </c>
      <c r="D630" s="85">
        <v>9954.2402000000002</v>
      </c>
      <c r="E630" s="85">
        <v>9954.2402000000002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37278</v>
      </c>
      <c r="B631" s="79" t="s">
        <v>157</v>
      </c>
      <c r="C631" s="79" t="s">
        <v>146</v>
      </c>
      <c r="D631" s="85">
        <v>9954.2402000000002</v>
      </c>
      <c r="E631" s="85">
        <v>9954.2402000000002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37279</v>
      </c>
      <c r="B632" s="79" t="s">
        <v>157</v>
      </c>
      <c r="C632" s="79" t="s">
        <v>146</v>
      </c>
      <c r="D632" s="85">
        <v>9954.2402000000002</v>
      </c>
      <c r="E632" s="85">
        <v>9954.2402000000002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37280</v>
      </c>
      <c r="B633" s="79" t="s">
        <v>157</v>
      </c>
      <c r="C633" s="79" t="s">
        <v>146</v>
      </c>
      <c r="D633" s="85">
        <v>9954.2402000000002</v>
      </c>
      <c r="E633" s="85">
        <v>9954.2402000000002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37281</v>
      </c>
      <c r="B634" s="79" t="s">
        <v>157</v>
      </c>
      <c r="C634" s="79" t="s">
        <v>146</v>
      </c>
      <c r="D634" s="85">
        <v>9954.2402000000002</v>
      </c>
      <c r="E634" s="85">
        <v>9954.2402000000002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37282</v>
      </c>
      <c r="B635" s="79" t="s">
        <v>157</v>
      </c>
      <c r="C635" s="79" t="s">
        <v>146</v>
      </c>
      <c r="D635" s="85">
        <v>9954.2402000000002</v>
      </c>
      <c r="E635" s="85">
        <v>9954.2402000000002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37283</v>
      </c>
      <c r="B636" s="79" t="s">
        <v>157</v>
      </c>
      <c r="C636" s="79" t="s">
        <v>146</v>
      </c>
      <c r="D636" s="85">
        <v>9954.2402000000002</v>
      </c>
      <c r="E636" s="85">
        <v>9954.2402000000002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37284</v>
      </c>
      <c r="B637" s="79" t="s">
        <v>157</v>
      </c>
      <c r="C637" s="79" t="s">
        <v>146</v>
      </c>
      <c r="D637" s="85">
        <v>9954.2402000000002</v>
      </c>
      <c r="E637" s="85">
        <v>9954.2402000000002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37285</v>
      </c>
      <c r="B638" s="79" t="s">
        <v>157</v>
      </c>
      <c r="C638" s="79" t="s">
        <v>146</v>
      </c>
      <c r="D638" s="85">
        <v>9954.2402000000002</v>
      </c>
      <c r="E638" s="85">
        <v>9954.2402000000002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37286</v>
      </c>
      <c r="B639" s="79" t="s">
        <v>157</v>
      </c>
      <c r="C639" s="79" t="s">
        <v>146</v>
      </c>
      <c r="D639" s="85">
        <v>9954.2402000000002</v>
      </c>
      <c r="E639" s="85">
        <v>9954.2402000000002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37287</v>
      </c>
      <c r="B640" s="79" t="s">
        <v>157</v>
      </c>
      <c r="C640" s="79" t="s">
        <v>146</v>
      </c>
      <c r="D640" s="85">
        <v>9954.2402000000002</v>
      </c>
      <c r="E640" s="85">
        <v>9954.2402000000002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37288</v>
      </c>
      <c r="B641" s="79" t="s">
        <v>157</v>
      </c>
      <c r="C641" s="79" t="s">
        <v>146</v>
      </c>
      <c r="D641" s="85">
        <v>9934.5786000000007</v>
      </c>
      <c r="E641" s="85">
        <v>9934.5786000000007</v>
      </c>
      <c r="F641" s="210">
        <f t="shared" si="27"/>
        <v>3</v>
      </c>
      <c r="G641" s="79" t="str">
        <f t="shared" si="28"/>
        <v>M</v>
      </c>
      <c r="H641" s="79" t="str">
        <f t="shared" si="29"/>
        <v>3GDP-NTHWST/CANB</v>
      </c>
    </row>
    <row r="642" spans="1:8">
      <c r="A642" s="80">
        <v>37289</v>
      </c>
      <c r="B642" s="79" t="s">
        <v>157</v>
      </c>
      <c r="C642" s="79" t="s">
        <v>146</v>
      </c>
      <c r="D642" s="85">
        <v>9934.5786000000007</v>
      </c>
      <c r="E642" s="85">
        <v>9934.5786000000007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37290</v>
      </c>
      <c r="B643" s="79" t="s">
        <v>157</v>
      </c>
      <c r="C643" s="79" t="s">
        <v>146</v>
      </c>
      <c r="D643" s="85">
        <v>9934.5786000000007</v>
      </c>
      <c r="E643" s="85">
        <v>9934.5786000000007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37291</v>
      </c>
      <c r="B644" s="79" t="s">
        <v>157</v>
      </c>
      <c r="C644" s="79" t="s">
        <v>146</v>
      </c>
      <c r="D644" s="85">
        <v>9934.5786000000007</v>
      </c>
      <c r="E644" s="85">
        <v>9934.5786000000007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37292</v>
      </c>
      <c r="B645" s="79" t="s">
        <v>157</v>
      </c>
      <c r="C645" s="79" t="s">
        <v>146</v>
      </c>
      <c r="D645" s="85">
        <v>9934.5786000000007</v>
      </c>
      <c r="E645" s="85">
        <v>9934.5786000000007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37293</v>
      </c>
      <c r="B646" s="79" t="s">
        <v>157</v>
      </c>
      <c r="C646" s="79" t="s">
        <v>146</v>
      </c>
      <c r="D646" s="85">
        <v>9934.5786000000007</v>
      </c>
      <c r="E646" s="85">
        <v>9934.5786000000007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37294</v>
      </c>
      <c r="B647" s="79" t="s">
        <v>157</v>
      </c>
      <c r="C647" s="79" t="s">
        <v>146</v>
      </c>
      <c r="D647" s="85">
        <v>9934.5786000000007</v>
      </c>
      <c r="E647" s="85">
        <v>9934.5786000000007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37295</v>
      </c>
      <c r="B648" s="79" t="s">
        <v>157</v>
      </c>
      <c r="C648" s="79" t="s">
        <v>146</v>
      </c>
      <c r="D648" s="85">
        <v>9934.5786000000007</v>
      </c>
      <c r="E648" s="85">
        <v>9934.5786000000007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37296</v>
      </c>
      <c r="B649" s="79" t="s">
        <v>157</v>
      </c>
      <c r="C649" s="79" t="s">
        <v>146</v>
      </c>
      <c r="D649" s="85">
        <v>9934.5786000000007</v>
      </c>
      <c r="E649" s="85">
        <v>9934.5786000000007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37297</v>
      </c>
      <c r="B650" s="79" t="s">
        <v>157</v>
      </c>
      <c r="C650" s="79" t="s">
        <v>146</v>
      </c>
      <c r="D650" s="85">
        <v>9934.5786000000007</v>
      </c>
      <c r="E650" s="85">
        <v>9934.5786000000007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37298</v>
      </c>
      <c r="B651" s="79" t="s">
        <v>157</v>
      </c>
      <c r="C651" s="79" t="s">
        <v>146</v>
      </c>
      <c r="D651" s="85">
        <v>9934.5786000000007</v>
      </c>
      <c r="E651" s="85">
        <v>9934.5786000000007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37299</v>
      </c>
      <c r="B652" s="79" t="s">
        <v>157</v>
      </c>
      <c r="C652" s="79" t="s">
        <v>146</v>
      </c>
      <c r="D652" s="85">
        <v>9934.5786000000007</v>
      </c>
      <c r="E652" s="85">
        <v>9934.5786000000007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37300</v>
      </c>
      <c r="B653" s="79" t="s">
        <v>157</v>
      </c>
      <c r="C653" s="79" t="s">
        <v>146</v>
      </c>
      <c r="D653" s="85">
        <v>9934.5786000000007</v>
      </c>
      <c r="E653" s="85">
        <v>9934.5786000000007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37301</v>
      </c>
      <c r="B654" s="79" t="s">
        <v>157</v>
      </c>
      <c r="C654" s="79" t="s">
        <v>146</v>
      </c>
      <c r="D654" s="85">
        <v>9934.5786000000007</v>
      </c>
      <c r="E654" s="85">
        <v>9934.5786000000007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37302</v>
      </c>
      <c r="B655" s="79" t="s">
        <v>157</v>
      </c>
      <c r="C655" s="79" t="s">
        <v>146</v>
      </c>
      <c r="D655" s="85">
        <v>9934.5786000000007</v>
      </c>
      <c r="E655" s="85">
        <v>9934.5786000000007</v>
      </c>
      <c r="F655" s="210">
        <f t="shared" si="30"/>
        <v>3</v>
      </c>
      <c r="G655" s="79" t="str">
        <f t="shared" si="31"/>
        <v>M</v>
      </c>
      <c r="H655" s="79" t="str">
        <f t="shared" si="32"/>
        <v>3GDP-NTHWST/CANB</v>
      </c>
    </row>
    <row r="656" spans="1:8">
      <c r="A656" s="80">
        <v>37303</v>
      </c>
      <c r="B656" s="79" t="s">
        <v>157</v>
      </c>
      <c r="C656" s="79" t="s">
        <v>146</v>
      </c>
      <c r="D656" s="85">
        <v>9934.5786000000007</v>
      </c>
      <c r="E656" s="85">
        <v>9934.5786000000007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37304</v>
      </c>
      <c r="B657" s="79" t="s">
        <v>157</v>
      </c>
      <c r="C657" s="79" t="s">
        <v>146</v>
      </c>
      <c r="D657" s="85">
        <v>9934.5786000000007</v>
      </c>
      <c r="E657" s="85">
        <v>9934.5786000000007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37305</v>
      </c>
      <c r="B658" s="79" t="s">
        <v>157</v>
      </c>
      <c r="C658" s="79" t="s">
        <v>146</v>
      </c>
      <c r="D658" s="85">
        <v>9934.5786000000007</v>
      </c>
      <c r="E658" s="85">
        <v>9934.5786000000007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37306</v>
      </c>
      <c r="B659" s="79" t="s">
        <v>157</v>
      </c>
      <c r="C659" s="79" t="s">
        <v>146</v>
      </c>
      <c r="D659" s="85">
        <v>9934.5786000000007</v>
      </c>
      <c r="E659" s="85">
        <v>9934.5786000000007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37307</v>
      </c>
      <c r="B660" s="79" t="s">
        <v>157</v>
      </c>
      <c r="C660" s="79" t="s">
        <v>146</v>
      </c>
      <c r="D660" s="85">
        <v>9934.5786000000007</v>
      </c>
      <c r="E660" s="85">
        <v>9934.5786000000007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37308</v>
      </c>
      <c r="B661" s="79" t="s">
        <v>157</v>
      </c>
      <c r="C661" s="79" t="s">
        <v>146</v>
      </c>
      <c r="D661" s="85">
        <v>9934.5786000000007</v>
      </c>
      <c r="E661" s="85">
        <v>9934.5786000000007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37309</v>
      </c>
      <c r="B662" s="79" t="s">
        <v>157</v>
      </c>
      <c r="C662" s="79" t="s">
        <v>146</v>
      </c>
      <c r="D662" s="85">
        <v>9934.5786000000007</v>
      </c>
      <c r="E662" s="85">
        <v>9934.5786000000007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37310</v>
      </c>
      <c r="B663" s="79" t="s">
        <v>157</v>
      </c>
      <c r="C663" s="79" t="s">
        <v>146</v>
      </c>
      <c r="D663" s="85">
        <v>9934.5786000000007</v>
      </c>
      <c r="E663" s="85">
        <v>9934.5786000000007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37311</v>
      </c>
      <c r="B664" s="79" t="s">
        <v>157</v>
      </c>
      <c r="C664" s="79" t="s">
        <v>146</v>
      </c>
      <c r="D664" s="85">
        <v>9934.5786000000007</v>
      </c>
      <c r="E664" s="85">
        <v>9934.5786000000007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37312</v>
      </c>
      <c r="B665" s="79" t="s">
        <v>157</v>
      </c>
      <c r="C665" s="79" t="s">
        <v>146</v>
      </c>
      <c r="D665" s="85">
        <v>9934.5786000000007</v>
      </c>
      <c r="E665" s="85">
        <v>9934.5786000000007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37313</v>
      </c>
      <c r="B666" s="79" t="s">
        <v>157</v>
      </c>
      <c r="C666" s="79" t="s">
        <v>146</v>
      </c>
      <c r="D666" s="85">
        <v>9934.5786000000007</v>
      </c>
      <c r="E666" s="85">
        <v>9934.5786000000007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37314</v>
      </c>
      <c r="B667" s="79" t="s">
        <v>157</v>
      </c>
      <c r="C667" s="79" t="s">
        <v>146</v>
      </c>
      <c r="D667" s="85">
        <v>9934.5786000000007</v>
      </c>
      <c r="E667" s="85">
        <v>9934.5786000000007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37315</v>
      </c>
      <c r="B668" s="79" t="s">
        <v>157</v>
      </c>
      <c r="C668" s="79" t="s">
        <v>146</v>
      </c>
      <c r="D668" s="85">
        <v>9934.5786000000007</v>
      </c>
      <c r="E668" s="85">
        <v>9934.5786000000007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37316</v>
      </c>
      <c r="B669" s="79" t="s">
        <v>157</v>
      </c>
      <c r="C669" s="79" t="s">
        <v>146</v>
      </c>
      <c r="D669" s="85">
        <v>9917.635400000001</v>
      </c>
      <c r="E669" s="85">
        <v>9917.635400000001</v>
      </c>
      <c r="F669" s="210">
        <f t="shared" si="30"/>
        <v>3</v>
      </c>
      <c r="G669" s="79" t="str">
        <f t="shared" si="31"/>
        <v>M</v>
      </c>
      <c r="H669" s="79" t="str">
        <f t="shared" si="32"/>
        <v>3GDP-NTHWST/CANB</v>
      </c>
    </row>
    <row r="670" spans="1:8">
      <c r="A670" s="80">
        <v>37317</v>
      </c>
      <c r="B670" s="79" t="s">
        <v>157</v>
      </c>
      <c r="C670" s="79" t="s">
        <v>146</v>
      </c>
      <c r="D670" s="85">
        <v>9917.635400000001</v>
      </c>
      <c r="E670" s="85">
        <v>9917.635400000001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37318</v>
      </c>
      <c r="B671" s="79" t="s">
        <v>157</v>
      </c>
      <c r="C671" s="79" t="s">
        <v>146</v>
      </c>
      <c r="D671" s="85">
        <v>9917.635400000001</v>
      </c>
      <c r="E671" s="85">
        <v>9917.635400000001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37319</v>
      </c>
      <c r="B672" s="79" t="s">
        <v>157</v>
      </c>
      <c r="C672" s="79" t="s">
        <v>146</v>
      </c>
      <c r="D672" s="85">
        <v>9917.635400000001</v>
      </c>
      <c r="E672" s="85">
        <v>9917.635400000001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37320</v>
      </c>
      <c r="B673" s="79" t="s">
        <v>157</v>
      </c>
      <c r="C673" s="79" t="s">
        <v>146</v>
      </c>
      <c r="D673" s="85">
        <v>9917.635400000001</v>
      </c>
      <c r="E673" s="85">
        <v>9917.635400000001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37321</v>
      </c>
      <c r="B674" s="79" t="s">
        <v>157</v>
      </c>
      <c r="C674" s="79" t="s">
        <v>146</v>
      </c>
      <c r="D674" s="85">
        <v>9917.635400000001</v>
      </c>
      <c r="E674" s="85">
        <v>9917.635400000001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37322</v>
      </c>
      <c r="B675" s="79" t="s">
        <v>157</v>
      </c>
      <c r="C675" s="79" t="s">
        <v>146</v>
      </c>
      <c r="D675" s="85">
        <v>9917.635400000001</v>
      </c>
      <c r="E675" s="85">
        <v>9917.635400000001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37323</v>
      </c>
      <c r="B676" s="79" t="s">
        <v>157</v>
      </c>
      <c r="C676" s="79" t="s">
        <v>146</v>
      </c>
      <c r="D676" s="85">
        <v>9917.635400000001</v>
      </c>
      <c r="E676" s="85">
        <v>9917.635400000001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37324</v>
      </c>
      <c r="B677" s="79" t="s">
        <v>157</v>
      </c>
      <c r="C677" s="79" t="s">
        <v>146</v>
      </c>
      <c r="D677" s="85">
        <v>9917.635400000001</v>
      </c>
      <c r="E677" s="85">
        <v>9917.635400000001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37325</v>
      </c>
      <c r="B678" s="79" t="s">
        <v>157</v>
      </c>
      <c r="C678" s="79" t="s">
        <v>146</v>
      </c>
      <c r="D678" s="85">
        <v>9917.635400000001</v>
      </c>
      <c r="E678" s="85">
        <v>9917.635400000001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37326</v>
      </c>
      <c r="B679" s="79" t="s">
        <v>157</v>
      </c>
      <c r="C679" s="79" t="s">
        <v>146</v>
      </c>
      <c r="D679" s="85">
        <v>9917.635400000001</v>
      </c>
      <c r="E679" s="85">
        <v>9917.635400000001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37327</v>
      </c>
      <c r="B680" s="79" t="s">
        <v>157</v>
      </c>
      <c r="C680" s="79" t="s">
        <v>146</v>
      </c>
      <c r="D680" s="85">
        <v>9917.635400000001</v>
      </c>
      <c r="E680" s="85">
        <v>9917.635400000001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37328</v>
      </c>
      <c r="B681" s="79" t="s">
        <v>157</v>
      </c>
      <c r="C681" s="79" t="s">
        <v>146</v>
      </c>
      <c r="D681" s="85">
        <v>9917.635400000001</v>
      </c>
      <c r="E681" s="85">
        <v>9917.635400000001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37329</v>
      </c>
      <c r="B682" s="79" t="s">
        <v>157</v>
      </c>
      <c r="C682" s="79" t="s">
        <v>146</v>
      </c>
      <c r="D682" s="85">
        <v>9917.635400000001</v>
      </c>
      <c r="E682" s="85">
        <v>9917.635400000001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37330</v>
      </c>
      <c r="B683" s="79" t="s">
        <v>157</v>
      </c>
      <c r="C683" s="79" t="s">
        <v>146</v>
      </c>
      <c r="D683" s="85">
        <v>9917.635400000001</v>
      </c>
      <c r="E683" s="85">
        <v>9917.635400000001</v>
      </c>
      <c r="F683" s="210">
        <f t="shared" si="30"/>
        <v>3</v>
      </c>
      <c r="G683" s="79" t="str">
        <f t="shared" si="31"/>
        <v>M</v>
      </c>
      <c r="H683" s="79" t="str">
        <f t="shared" si="32"/>
        <v>3GDP-NTHWST/CANB</v>
      </c>
    </row>
    <row r="684" spans="1:8">
      <c r="A684" s="80">
        <v>37331</v>
      </c>
      <c r="B684" s="79" t="s">
        <v>157</v>
      </c>
      <c r="C684" s="79" t="s">
        <v>146</v>
      </c>
      <c r="D684" s="85">
        <v>9917.635400000001</v>
      </c>
      <c r="E684" s="85">
        <v>9917.635400000001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37332</v>
      </c>
      <c r="B685" s="79" t="s">
        <v>157</v>
      </c>
      <c r="C685" s="79" t="s">
        <v>146</v>
      </c>
      <c r="D685" s="85">
        <v>9917.635400000001</v>
      </c>
      <c r="E685" s="85">
        <v>9917.635400000001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37333</v>
      </c>
      <c r="B686" s="79" t="s">
        <v>157</v>
      </c>
      <c r="C686" s="79" t="s">
        <v>146</v>
      </c>
      <c r="D686" s="85">
        <v>9917.635400000001</v>
      </c>
      <c r="E686" s="85">
        <v>9917.635400000001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37334</v>
      </c>
      <c r="B687" s="79" t="s">
        <v>157</v>
      </c>
      <c r="C687" s="79" t="s">
        <v>146</v>
      </c>
      <c r="D687" s="85">
        <v>9917.635400000001</v>
      </c>
      <c r="E687" s="85">
        <v>9917.635400000001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37335</v>
      </c>
      <c r="B688" s="79" t="s">
        <v>157</v>
      </c>
      <c r="C688" s="79" t="s">
        <v>146</v>
      </c>
      <c r="D688" s="85">
        <v>9917.635400000001</v>
      </c>
      <c r="E688" s="85">
        <v>9917.635400000001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37336</v>
      </c>
      <c r="B689" s="79" t="s">
        <v>157</v>
      </c>
      <c r="C689" s="79" t="s">
        <v>146</v>
      </c>
      <c r="D689" s="85">
        <v>9917.635400000001</v>
      </c>
      <c r="E689" s="85">
        <v>9917.635400000001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37337</v>
      </c>
      <c r="B690" s="79" t="s">
        <v>157</v>
      </c>
      <c r="C690" s="79" t="s">
        <v>146</v>
      </c>
      <c r="D690" s="85">
        <v>9917.635400000001</v>
      </c>
      <c r="E690" s="85">
        <v>9917.635400000001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37338</v>
      </c>
      <c r="B691" s="79" t="s">
        <v>157</v>
      </c>
      <c r="C691" s="79" t="s">
        <v>146</v>
      </c>
      <c r="D691" s="85">
        <v>9917.635400000001</v>
      </c>
      <c r="E691" s="85">
        <v>9917.635400000001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37339</v>
      </c>
      <c r="B692" s="79" t="s">
        <v>157</v>
      </c>
      <c r="C692" s="79" t="s">
        <v>146</v>
      </c>
      <c r="D692" s="85">
        <v>9917.635400000001</v>
      </c>
      <c r="E692" s="85">
        <v>9917.635400000001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37340</v>
      </c>
      <c r="B693" s="79" t="s">
        <v>157</v>
      </c>
      <c r="C693" s="79" t="s">
        <v>146</v>
      </c>
      <c r="D693" s="85">
        <v>9917.635400000001</v>
      </c>
      <c r="E693" s="85">
        <v>9917.635400000001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37341</v>
      </c>
      <c r="B694" s="79" t="s">
        <v>157</v>
      </c>
      <c r="C694" s="79" t="s">
        <v>146</v>
      </c>
      <c r="D694" s="85">
        <v>9917.635400000001</v>
      </c>
      <c r="E694" s="85">
        <v>9917.635400000001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37342</v>
      </c>
      <c r="B695" s="79" t="s">
        <v>157</v>
      </c>
      <c r="C695" s="79" t="s">
        <v>146</v>
      </c>
      <c r="D695" s="85">
        <v>9917.635400000001</v>
      </c>
      <c r="E695" s="85">
        <v>9917.635400000001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37343</v>
      </c>
      <c r="B696" s="79" t="s">
        <v>157</v>
      </c>
      <c r="C696" s="79" t="s">
        <v>146</v>
      </c>
      <c r="D696" s="85">
        <v>9917.635400000001</v>
      </c>
      <c r="E696" s="85">
        <v>9917.635400000001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37344</v>
      </c>
      <c r="B697" s="79" t="s">
        <v>157</v>
      </c>
      <c r="C697" s="79" t="s">
        <v>146</v>
      </c>
      <c r="D697" s="85">
        <v>9917.635400000001</v>
      </c>
      <c r="E697" s="85">
        <v>9917.635400000001</v>
      </c>
      <c r="F697" s="210" t="e">
        <f t="shared" si="30"/>
        <v>#N/A</v>
      </c>
      <c r="G697" s="79" t="str">
        <f t="shared" si="31"/>
        <v>M</v>
      </c>
      <c r="H697" s="79" t="e">
        <f t="shared" si="32"/>
        <v>#N/A</v>
      </c>
    </row>
    <row r="698" spans="1:8">
      <c r="A698" s="80">
        <v>37345</v>
      </c>
      <c r="B698" s="79" t="s">
        <v>157</v>
      </c>
      <c r="C698" s="79" t="s">
        <v>146</v>
      </c>
      <c r="D698" s="85">
        <v>9917.635400000001</v>
      </c>
      <c r="E698" s="85">
        <v>9917.635400000001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37346</v>
      </c>
      <c r="B699" s="79" t="s">
        <v>157</v>
      </c>
      <c r="C699" s="79" t="s">
        <v>146</v>
      </c>
      <c r="D699" s="85">
        <v>9917.635400000001</v>
      </c>
      <c r="E699" s="85">
        <v>9917.635400000001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37347</v>
      </c>
      <c r="B700" s="79" t="s">
        <v>157</v>
      </c>
      <c r="C700" s="79" t="s">
        <v>146</v>
      </c>
      <c r="D700" s="85">
        <v>0</v>
      </c>
      <c r="E700" s="85">
        <v>0</v>
      </c>
      <c r="F700" s="210">
        <f t="shared" si="30"/>
        <v>4</v>
      </c>
      <c r="G700" s="79" t="str">
        <f t="shared" si="31"/>
        <v>M</v>
      </c>
      <c r="H700" s="79" t="str">
        <f t="shared" si="32"/>
        <v>4GDP-NTHWST/CANB</v>
      </c>
    </row>
    <row r="701" spans="1:8">
      <c r="A701" s="80">
        <v>37348</v>
      </c>
      <c r="B701" s="79" t="s">
        <v>157</v>
      </c>
      <c r="C701" s="79" t="s">
        <v>146</v>
      </c>
      <c r="D701" s="85">
        <v>0</v>
      </c>
      <c r="E701" s="85">
        <v>0</v>
      </c>
      <c r="F701" s="210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37349</v>
      </c>
      <c r="B702" s="79" t="s">
        <v>157</v>
      </c>
      <c r="C702" s="79" t="s">
        <v>146</v>
      </c>
      <c r="D702" s="85">
        <v>0</v>
      </c>
      <c r="E702" s="85">
        <v>0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37350</v>
      </c>
      <c r="B703" s="79" t="s">
        <v>157</v>
      </c>
      <c r="C703" s="79" t="s">
        <v>146</v>
      </c>
      <c r="D703" s="85">
        <v>0</v>
      </c>
      <c r="E703" s="85">
        <v>0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37351</v>
      </c>
      <c r="B704" s="79" t="s">
        <v>157</v>
      </c>
      <c r="C704" s="79" t="s">
        <v>146</v>
      </c>
      <c r="D704" s="85">
        <v>0</v>
      </c>
      <c r="E704" s="85">
        <v>0</v>
      </c>
      <c r="F704" s="210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37352</v>
      </c>
      <c r="B705" s="79" t="s">
        <v>157</v>
      </c>
      <c r="C705" s="79" t="s">
        <v>146</v>
      </c>
      <c r="D705" s="85">
        <v>0</v>
      </c>
      <c r="E705" s="85">
        <v>0</v>
      </c>
      <c r="F705" s="210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37353</v>
      </c>
      <c r="B706" s="79" t="s">
        <v>157</v>
      </c>
      <c r="C706" s="79" t="s">
        <v>146</v>
      </c>
      <c r="D706" s="85">
        <v>0</v>
      </c>
      <c r="E706" s="85">
        <v>0</v>
      </c>
      <c r="F706" s="210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37354</v>
      </c>
      <c r="B707" s="79" t="s">
        <v>157</v>
      </c>
      <c r="C707" s="79" t="s">
        <v>146</v>
      </c>
      <c r="D707" s="85">
        <v>0</v>
      </c>
      <c r="E707" s="85">
        <v>0</v>
      </c>
      <c r="F707" s="210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37355</v>
      </c>
      <c r="B708" s="79" t="s">
        <v>157</v>
      </c>
      <c r="C708" s="79" t="s">
        <v>146</v>
      </c>
      <c r="D708" s="85">
        <v>0</v>
      </c>
      <c r="E708" s="85">
        <v>0</v>
      </c>
      <c r="F708" s="210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37356</v>
      </c>
      <c r="B709" s="79" t="s">
        <v>157</v>
      </c>
      <c r="C709" s="79" t="s">
        <v>146</v>
      </c>
      <c r="D709" s="85">
        <v>0</v>
      </c>
      <c r="E709" s="85">
        <v>0</v>
      </c>
      <c r="F709" s="210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37357</v>
      </c>
      <c r="B710" s="79" t="s">
        <v>157</v>
      </c>
      <c r="C710" s="79" t="s">
        <v>146</v>
      </c>
      <c r="D710" s="85">
        <v>0</v>
      </c>
      <c r="E710" s="85">
        <v>0</v>
      </c>
      <c r="F710" s="210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37358</v>
      </c>
      <c r="B711" s="79" t="s">
        <v>157</v>
      </c>
      <c r="C711" s="79" t="s">
        <v>146</v>
      </c>
      <c r="D711" s="85">
        <v>0</v>
      </c>
      <c r="E711" s="85">
        <v>0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37359</v>
      </c>
      <c r="B712" s="79" t="s">
        <v>157</v>
      </c>
      <c r="C712" s="79" t="s">
        <v>146</v>
      </c>
      <c r="D712" s="85">
        <v>0</v>
      </c>
      <c r="E712" s="85">
        <v>0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37360</v>
      </c>
      <c r="B713" s="79" t="s">
        <v>157</v>
      </c>
      <c r="C713" s="79" t="s">
        <v>146</v>
      </c>
      <c r="D713" s="85">
        <v>0</v>
      </c>
      <c r="E713" s="85">
        <v>0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37361</v>
      </c>
      <c r="B714" s="79" t="s">
        <v>157</v>
      </c>
      <c r="C714" s="79" t="s">
        <v>146</v>
      </c>
      <c r="D714" s="85">
        <v>0</v>
      </c>
      <c r="E714" s="85">
        <v>0</v>
      </c>
      <c r="F714" s="210">
        <f t="shared" si="33"/>
        <v>4</v>
      </c>
      <c r="G714" s="79" t="str">
        <f t="shared" si="34"/>
        <v>M</v>
      </c>
      <c r="H714" s="79" t="str">
        <f t="shared" si="35"/>
        <v>4GDP-NTHWST/CANB</v>
      </c>
    </row>
    <row r="715" spans="1:8">
      <c r="A715" s="80">
        <v>37362</v>
      </c>
      <c r="B715" s="79" t="s">
        <v>157</v>
      </c>
      <c r="C715" s="79" t="s">
        <v>146</v>
      </c>
      <c r="D715" s="85">
        <v>0</v>
      </c>
      <c r="E715" s="85">
        <v>0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37363</v>
      </c>
      <c r="B716" s="79" t="s">
        <v>157</v>
      </c>
      <c r="C716" s="79" t="s">
        <v>146</v>
      </c>
      <c r="D716" s="85">
        <v>0</v>
      </c>
      <c r="E716" s="85">
        <v>0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37364</v>
      </c>
      <c r="B717" s="79" t="s">
        <v>157</v>
      </c>
      <c r="C717" s="79" t="s">
        <v>146</v>
      </c>
      <c r="D717" s="85">
        <v>0</v>
      </c>
      <c r="E717" s="85">
        <v>0</v>
      </c>
      <c r="F717" s="210" t="e">
        <f t="shared" si="33"/>
        <v>#N/A</v>
      </c>
      <c r="G717" s="79" t="str">
        <f t="shared" si="34"/>
        <v>M</v>
      </c>
      <c r="H717" s="79" t="e">
        <f t="shared" si="35"/>
        <v>#N/A</v>
      </c>
    </row>
    <row r="718" spans="1:8">
      <c r="A718" s="80">
        <v>37365</v>
      </c>
      <c r="B718" s="79" t="s">
        <v>157</v>
      </c>
      <c r="C718" s="79" t="s">
        <v>146</v>
      </c>
      <c r="D718" s="85">
        <v>0</v>
      </c>
      <c r="E718" s="85">
        <v>0</v>
      </c>
      <c r="F718" s="210" t="e">
        <f t="shared" si="33"/>
        <v>#N/A</v>
      </c>
      <c r="G718" s="79" t="str">
        <f t="shared" si="34"/>
        <v>M</v>
      </c>
      <c r="H718" s="79" t="e">
        <f t="shared" si="35"/>
        <v>#N/A</v>
      </c>
    </row>
    <row r="719" spans="1:8">
      <c r="A719" s="80">
        <v>37366</v>
      </c>
      <c r="B719" s="79" t="s">
        <v>157</v>
      </c>
      <c r="C719" s="79" t="s">
        <v>146</v>
      </c>
      <c r="D719" s="85">
        <v>0</v>
      </c>
      <c r="E719" s="85">
        <v>0</v>
      </c>
      <c r="F719" s="210" t="e">
        <f t="shared" si="33"/>
        <v>#N/A</v>
      </c>
      <c r="G719" s="79" t="str">
        <f t="shared" si="34"/>
        <v>M</v>
      </c>
      <c r="H719" s="79" t="e">
        <f t="shared" si="35"/>
        <v>#N/A</v>
      </c>
    </row>
    <row r="720" spans="1:8">
      <c r="A720" s="80">
        <v>37367</v>
      </c>
      <c r="B720" s="79" t="s">
        <v>157</v>
      </c>
      <c r="C720" s="79" t="s">
        <v>146</v>
      </c>
      <c r="D720" s="85">
        <v>0</v>
      </c>
      <c r="E720" s="85">
        <v>0</v>
      </c>
      <c r="F720" s="210" t="e">
        <f t="shared" si="33"/>
        <v>#N/A</v>
      </c>
      <c r="G720" s="79" t="str">
        <f t="shared" si="34"/>
        <v>M</v>
      </c>
      <c r="H720" s="79" t="e">
        <f t="shared" si="35"/>
        <v>#N/A</v>
      </c>
    </row>
    <row r="721" spans="1:8">
      <c r="A721" s="80">
        <v>37368</v>
      </c>
      <c r="B721" s="79" t="s">
        <v>157</v>
      </c>
      <c r="C721" s="79" t="s">
        <v>146</v>
      </c>
      <c r="D721" s="85">
        <v>0</v>
      </c>
      <c r="E721" s="85">
        <v>0</v>
      </c>
      <c r="F721" s="210" t="e">
        <f t="shared" si="33"/>
        <v>#N/A</v>
      </c>
      <c r="G721" s="79" t="str">
        <f t="shared" si="34"/>
        <v>M</v>
      </c>
      <c r="H721" s="79" t="e">
        <f t="shared" si="35"/>
        <v>#N/A</v>
      </c>
    </row>
    <row r="722" spans="1:8">
      <c r="A722" s="80">
        <v>37369</v>
      </c>
      <c r="B722" s="79" t="s">
        <v>157</v>
      </c>
      <c r="C722" s="79" t="s">
        <v>146</v>
      </c>
      <c r="D722" s="85">
        <v>0</v>
      </c>
      <c r="E722" s="85">
        <v>0</v>
      </c>
      <c r="F722" s="210" t="e">
        <f t="shared" si="33"/>
        <v>#N/A</v>
      </c>
      <c r="G722" s="79" t="str">
        <f t="shared" si="34"/>
        <v>M</v>
      </c>
      <c r="H722" s="79" t="e">
        <f t="shared" si="35"/>
        <v>#N/A</v>
      </c>
    </row>
    <row r="723" spans="1:8">
      <c r="A723" s="80">
        <v>37370</v>
      </c>
      <c r="B723" s="79" t="s">
        <v>157</v>
      </c>
      <c r="C723" s="79" t="s">
        <v>146</v>
      </c>
      <c r="D723" s="85">
        <v>0</v>
      </c>
      <c r="E723" s="85">
        <v>0</v>
      </c>
      <c r="F723" s="210" t="e">
        <f t="shared" si="33"/>
        <v>#N/A</v>
      </c>
      <c r="G723" s="79" t="str">
        <f t="shared" si="34"/>
        <v>M</v>
      </c>
      <c r="H723" s="79" t="e">
        <f t="shared" si="35"/>
        <v>#N/A</v>
      </c>
    </row>
    <row r="724" spans="1:8">
      <c r="A724" s="80">
        <v>37371</v>
      </c>
      <c r="B724" s="79" t="s">
        <v>157</v>
      </c>
      <c r="C724" s="79" t="s">
        <v>146</v>
      </c>
      <c r="D724" s="85">
        <v>0</v>
      </c>
      <c r="E724" s="85">
        <v>0</v>
      </c>
      <c r="F724" s="210" t="e">
        <f t="shared" si="33"/>
        <v>#N/A</v>
      </c>
      <c r="G724" s="79" t="str">
        <f t="shared" si="34"/>
        <v>M</v>
      </c>
      <c r="H724" s="79" t="e">
        <f t="shared" si="35"/>
        <v>#N/A</v>
      </c>
    </row>
    <row r="725" spans="1:8">
      <c r="A725" s="80">
        <v>37372</v>
      </c>
      <c r="B725" s="79" t="s">
        <v>157</v>
      </c>
      <c r="C725" s="79" t="s">
        <v>146</v>
      </c>
      <c r="D725" s="85">
        <v>0</v>
      </c>
      <c r="E725" s="85">
        <v>0</v>
      </c>
      <c r="F725" s="210" t="e">
        <f t="shared" si="33"/>
        <v>#N/A</v>
      </c>
      <c r="G725" s="79" t="str">
        <f t="shared" si="34"/>
        <v>M</v>
      </c>
      <c r="H725" s="79" t="e">
        <f t="shared" si="35"/>
        <v>#N/A</v>
      </c>
    </row>
    <row r="726" spans="1:8">
      <c r="A726" s="80">
        <v>37373</v>
      </c>
      <c r="B726" s="79" t="s">
        <v>157</v>
      </c>
      <c r="C726" s="79" t="s">
        <v>146</v>
      </c>
      <c r="D726" s="85">
        <v>0</v>
      </c>
      <c r="E726" s="85">
        <v>0</v>
      </c>
      <c r="F726" s="210" t="e">
        <f t="shared" si="33"/>
        <v>#N/A</v>
      </c>
      <c r="G726" s="79" t="str">
        <f t="shared" si="34"/>
        <v>M</v>
      </c>
      <c r="H726" s="79" t="e">
        <f t="shared" si="35"/>
        <v>#N/A</v>
      </c>
    </row>
    <row r="727" spans="1:8">
      <c r="A727" s="80">
        <v>37374</v>
      </c>
      <c r="B727" s="79" t="s">
        <v>157</v>
      </c>
      <c r="C727" s="79" t="s">
        <v>146</v>
      </c>
      <c r="D727" s="85">
        <v>0</v>
      </c>
      <c r="E727" s="85">
        <v>0</v>
      </c>
      <c r="F727" s="210" t="e">
        <f t="shared" si="33"/>
        <v>#N/A</v>
      </c>
      <c r="G727" s="79" t="str">
        <f t="shared" si="34"/>
        <v>M</v>
      </c>
      <c r="H727" s="79" t="e">
        <f t="shared" si="35"/>
        <v>#N/A</v>
      </c>
    </row>
    <row r="728" spans="1:8">
      <c r="A728" s="80">
        <v>37375</v>
      </c>
      <c r="B728" s="79" t="s">
        <v>157</v>
      </c>
      <c r="C728" s="79" t="s">
        <v>146</v>
      </c>
      <c r="D728" s="85">
        <v>0</v>
      </c>
      <c r="E728" s="85">
        <v>0</v>
      </c>
      <c r="F728" s="210" t="e">
        <f t="shared" si="33"/>
        <v>#N/A</v>
      </c>
      <c r="G728" s="79" t="str">
        <f t="shared" si="34"/>
        <v>M</v>
      </c>
      <c r="H728" s="79" t="e">
        <f t="shared" si="35"/>
        <v>#N/A</v>
      </c>
    </row>
    <row r="729" spans="1:8">
      <c r="A729" s="80">
        <v>37376</v>
      </c>
      <c r="B729" s="79" t="s">
        <v>157</v>
      </c>
      <c r="C729" s="79" t="s">
        <v>146</v>
      </c>
      <c r="D729" s="85">
        <v>0</v>
      </c>
      <c r="E729" s="85">
        <v>0</v>
      </c>
      <c r="F729" s="210" t="e">
        <f t="shared" si="33"/>
        <v>#N/A</v>
      </c>
      <c r="G729" s="79" t="str">
        <f t="shared" si="34"/>
        <v>M</v>
      </c>
      <c r="H729" s="79" t="e">
        <f t="shared" si="35"/>
        <v>#N/A</v>
      </c>
    </row>
    <row r="730" spans="1:8">
      <c r="A730" s="80">
        <v>37165</v>
      </c>
      <c r="B730" s="79" t="s">
        <v>80</v>
      </c>
      <c r="C730" s="79" t="s">
        <v>87</v>
      </c>
      <c r="D730" s="85">
        <v>0</v>
      </c>
      <c r="E730" s="85">
        <v>0</v>
      </c>
      <c r="F730" s="210">
        <f t="shared" si="33"/>
        <v>1</v>
      </c>
      <c r="G730" s="79" t="str">
        <f t="shared" si="34"/>
        <v>D</v>
      </c>
      <c r="H730" s="79" t="str">
        <f t="shared" si="35"/>
        <v>1CGPR-AECO/BASIS</v>
      </c>
    </row>
    <row r="731" spans="1:8">
      <c r="A731" s="80">
        <v>37165</v>
      </c>
      <c r="B731" s="79" t="s">
        <v>80</v>
      </c>
      <c r="C731" s="79" t="s">
        <v>88</v>
      </c>
      <c r="D731" s="85">
        <v>0</v>
      </c>
      <c r="E731" s="85">
        <v>0</v>
      </c>
      <c r="F731" s="210">
        <f t="shared" si="33"/>
        <v>1</v>
      </c>
      <c r="G731" s="79" t="str">
        <f t="shared" si="34"/>
        <v>D</v>
      </c>
      <c r="H731" s="79" t="str">
        <f t="shared" si="35"/>
        <v>1IF-CIG/RKYMTN</v>
      </c>
    </row>
    <row r="732" spans="1:8">
      <c r="A732" s="80">
        <v>37165</v>
      </c>
      <c r="B732" s="79" t="s">
        <v>80</v>
      </c>
      <c r="C732" s="79" t="s">
        <v>89</v>
      </c>
      <c r="D732" s="85">
        <v>0</v>
      </c>
      <c r="E732" s="85">
        <v>0</v>
      </c>
      <c r="F732" s="210">
        <f t="shared" si="33"/>
        <v>1</v>
      </c>
      <c r="G732" s="79" t="str">
        <f t="shared" si="34"/>
        <v>D</v>
      </c>
      <c r="H732" s="79" t="str">
        <f t="shared" si="35"/>
        <v>1IF-ELPO/PERMIAN</v>
      </c>
    </row>
    <row r="733" spans="1:8">
      <c r="A733" s="80">
        <v>37165</v>
      </c>
      <c r="B733" s="79" t="s">
        <v>80</v>
      </c>
      <c r="C733" s="79" t="s">
        <v>72</v>
      </c>
      <c r="D733" s="85">
        <v>0</v>
      </c>
      <c r="E733" s="85">
        <v>0</v>
      </c>
      <c r="F733" s="210">
        <f t="shared" si="33"/>
        <v>1</v>
      </c>
      <c r="G733" s="79" t="str">
        <f t="shared" si="34"/>
        <v>D</v>
      </c>
      <c r="H733" s="79" t="str">
        <f t="shared" si="35"/>
        <v>1IF-ELPO/SJ</v>
      </c>
    </row>
    <row r="734" spans="1:8">
      <c r="A734" s="80">
        <v>37165</v>
      </c>
      <c r="B734" s="79" t="s">
        <v>80</v>
      </c>
      <c r="C734" s="79" t="s">
        <v>90</v>
      </c>
      <c r="D734" s="85">
        <v>0</v>
      </c>
      <c r="E734" s="85">
        <v>0</v>
      </c>
      <c r="F734" s="210">
        <f t="shared" si="33"/>
        <v>1</v>
      </c>
      <c r="G734" s="79" t="str">
        <f t="shared" si="34"/>
        <v>D</v>
      </c>
      <c r="H734" s="79" t="str">
        <f t="shared" si="35"/>
        <v>1IF-HEHUB</v>
      </c>
    </row>
    <row r="735" spans="1:8">
      <c r="A735" s="80">
        <v>37165</v>
      </c>
      <c r="B735" s="79" t="s">
        <v>80</v>
      </c>
      <c r="C735" s="79" t="s">
        <v>96</v>
      </c>
      <c r="D735" s="85">
        <v>0</v>
      </c>
      <c r="E735" s="85">
        <v>0</v>
      </c>
      <c r="F735" s="210">
        <f t="shared" si="33"/>
        <v>1</v>
      </c>
      <c r="G735" s="79" t="str">
        <f t="shared" si="34"/>
        <v>D</v>
      </c>
      <c r="H735" s="79" t="str">
        <f t="shared" si="35"/>
        <v>1IF-NGPL/MIDCON</v>
      </c>
    </row>
    <row r="736" spans="1:8">
      <c r="A736" s="80">
        <v>37165</v>
      </c>
      <c r="B736" s="79" t="s">
        <v>80</v>
      </c>
      <c r="C736" s="79" t="s">
        <v>92</v>
      </c>
      <c r="D736" s="85">
        <v>0</v>
      </c>
      <c r="E736" s="85">
        <v>0</v>
      </c>
      <c r="F736" s="210">
        <f t="shared" si="33"/>
        <v>1</v>
      </c>
      <c r="G736" s="79" t="str">
        <f t="shared" si="34"/>
        <v>D</v>
      </c>
      <c r="H736" s="79" t="str">
        <f t="shared" si="35"/>
        <v>1IF-NTHWST/CANBR</v>
      </c>
    </row>
    <row r="737" spans="1:8">
      <c r="A737" s="80">
        <v>37165</v>
      </c>
      <c r="B737" s="79" t="s">
        <v>80</v>
      </c>
      <c r="C737" s="79" t="s">
        <v>67</v>
      </c>
      <c r="D737" s="85">
        <v>0</v>
      </c>
      <c r="E737" s="85">
        <v>0</v>
      </c>
      <c r="F737" s="210">
        <f t="shared" si="33"/>
        <v>1</v>
      </c>
      <c r="G737" s="79" t="str">
        <f t="shared" si="34"/>
        <v>D</v>
      </c>
      <c r="H737" s="79" t="str">
        <f t="shared" si="35"/>
        <v>1IF-NWPL_ROCKY_M</v>
      </c>
    </row>
    <row r="738" spans="1:8">
      <c r="A738" s="80">
        <v>37165</v>
      </c>
      <c r="B738" s="79" t="s">
        <v>80</v>
      </c>
      <c r="C738" s="79" t="s">
        <v>68</v>
      </c>
      <c r="D738" s="85">
        <v>0</v>
      </c>
      <c r="E738" s="85">
        <v>0</v>
      </c>
      <c r="F738" s="210">
        <f t="shared" si="33"/>
        <v>1</v>
      </c>
      <c r="G738" s="79" t="str">
        <f t="shared" si="34"/>
        <v>D</v>
      </c>
      <c r="H738" s="79" t="str">
        <f t="shared" si="35"/>
        <v>1NGI-MALIN</v>
      </c>
    </row>
    <row r="739" spans="1:8">
      <c r="A739" s="80">
        <v>37165</v>
      </c>
      <c r="B739" s="79" t="s">
        <v>80</v>
      </c>
      <c r="C739" s="79" t="s">
        <v>74</v>
      </c>
      <c r="D739" s="85">
        <v>0</v>
      </c>
      <c r="E739" s="85">
        <v>0</v>
      </c>
      <c r="F739" s="210">
        <f t="shared" si="33"/>
        <v>1</v>
      </c>
      <c r="G739" s="79" t="str">
        <f t="shared" si="34"/>
        <v>D</v>
      </c>
      <c r="H739" s="79" t="str">
        <f t="shared" si="35"/>
        <v>1NGI-PGE/CG</v>
      </c>
    </row>
    <row r="740" spans="1:8">
      <c r="A740" s="80">
        <v>37165</v>
      </c>
      <c r="B740" s="79" t="s">
        <v>80</v>
      </c>
      <c r="C740" s="79" t="s">
        <v>46</v>
      </c>
      <c r="D740" s="85">
        <v>0</v>
      </c>
      <c r="E740" s="85">
        <v>0</v>
      </c>
      <c r="F740" s="210">
        <f t="shared" si="33"/>
        <v>1</v>
      </c>
      <c r="G740" s="79" t="str">
        <f t="shared" si="34"/>
        <v>D</v>
      </c>
      <c r="H740" s="79" t="str">
        <f t="shared" si="35"/>
        <v>1NGI-SOCAL</v>
      </c>
    </row>
    <row r="741" spans="1:8">
      <c r="A741" s="80">
        <v>37196</v>
      </c>
      <c r="B741" s="79" t="s">
        <v>80</v>
      </c>
      <c r="C741" s="79" t="s">
        <v>87</v>
      </c>
      <c r="D741" s="85">
        <v>149904.16070000001</v>
      </c>
      <c r="E741" s="85">
        <v>-29980.832139999999</v>
      </c>
      <c r="F741" s="210">
        <f t="shared" si="33"/>
        <v>2</v>
      </c>
      <c r="G741" s="79" t="str">
        <f t="shared" si="34"/>
        <v>D</v>
      </c>
      <c r="H741" s="79" t="str">
        <f t="shared" si="35"/>
        <v>2CGPR-AECO/BASIS</v>
      </c>
    </row>
    <row r="742" spans="1:8">
      <c r="A742" s="80">
        <v>37196</v>
      </c>
      <c r="B742" s="79" t="s">
        <v>80</v>
      </c>
      <c r="C742" s="79" t="s">
        <v>88</v>
      </c>
      <c r="D742" s="85">
        <v>149904.16070000001</v>
      </c>
      <c r="E742" s="85">
        <v>-1499.0416070000001</v>
      </c>
      <c r="F742" s="210">
        <f t="shared" si="33"/>
        <v>2</v>
      </c>
      <c r="G742" s="79" t="str">
        <f t="shared" si="34"/>
        <v>D</v>
      </c>
      <c r="H742" s="79" t="str">
        <f t="shared" si="35"/>
        <v>2IF-CIG/RKYMTN</v>
      </c>
    </row>
    <row r="743" spans="1:8">
      <c r="A743" s="80">
        <v>37196</v>
      </c>
      <c r="B743" s="79" t="s">
        <v>80</v>
      </c>
      <c r="C743" s="79" t="s">
        <v>72</v>
      </c>
      <c r="D743" s="85">
        <v>599616.64280000003</v>
      </c>
      <c r="E743" s="85">
        <v>-59961.664279999997</v>
      </c>
      <c r="F743" s="210">
        <f t="shared" si="33"/>
        <v>2</v>
      </c>
      <c r="G743" s="79" t="str">
        <f t="shared" si="34"/>
        <v>D</v>
      </c>
      <c r="H743" s="79" t="str">
        <f t="shared" si="35"/>
        <v>2IF-ELPO/SJ</v>
      </c>
    </row>
    <row r="744" spans="1:8">
      <c r="A744" s="80">
        <v>37196</v>
      </c>
      <c r="B744" s="79" t="s">
        <v>80</v>
      </c>
      <c r="C744" s="79" t="s">
        <v>92</v>
      </c>
      <c r="D744" s="85">
        <v>-149904.16070000001</v>
      </c>
      <c r="E744" s="85">
        <v>14990.416069999999</v>
      </c>
      <c r="F744" s="210">
        <f t="shared" si="33"/>
        <v>2</v>
      </c>
      <c r="G744" s="79" t="str">
        <f t="shared" si="34"/>
        <v>D</v>
      </c>
      <c r="H744" s="79" t="str">
        <f t="shared" si="35"/>
        <v>2IF-NTHWST/CANBR</v>
      </c>
    </row>
    <row r="745" spans="1:8">
      <c r="A745" s="80">
        <v>37196</v>
      </c>
      <c r="B745" s="79" t="s">
        <v>80</v>
      </c>
      <c r="C745" s="79" t="s">
        <v>67</v>
      </c>
      <c r="D745" s="85">
        <v>-359769.98550000001</v>
      </c>
      <c r="E745" s="85">
        <v>35976.998549999997</v>
      </c>
      <c r="F745" s="210">
        <f t="shared" si="33"/>
        <v>2</v>
      </c>
      <c r="G745" s="79" t="str">
        <f t="shared" si="34"/>
        <v>D</v>
      </c>
      <c r="H745" s="79" t="str">
        <f t="shared" si="35"/>
        <v>2IF-NWPL_ROCKY_M</v>
      </c>
    </row>
    <row r="746" spans="1:8">
      <c r="A746" s="80">
        <v>37196</v>
      </c>
      <c r="B746" s="79" t="s">
        <v>80</v>
      </c>
      <c r="C746" s="79" t="s">
        <v>98</v>
      </c>
      <c r="D746" s="85">
        <v>-299808.32140000002</v>
      </c>
      <c r="E746" s="85">
        <v>2998.0832140000002</v>
      </c>
      <c r="F746" s="210">
        <f t="shared" si="33"/>
        <v>2</v>
      </c>
      <c r="G746" s="79" t="str">
        <f t="shared" si="34"/>
        <v>D</v>
      </c>
      <c r="H746" s="79" t="str">
        <f t="shared" si="35"/>
        <v>2IF-QUESTAR</v>
      </c>
    </row>
    <row r="747" spans="1:8">
      <c r="A747" s="80">
        <v>37196</v>
      </c>
      <c r="B747" s="79" t="s">
        <v>80</v>
      </c>
      <c r="C747" s="79" t="s">
        <v>68</v>
      </c>
      <c r="D747" s="85">
        <v>-449712.48210000002</v>
      </c>
      <c r="E747" s="85">
        <v>4497.1248210000003</v>
      </c>
      <c r="F747" s="210">
        <f t="shared" si="33"/>
        <v>2</v>
      </c>
      <c r="G747" s="79" t="str">
        <f t="shared" si="34"/>
        <v>D</v>
      </c>
      <c r="H747" s="79" t="str">
        <f t="shared" si="35"/>
        <v>2NGI-MALIN</v>
      </c>
    </row>
    <row r="748" spans="1:8">
      <c r="A748" s="80">
        <v>37196</v>
      </c>
      <c r="B748" s="79" t="s">
        <v>80</v>
      </c>
      <c r="C748" s="79" t="s">
        <v>74</v>
      </c>
      <c r="D748" s="85">
        <v>-299808.32140000002</v>
      </c>
      <c r="E748" s="85">
        <v>0</v>
      </c>
      <c r="F748" s="210">
        <f t="shared" si="33"/>
        <v>2</v>
      </c>
      <c r="G748" s="79" t="str">
        <f t="shared" si="34"/>
        <v>D</v>
      </c>
      <c r="H748" s="79" t="str">
        <f t="shared" si="35"/>
        <v>2NGI-PGE/CG</v>
      </c>
    </row>
    <row r="749" spans="1:8">
      <c r="A749" s="80">
        <v>37196</v>
      </c>
      <c r="B749" s="79" t="s">
        <v>80</v>
      </c>
      <c r="C749" s="79" t="s">
        <v>46</v>
      </c>
      <c r="D749" s="85">
        <v>749520.80350000004</v>
      </c>
      <c r="E749" s="85">
        <v>-74952.080350000004</v>
      </c>
      <c r="F749" s="210">
        <f t="shared" si="33"/>
        <v>2</v>
      </c>
      <c r="G749" s="79" t="str">
        <f t="shared" si="34"/>
        <v>D</v>
      </c>
      <c r="H749" s="79" t="str">
        <f t="shared" si="35"/>
        <v>2NGI-SOCAL</v>
      </c>
    </row>
    <row r="750" spans="1:8">
      <c r="A750" s="80">
        <v>37226</v>
      </c>
      <c r="B750" s="79" t="s">
        <v>80</v>
      </c>
      <c r="C750" s="79" t="s">
        <v>87</v>
      </c>
      <c r="D750" s="85">
        <v>154595.1372</v>
      </c>
      <c r="E750" s="85">
        <v>-30919.027440000002</v>
      </c>
      <c r="F750" s="210">
        <f t="shared" si="33"/>
        <v>3</v>
      </c>
      <c r="G750" s="79" t="str">
        <f t="shared" si="34"/>
        <v>D</v>
      </c>
      <c r="H750" s="79" t="str">
        <f t="shared" si="35"/>
        <v>3CGPR-AECO/BASIS</v>
      </c>
    </row>
    <row r="751" spans="1:8">
      <c r="A751" s="80">
        <v>37226</v>
      </c>
      <c r="B751" s="79" t="s">
        <v>80</v>
      </c>
      <c r="C751" s="79" t="s">
        <v>88</v>
      </c>
      <c r="D751" s="85">
        <v>154595.1372</v>
      </c>
      <c r="E751" s="85">
        <v>-1545.951372</v>
      </c>
      <c r="F751" s="210">
        <f t="shared" si="33"/>
        <v>3</v>
      </c>
      <c r="G751" s="79" t="str">
        <f t="shared" si="34"/>
        <v>D</v>
      </c>
      <c r="H751" s="79" t="str">
        <f t="shared" si="35"/>
        <v>3IF-CIG/RKYMTN</v>
      </c>
    </row>
    <row r="752" spans="1:8">
      <c r="A752" s="80">
        <v>37226</v>
      </c>
      <c r="B752" s="79" t="s">
        <v>80</v>
      </c>
      <c r="C752" s="79" t="s">
        <v>72</v>
      </c>
      <c r="D752" s="85">
        <v>154595.1372</v>
      </c>
      <c r="E752" s="85">
        <v>-15459.513720000001</v>
      </c>
      <c r="F752" s="210">
        <f t="shared" si="33"/>
        <v>3</v>
      </c>
      <c r="G752" s="79" t="str">
        <f t="shared" si="34"/>
        <v>D</v>
      </c>
      <c r="H752" s="79" t="str">
        <f t="shared" si="35"/>
        <v>3IF-ELPO/SJ</v>
      </c>
    </row>
    <row r="753" spans="1:8">
      <c r="A753" s="80">
        <v>37226</v>
      </c>
      <c r="B753" s="79" t="s">
        <v>80</v>
      </c>
      <c r="C753" s="79" t="s">
        <v>67</v>
      </c>
      <c r="D753" s="85">
        <v>-1298599.1524</v>
      </c>
      <c r="E753" s="85">
        <v>129859.91524</v>
      </c>
      <c r="F753" s="210">
        <f t="shared" si="33"/>
        <v>3</v>
      </c>
      <c r="G753" s="79" t="str">
        <f t="shared" si="34"/>
        <v>D</v>
      </c>
      <c r="H753" s="79" t="str">
        <f t="shared" si="35"/>
        <v>3IF-NWPL_ROCKY_M</v>
      </c>
    </row>
    <row r="754" spans="1:8">
      <c r="A754" s="80">
        <v>37226</v>
      </c>
      <c r="B754" s="79" t="s">
        <v>80</v>
      </c>
      <c r="C754" s="79" t="s">
        <v>98</v>
      </c>
      <c r="D754" s="85">
        <v>-309190.27429999999</v>
      </c>
      <c r="E754" s="85">
        <v>3091.9027430000001</v>
      </c>
      <c r="F754" s="210">
        <f t="shared" si="33"/>
        <v>3</v>
      </c>
      <c r="G754" s="79" t="str">
        <f t="shared" si="34"/>
        <v>D</v>
      </c>
      <c r="H754" s="79" t="str">
        <f t="shared" si="35"/>
        <v>3IF-QUESTAR</v>
      </c>
    </row>
    <row r="755" spans="1:8">
      <c r="A755" s="80">
        <v>37226</v>
      </c>
      <c r="B755" s="79" t="s">
        <v>80</v>
      </c>
      <c r="C755" s="79" t="s">
        <v>68</v>
      </c>
      <c r="D755" s="85">
        <v>-618380.54879999999</v>
      </c>
      <c r="E755" s="85">
        <v>6183.805488</v>
      </c>
      <c r="F755" s="210">
        <f t="shared" si="33"/>
        <v>3</v>
      </c>
      <c r="G755" s="79" t="str">
        <f t="shared" si="34"/>
        <v>D</v>
      </c>
      <c r="H755" s="79" t="str">
        <f t="shared" si="35"/>
        <v>3NGI-MALIN</v>
      </c>
    </row>
    <row r="756" spans="1:8">
      <c r="A756" s="80">
        <v>37226</v>
      </c>
      <c r="B756" s="79" t="s">
        <v>80</v>
      </c>
      <c r="C756" s="79" t="s">
        <v>74</v>
      </c>
      <c r="D756" s="85">
        <v>-309190.27429999999</v>
      </c>
      <c r="E756" s="85">
        <v>0</v>
      </c>
      <c r="F756" s="210">
        <f t="shared" si="33"/>
        <v>3</v>
      </c>
      <c r="G756" s="79" t="str">
        <f t="shared" si="34"/>
        <v>D</v>
      </c>
      <c r="H756" s="79" t="str">
        <f t="shared" si="35"/>
        <v>3NGI-PGE/CG</v>
      </c>
    </row>
    <row r="757" spans="1:8">
      <c r="A757" s="80">
        <v>37226</v>
      </c>
      <c r="B757" s="79" t="s">
        <v>80</v>
      </c>
      <c r="C757" s="79" t="s">
        <v>46</v>
      </c>
      <c r="D757" s="85">
        <v>618380.54870000004</v>
      </c>
      <c r="E757" s="85">
        <v>-61838.05487</v>
      </c>
      <c r="F757" s="210">
        <f t="shared" si="33"/>
        <v>3</v>
      </c>
      <c r="G757" s="79" t="str">
        <f t="shared" si="34"/>
        <v>D</v>
      </c>
      <c r="H757" s="79" t="str">
        <f t="shared" si="35"/>
        <v>3NGI-SOCAL</v>
      </c>
    </row>
    <row r="758" spans="1:8">
      <c r="A758" s="80">
        <v>37257</v>
      </c>
      <c r="B758" s="79" t="s">
        <v>80</v>
      </c>
      <c r="C758" s="79" t="s">
        <v>87</v>
      </c>
      <c r="D758" s="85">
        <v>154290.72349999999</v>
      </c>
      <c r="E758" s="85">
        <v>-30858.144700000001</v>
      </c>
      <c r="F758" s="210">
        <f t="shared" si="33"/>
        <v>3</v>
      </c>
      <c r="G758" s="79" t="str">
        <f t="shared" si="34"/>
        <v>D</v>
      </c>
      <c r="H758" s="79" t="str">
        <f t="shared" si="35"/>
        <v>3CGPR-AECO/BASIS</v>
      </c>
    </row>
    <row r="759" spans="1:8">
      <c r="A759" s="80">
        <v>37257</v>
      </c>
      <c r="B759" s="79" t="s">
        <v>80</v>
      </c>
      <c r="C759" s="79" t="s">
        <v>88</v>
      </c>
      <c r="D759" s="85">
        <v>154290.72349999999</v>
      </c>
      <c r="E759" s="85">
        <v>-1542.9072349999999</v>
      </c>
      <c r="F759" s="210">
        <f t="shared" si="33"/>
        <v>3</v>
      </c>
      <c r="G759" s="79" t="str">
        <f t="shared" si="34"/>
        <v>D</v>
      </c>
      <c r="H759" s="79" t="str">
        <f t="shared" si="35"/>
        <v>3IF-CIG/RKYMTN</v>
      </c>
    </row>
    <row r="760" spans="1:8">
      <c r="A760" s="80">
        <v>37257</v>
      </c>
      <c r="B760" s="79" t="s">
        <v>80</v>
      </c>
      <c r="C760" s="79" t="s">
        <v>72</v>
      </c>
      <c r="D760" s="85">
        <v>154290.72349999999</v>
      </c>
      <c r="E760" s="85">
        <v>-15429.07235</v>
      </c>
      <c r="F760" s="210">
        <f t="shared" si="33"/>
        <v>3</v>
      </c>
      <c r="G760" s="79" t="str">
        <f t="shared" si="34"/>
        <v>D</v>
      </c>
      <c r="H760" s="79" t="str">
        <f t="shared" si="35"/>
        <v>3IF-ELPO/SJ</v>
      </c>
    </row>
    <row r="761" spans="1:8">
      <c r="A761" s="80">
        <v>37257</v>
      </c>
      <c r="B761" s="79" t="s">
        <v>80</v>
      </c>
      <c r="C761" s="79" t="s">
        <v>67</v>
      </c>
      <c r="D761" s="85">
        <v>-1296042.0771999999</v>
      </c>
      <c r="E761" s="85">
        <v>129604.20772000001</v>
      </c>
      <c r="F761" s="210">
        <f t="shared" si="33"/>
        <v>3</v>
      </c>
      <c r="G761" s="79" t="str">
        <f t="shared" si="34"/>
        <v>D</v>
      </c>
      <c r="H761" s="79" t="str">
        <f t="shared" si="35"/>
        <v>3IF-NWPL_ROCKY_M</v>
      </c>
    </row>
    <row r="762" spans="1:8">
      <c r="A762" s="80">
        <v>37257</v>
      </c>
      <c r="B762" s="79" t="s">
        <v>80</v>
      </c>
      <c r="C762" s="79" t="s">
        <v>98</v>
      </c>
      <c r="D762" s="85">
        <v>-308581.44699999999</v>
      </c>
      <c r="E762" s="85">
        <v>3085.8144699999998</v>
      </c>
      <c r="F762" s="210">
        <f t="shared" si="33"/>
        <v>3</v>
      </c>
      <c r="G762" s="79" t="str">
        <f t="shared" si="34"/>
        <v>D</v>
      </c>
      <c r="H762" s="79" t="str">
        <f t="shared" si="35"/>
        <v>3IF-QUESTAR</v>
      </c>
    </row>
    <row r="763" spans="1:8">
      <c r="A763" s="80">
        <v>37257</v>
      </c>
      <c r="B763" s="79" t="s">
        <v>80</v>
      </c>
      <c r="C763" s="79" t="s">
        <v>68</v>
      </c>
      <c r="D763" s="85">
        <v>-617162.89399999997</v>
      </c>
      <c r="E763" s="85">
        <v>6171.6289399999996</v>
      </c>
      <c r="F763" s="210">
        <f t="shared" si="33"/>
        <v>3</v>
      </c>
      <c r="G763" s="79" t="str">
        <f t="shared" si="34"/>
        <v>D</v>
      </c>
      <c r="H763" s="79" t="str">
        <f t="shared" si="35"/>
        <v>3NGI-MALIN</v>
      </c>
    </row>
    <row r="764" spans="1:8">
      <c r="A764" s="80">
        <v>37257</v>
      </c>
      <c r="B764" s="79" t="s">
        <v>80</v>
      </c>
      <c r="C764" s="79" t="s">
        <v>74</v>
      </c>
      <c r="D764" s="85">
        <v>-308581.44699999999</v>
      </c>
      <c r="E764" s="85">
        <v>0</v>
      </c>
      <c r="F764" s="210">
        <f t="shared" si="33"/>
        <v>3</v>
      </c>
      <c r="G764" s="79" t="str">
        <f t="shared" si="34"/>
        <v>D</v>
      </c>
      <c r="H764" s="79" t="str">
        <f t="shared" si="35"/>
        <v>3NGI-PGE/CG</v>
      </c>
    </row>
    <row r="765" spans="1:8">
      <c r="A765" s="80">
        <v>37257</v>
      </c>
      <c r="B765" s="79" t="s">
        <v>80</v>
      </c>
      <c r="C765" s="79" t="s">
        <v>46</v>
      </c>
      <c r="D765" s="85">
        <v>686593.71959999995</v>
      </c>
      <c r="E765" s="85">
        <v>-68659.371960000004</v>
      </c>
      <c r="F765" s="210">
        <f t="shared" si="33"/>
        <v>3</v>
      </c>
      <c r="G765" s="79" t="str">
        <f t="shared" si="34"/>
        <v>D</v>
      </c>
      <c r="H765" s="79" t="str">
        <f t="shared" si="35"/>
        <v>3NGI-SOCAL</v>
      </c>
    </row>
    <row r="766" spans="1:8">
      <c r="A766" s="80">
        <v>37288</v>
      </c>
      <c r="B766" s="79" t="s">
        <v>80</v>
      </c>
      <c r="C766" s="79" t="s">
        <v>87</v>
      </c>
      <c r="D766" s="85">
        <v>139084.10019999999</v>
      </c>
      <c r="E766" s="85">
        <v>-27816.820039999999</v>
      </c>
      <c r="F766" s="210">
        <f t="shared" si="33"/>
        <v>3</v>
      </c>
      <c r="G766" s="79" t="str">
        <f t="shared" si="34"/>
        <v>D</v>
      </c>
      <c r="H766" s="79" t="str">
        <f t="shared" si="35"/>
        <v>3CGPR-AECO/BASIS</v>
      </c>
    </row>
    <row r="767" spans="1:8">
      <c r="A767" s="80">
        <v>37288</v>
      </c>
      <c r="B767" s="79" t="s">
        <v>80</v>
      </c>
      <c r="C767" s="79" t="s">
        <v>88</v>
      </c>
      <c r="D767" s="85">
        <v>139084.10019999999</v>
      </c>
      <c r="E767" s="85">
        <v>-1390.8410019999999</v>
      </c>
      <c r="F767" s="210">
        <f t="shared" si="33"/>
        <v>3</v>
      </c>
      <c r="G767" s="79" t="str">
        <f t="shared" si="34"/>
        <v>D</v>
      </c>
      <c r="H767" s="79" t="str">
        <f t="shared" si="35"/>
        <v>3IF-CIG/RKYMTN</v>
      </c>
    </row>
    <row r="768" spans="1:8">
      <c r="A768" s="80">
        <v>37288</v>
      </c>
      <c r="B768" s="79" t="s">
        <v>80</v>
      </c>
      <c r="C768" s="79" t="s">
        <v>72</v>
      </c>
      <c r="D768" s="85">
        <v>139084.10019999999</v>
      </c>
      <c r="E768" s="85">
        <v>-13908.410019999999</v>
      </c>
      <c r="F768" s="210">
        <f t="shared" si="33"/>
        <v>3</v>
      </c>
      <c r="G768" s="79" t="str">
        <f t="shared" si="34"/>
        <v>D</v>
      </c>
      <c r="H768" s="79" t="str">
        <f t="shared" si="35"/>
        <v>3IF-ELPO/SJ</v>
      </c>
    </row>
    <row r="769" spans="1:8">
      <c r="A769" s="80">
        <v>37288</v>
      </c>
      <c r="B769" s="79" t="s">
        <v>80</v>
      </c>
      <c r="C769" s="79" t="s">
        <v>67</v>
      </c>
      <c r="D769" s="85">
        <v>-1168306.4417000001</v>
      </c>
      <c r="E769" s="85">
        <v>116830.64417</v>
      </c>
      <c r="F769" s="210">
        <f t="shared" si="33"/>
        <v>3</v>
      </c>
      <c r="G769" s="79" t="str">
        <f t="shared" si="34"/>
        <v>D</v>
      </c>
      <c r="H769" s="79" t="str">
        <f t="shared" si="35"/>
        <v>3IF-NWPL_ROCKY_M</v>
      </c>
    </row>
    <row r="770" spans="1:8">
      <c r="A770" s="80">
        <v>37288</v>
      </c>
      <c r="B770" s="79" t="s">
        <v>80</v>
      </c>
      <c r="C770" s="79" t="s">
        <v>98</v>
      </c>
      <c r="D770" s="85">
        <v>-278168.20039999997</v>
      </c>
      <c r="E770" s="85">
        <v>2781.6820039999998</v>
      </c>
      <c r="F770" s="210">
        <f t="shared" si="33"/>
        <v>3</v>
      </c>
      <c r="G770" s="79" t="str">
        <f t="shared" si="34"/>
        <v>D</v>
      </c>
      <c r="H770" s="79" t="str">
        <f t="shared" si="35"/>
        <v>3IF-QUESTAR</v>
      </c>
    </row>
    <row r="771" spans="1:8">
      <c r="A771" s="80">
        <v>37288</v>
      </c>
      <c r="B771" s="79" t="s">
        <v>80</v>
      </c>
      <c r="C771" s="79" t="s">
        <v>68</v>
      </c>
      <c r="D771" s="85">
        <v>-556336.40079999994</v>
      </c>
      <c r="E771" s="85">
        <v>5563.3640079999996</v>
      </c>
      <c r="F771" s="210">
        <f t="shared" ref="F771:F834" si="36">IF(REF_DT&lt;=LastDay,INDEX(IntraMonth_Buckets,MATCH($A771,IntraSumMonths,0),1),INDEX(BucketTable,MATCH($A771,SumMonths,0),1))</f>
        <v>3</v>
      </c>
      <c r="G771" s="79" t="str">
        <f t="shared" ref="G771:G834" si="37">INDEX(Book_Type,MATCH($B771,Book,0),1)</f>
        <v>D</v>
      </c>
      <c r="H771" s="79" t="str">
        <f t="shared" ref="H771:H834" si="38">$F771&amp;$C771</f>
        <v>3NGI-MALIN</v>
      </c>
    </row>
    <row r="772" spans="1:8">
      <c r="A772" s="80">
        <v>37288</v>
      </c>
      <c r="B772" s="79" t="s">
        <v>80</v>
      </c>
      <c r="C772" s="79" t="s">
        <v>74</v>
      </c>
      <c r="D772" s="85">
        <v>-278168.20039999997</v>
      </c>
      <c r="E772" s="85">
        <v>0</v>
      </c>
      <c r="F772" s="210">
        <f t="shared" si="36"/>
        <v>3</v>
      </c>
      <c r="G772" s="79" t="str">
        <f t="shared" si="37"/>
        <v>D</v>
      </c>
      <c r="H772" s="79" t="str">
        <f t="shared" si="38"/>
        <v>3NGI-PGE/CG</v>
      </c>
    </row>
    <row r="773" spans="1:8">
      <c r="A773" s="80">
        <v>37288</v>
      </c>
      <c r="B773" s="79" t="s">
        <v>80</v>
      </c>
      <c r="C773" s="79" t="s">
        <v>46</v>
      </c>
      <c r="D773" s="85">
        <v>618924.24589999998</v>
      </c>
      <c r="E773" s="85">
        <v>-61892.424590000002</v>
      </c>
      <c r="F773" s="210">
        <f t="shared" si="36"/>
        <v>3</v>
      </c>
      <c r="G773" s="79" t="str">
        <f t="shared" si="37"/>
        <v>D</v>
      </c>
      <c r="H773" s="79" t="str">
        <f t="shared" si="38"/>
        <v>3NGI-SOCAL</v>
      </c>
    </row>
    <row r="774" spans="1:8">
      <c r="A774" s="80">
        <v>37316</v>
      </c>
      <c r="B774" s="79" t="s">
        <v>80</v>
      </c>
      <c r="C774" s="79" t="s">
        <v>87</v>
      </c>
      <c r="D774" s="85">
        <v>153723.3481</v>
      </c>
      <c r="E774" s="85">
        <v>-30744.669620000001</v>
      </c>
      <c r="F774" s="210">
        <f t="shared" si="36"/>
        <v>3</v>
      </c>
      <c r="G774" s="79" t="str">
        <f t="shared" si="37"/>
        <v>D</v>
      </c>
      <c r="H774" s="79" t="str">
        <f t="shared" si="38"/>
        <v>3CGPR-AECO/BASIS</v>
      </c>
    </row>
    <row r="775" spans="1:8">
      <c r="A775" s="80">
        <v>37316</v>
      </c>
      <c r="B775" s="79" t="s">
        <v>80</v>
      </c>
      <c r="C775" s="79" t="s">
        <v>88</v>
      </c>
      <c r="D775" s="85">
        <v>153723.3481</v>
      </c>
      <c r="E775" s="85">
        <v>-1537.233481</v>
      </c>
      <c r="F775" s="210">
        <f t="shared" si="36"/>
        <v>3</v>
      </c>
      <c r="G775" s="79" t="str">
        <f t="shared" si="37"/>
        <v>D</v>
      </c>
      <c r="H775" s="79" t="str">
        <f t="shared" si="38"/>
        <v>3IF-CIG/RKYMTN</v>
      </c>
    </row>
    <row r="776" spans="1:8">
      <c r="A776" s="80">
        <v>37316</v>
      </c>
      <c r="B776" s="79" t="s">
        <v>80</v>
      </c>
      <c r="C776" s="79" t="s">
        <v>72</v>
      </c>
      <c r="D776" s="85">
        <v>153723.3481</v>
      </c>
      <c r="E776" s="85">
        <v>-15372.33481</v>
      </c>
      <c r="F776" s="210">
        <f t="shared" si="36"/>
        <v>3</v>
      </c>
      <c r="G776" s="79" t="str">
        <f t="shared" si="37"/>
        <v>D</v>
      </c>
      <c r="H776" s="79" t="str">
        <f t="shared" si="38"/>
        <v>3IF-ELPO/SJ</v>
      </c>
    </row>
    <row r="777" spans="1:8">
      <c r="A777" s="80">
        <v>37316</v>
      </c>
      <c r="B777" s="79" t="s">
        <v>80</v>
      </c>
      <c r="C777" s="79" t="s">
        <v>67</v>
      </c>
      <c r="D777" s="85">
        <v>-1291276.1237999999</v>
      </c>
      <c r="E777" s="85">
        <v>129127.61238000001</v>
      </c>
      <c r="F777" s="210">
        <f t="shared" si="36"/>
        <v>3</v>
      </c>
      <c r="G777" s="79" t="str">
        <f t="shared" si="37"/>
        <v>D</v>
      </c>
      <c r="H777" s="79" t="str">
        <f t="shared" si="38"/>
        <v>3IF-NWPL_ROCKY_M</v>
      </c>
    </row>
    <row r="778" spans="1:8">
      <c r="A778" s="80">
        <v>37316</v>
      </c>
      <c r="B778" s="79" t="s">
        <v>80</v>
      </c>
      <c r="C778" s="79" t="s">
        <v>98</v>
      </c>
      <c r="D778" s="85">
        <v>-307446.69620000001</v>
      </c>
      <c r="E778" s="85">
        <v>3074.466962</v>
      </c>
      <c r="F778" s="210">
        <f t="shared" si="36"/>
        <v>3</v>
      </c>
      <c r="G778" s="79" t="str">
        <f t="shared" si="37"/>
        <v>D</v>
      </c>
      <c r="H778" s="79" t="str">
        <f t="shared" si="38"/>
        <v>3IF-QUESTAR</v>
      </c>
    </row>
    <row r="779" spans="1:8">
      <c r="A779" s="80">
        <v>37316</v>
      </c>
      <c r="B779" s="79" t="s">
        <v>80</v>
      </c>
      <c r="C779" s="79" t="s">
        <v>68</v>
      </c>
      <c r="D779" s="85">
        <v>-614893.39240000001</v>
      </c>
      <c r="E779" s="85">
        <v>6148.9339239999999</v>
      </c>
      <c r="F779" s="210">
        <f t="shared" si="36"/>
        <v>3</v>
      </c>
      <c r="G779" s="79" t="str">
        <f t="shared" si="37"/>
        <v>D</v>
      </c>
      <c r="H779" s="79" t="str">
        <f t="shared" si="38"/>
        <v>3NGI-MALIN</v>
      </c>
    </row>
    <row r="780" spans="1:8">
      <c r="A780" s="80">
        <v>37316</v>
      </c>
      <c r="B780" s="79" t="s">
        <v>80</v>
      </c>
      <c r="C780" s="79" t="s">
        <v>74</v>
      </c>
      <c r="D780" s="85">
        <v>-307446.69620000001</v>
      </c>
      <c r="E780" s="85">
        <v>0</v>
      </c>
      <c r="F780" s="210">
        <f t="shared" si="36"/>
        <v>3</v>
      </c>
      <c r="G780" s="79" t="str">
        <f t="shared" si="37"/>
        <v>D</v>
      </c>
      <c r="H780" s="79" t="str">
        <f t="shared" si="38"/>
        <v>3NGI-PGE/CG</v>
      </c>
    </row>
    <row r="781" spans="1:8">
      <c r="A781" s="80">
        <v>37316</v>
      </c>
      <c r="B781" s="79" t="s">
        <v>80</v>
      </c>
      <c r="C781" s="79" t="s">
        <v>46</v>
      </c>
      <c r="D781" s="85">
        <v>684068.89910000004</v>
      </c>
      <c r="E781" s="85">
        <v>-68406.889909999998</v>
      </c>
      <c r="F781" s="210">
        <f t="shared" si="36"/>
        <v>3</v>
      </c>
      <c r="G781" s="79" t="str">
        <f t="shared" si="37"/>
        <v>D</v>
      </c>
      <c r="H781" s="79" t="str">
        <f t="shared" si="38"/>
        <v>3NGI-SOCAL</v>
      </c>
    </row>
    <row r="782" spans="1:8">
      <c r="A782" s="80">
        <v>37347</v>
      </c>
      <c r="B782" s="79" t="s">
        <v>80</v>
      </c>
      <c r="C782" s="79" t="s">
        <v>87</v>
      </c>
      <c r="D782" s="85">
        <v>-148480.7347</v>
      </c>
      <c r="E782" s="85">
        <v>0</v>
      </c>
      <c r="F782" s="210">
        <f t="shared" si="36"/>
        <v>4</v>
      </c>
      <c r="G782" s="79" t="str">
        <f t="shared" si="37"/>
        <v>D</v>
      </c>
      <c r="H782" s="79" t="str">
        <f t="shared" si="38"/>
        <v>4CGPR-AECO/BASIS</v>
      </c>
    </row>
    <row r="783" spans="1:8">
      <c r="A783" s="80">
        <v>37347</v>
      </c>
      <c r="B783" s="79" t="s">
        <v>80</v>
      </c>
      <c r="C783" s="79" t="s">
        <v>92</v>
      </c>
      <c r="D783" s="85">
        <v>-445442.20409999997</v>
      </c>
      <c r="E783" s="85">
        <v>44544.220410000002</v>
      </c>
      <c r="F783" s="210">
        <f t="shared" si="36"/>
        <v>4</v>
      </c>
      <c r="G783" s="79" t="str">
        <f t="shared" si="37"/>
        <v>D</v>
      </c>
      <c r="H783" s="79" t="str">
        <f t="shared" si="38"/>
        <v>4IF-NTHWST/CANBR</v>
      </c>
    </row>
    <row r="784" spans="1:8">
      <c r="A784" s="80">
        <v>37347</v>
      </c>
      <c r="B784" s="79" t="s">
        <v>80</v>
      </c>
      <c r="C784" s="79" t="s">
        <v>67</v>
      </c>
      <c r="D784" s="85">
        <v>-296961.4694</v>
      </c>
      <c r="E784" s="85">
        <v>29696.146939999999</v>
      </c>
      <c r="F784" s="210">
        <f t="shared" si="36"/>
        <v>4</v>
      </c>
      <c r="G784" s="79" t="str">
        <f t="shared" si="37"/>
        <v>D</v>
      </c>
      <c r="H784" s="79" t="str">
        <f t="shared" si="38"/>
        <v>4IF-NWPL_ROCKY_M</v>
      </c>
    </row>
    <row r="785" spans="1:8">
      <c r="A785" s="80">
        <v>37377</v>
      </c>
      <c r="B785" s="79" t="s">
        <v>80</v>
      </c>
      <c r="C785" s="79" t="s">
        <v>87</v>
      </c>
      <c r="D785" s="85">
        <v>-153132.84220000001</v>
      </c>
      <c r="E785" s="85">
        <v>0</v>
      </c>
      <c r="F785" s="210">
        <f t="shared" si="36"/>
        <v>4</v>
      </c>
      <c r="G785" s="79" t="str">
        <f t="shared" si="37"/>
        <v>D</v>
      </c>
      <c r="H785" s="79" t="str">
        <f t="shared" si="38"/>
        <v>4CGPR-AECO/BASIS</v>
      </c>
    </row>
    <row r="786" spans="1:8">
      <c r="A786" s="80">
        <v>37377</v>
      </c>
      <c r="B786" s="79" t="s">
        <v>80</v>
      </c>
      <c r="C786" s="79" t="s">
        <v>92</v>
      </c>
      <c r="D786" s="85">
        <v>-459398.52659999998</v>
      </c>
      <c r="E786" s="85">
        <v>45939.852659999997</v>
      </c>
      <c r="F786" s="210">
        <f t="shared" si="36"/>
        <v>4</v>
      </c>
      <c r="G786" s="79" t="str">
        <f t="shared" si="37"/>
        <v>D</v>
      </c>
      <c r="H786" s="79" t="str">
        <f t="shared" si="38"/>
        <v>4IF-NTHWST/CANBR</v>
      </c>
    </row>
    <row r="787" spans="1:8">
      <c r="A787" s="80">
        <v>37377</v>
      </c>
      <c r="B787" s="79" t="s">
        <v>80</v>
      </c>
      <c r="C787" s="79" t="s">
        <v>67</v>
      </c>
      <c r="D787" s="85">
        <v>-306265.68440000003</v>
      </c>
      <c r="E787" s="85">
        <v>30626.568439999999</v>
      </c>
      <c r="F787" s="210">
        <f t="shared" si="36"/>
        <v>4</v>
      </c>
      <c r="G787" s="79" t="str">
        <f t="shared" si="37"/>
        <v>D</v>
      </c>
      <c r="H787" s="79" t="str">
        <f t="shared" si="38"/>
        <v>4IF-NWPL_ROCKY_M</v>
      </c>
    </row>
    <row r="788" spans="1:8">
      <c r="A788" s="80">
        <v>37408</v>
      </c>
      <c r="B788" s="79" t="s">
        <v>80</v>
      </c>
      <c r="C788" s="79" t="s">
        <v>87</v>
      </c>
      <c r="D788" s="85">
        <v>-147894.91279999999</v>
      </c>
      <c r="E788" s="85">
        <v>0</v>
      </c>
      <c r="F788" s="210">
        <f t="shared" si="36"/>
        <v>4</v>
      </c>
      <c r="G788" s="79" t="str">
        <f t="shared" si="37"/>
        <v>D</v>
      </c>
      <c r="H788" s="79" t="str">
        <f t="shared" si="38"/>
        <v>4CGPR-AECO/BASIS</v>
      </c>
    </row>
    <row r="789" spans="1:8">
      <c r="A789" s="80">
        <v>37408</v>
      </c>
      <c r="B789" s="79" t="s">
        <v>80</v>
      </c>
      <c r="C789" s="79" t="s">
        <v>92</v>
      </c>
      <c r="D789" s="85">
        <v>-443684.73839999997</v>
      </c>
      <c r="E789" s="85">
        <v>44368.473839999999</v>
      </c>
      <c r="F789" s="210">
        <f t="shared" si="36"/>
        <v>4</v>
      </c>
      <c r="G789" s="79" t="str">
        <f t="shared" si="37"/>
        <v>D</v>
      </c>
      <c r="H789" s="79" t="str">
        <f t="shared" si="38"/>
        <v>4IF-NTHWST/CANBR</v>
      </c>
    </row>
    <row r="790" spans="1:8">
      <c r="A790" s="80">
        <v>37408</v>
      </c>
      <c r="B790" s="79" t="s">
        <v>80</v>
      </c>
      <c r="C790" s="79" t="s">
        <v>67</v>
      </c>
      <c r="D790" s="85">
        <v>-295789.82559999998</v>
      </c>
      <c r="E790" s="85">
        <v>29578.98256</v>
      </c>
      <c r="F790" s="210">
        <f t="shared" si="36"/>
        <v>4</v>
      </c>
      <c r="G790" s="79" t="str">
        <f t="shared" si="37"/>
        <v>D</v>
      </c>
      <c r="H790" s="79" t="str">
        <f t="shared" si="38"/>
        <v>4IF-NWPL_ROCKY_M</v>
      </c>
    </row>
    <row r="791" spans="1:8">
      <c r="A791" s="80">
        <v>37438</v>
      </c>
      <c r="B791" s="79" t="s">
        <v>80</v>
      </c>
      <c r="C791" s="79" t="s">
        <v>87</v>
      </c>
      <c r="D791" s="85">
        <v>-152514.6649</v>
      </c>
      <c r="E791" s="85">
        <v>0</v>
      </c>
      <c r="F791" s="210">
        <f t="shared" si="36"/>
        <v>4</v>
      </c>
      <c r="G791" s="79" t="str">
        <f t="shared" si="37"/>
        <v>D</v>
      </c>
      <c r="H791" s="79" t="str">
        <f t="shared" si="38"/>
        <v>4CGPR-AECO/BASIS</v>
      </c>
    </row>
    <row r="792" spans="1:8">
      <c r="A792" s="80">
        <v>37438</v>
      </c>
      <c r="B792" s="79" t="s">
        <v>80</v>
      </c>
      <c r="C792" s="79" t="s">
        <v>92</v>
      </c>
      <c r="D792" s="85">
        <v>-457543.99479999999</v>
      </c>
      <c r="E792" s="85">
        <v>45754.39948</v>
      </c>
      <c r="F792" s="210">
        <f t="shared" si="36"/>
        <v>4</v>
      </c>
      <c r="G792" s="79" t="str">
        <f t="shared" si="37"/>
        <v>D</v>
      </c>
      <c r="H792" s="79" t="str">
        <f t="shared" si="38"/>
        <v>4IF-NTHWST/CANBR</v>
      </c>
    </row>
    <row r="793" spans="1:8">
      <c r="A793" s="80">
        <v>37438</v>
      </c>
      <c r="B793" s="79" t="s">
        <v>80</v>
      </c>
      <c r="C793" s="79" t="s">
        <v>67</v>
      </c>
      <c r="D793" s="85">
        <v>-305029.32990000001</v>
      </c>
      <c r="E793" s="85">
        <v>30502.932990000001</v>
      </c>
      <c r="F793" s="210">
        <f t="shared" si="36"/>
        <v>4</v>
      </c>
      <c r="G793" s="79" t="str">
        <f t="shared" si="37"/>
        <v>D</v>
      </c>
      <c r="H793" s="79" t="str">
        <f t="shared" si="38"/>
        <v>4IF-NWPL_ROCKY_M</v>
      </c>
    </row>
    <row r="794" spans="1:8">
      <c r="A794" s="80">
        <v>37469</v>
      </c>
      <c r="B794" s="79" t="s">
        <v>80</v>
      </c>
      <c r="C794" s="79" t="s">
        <v>87</v>
      </c>
      <c r="D794" s="85">
        <v>-152170.6415</v>
      </c>
      <c r="E794" s="85">
        <v>0</v>
      </c>
      <c r="F794" s="210">
        <f t="shared" si="36"/>
        <v>4</v>
      </c>
      <c r="G794" s="79" t="str">
        <f t="shared" si="37"/>
        <v>D</v>
      </c>
      <c r="H794" s="79" t="str">
        <f t="shared" si="38"/>
        <v>4CGPR-AECO/BASIS</v>
      </c>
    </row>
    <row r="795" spans="1:8">
      <c r="A795" s="80">
        <v>37469</v>
      </c>
      <c r="B795" s="79" t="s">
        <v>80</v>
      </c>
      <c r="C795" s="79" t="s">
        <v>92</v>
      </c>
      <c r="D795" s="85">
        <v>-456511.92450000002</v>
      </c>
      <c r="E795" s="85">
        <v>45651.192450000002</v>
      </c>
      <c r="F795" s="210">
        <f t="shared" si="36"/>
        <v>4</v>
      </c>
      <c r="G795" s="79" t="str">
        <f t="shared" si="37"/>
        <v>D</v>
      </c>
      <c r="H795" s="79" t="str">
        <f t="shared" si="38"/>
        <v>4IF-NTHWST/CANBR</v>
      </c>
    </row>
    <row r="796" spans="1:8">
      <c r="A796" s="80">
        <v>37469</v>
      </c>
      <c r="B796" s="79" t="s">
        <v>80</v>
      </c>
      <c r="C796" s="79" t="s">
        <v>67</v>
      </c>
      <c r="D796" s="85">
        <v>-304341.283</v>
      </c>
      <c r="E796" s="85">
        <v>30434.1283</v>
      </c>
      <c r="F796" s="210">
        <f t="shared" si="36"/>
        <v>4</v>
      </c>
      <c r="G796" s="79" t="str">
        <f t="shared" si="37"/>
        <v>D</v>
      </c>
      <c r="H796" s="79" t="str">
        <f t="shared" si="38"/>
        <v>4IF-NWPL_ROCKY_M</v>
      </c>
    </row>
    <row r="797" spans="1:8">
      <c r="A797" s="80">
        <v>37500</v>
      </c>
      <c r="B797" s="79" t="s">
        <v>80</v>
      </c>
      <c r="C797" s="79" t="s">
        <v>87</v>
      </c>
      <c r="D797" s="85">
        <v>-146921.28570000001</v>
      </c>
      <c r="E797" s="85">
        <v>0</v>
      </c>
      <c r="F797" s="210">
        <f t="shared" si="36"/>
        <v>4</v>
      </c>
      <c r="G797" s="79" t="str">
        <f t="shared" si="37"/>
        <v>D</v>
      </c>
      <c r="H797" s="79" t="str">
        <f t="shared" si="38"/>
        <v>4CGPR-AECO/BASIS</v>
      </c>
    </row>
    <row r="798" spans="1:8">
      <c r="A798" s="80">
        <v>37500</v>
      </c>
      <c r="B798" s="79" t="s">
        <v>80</v>
      </c>
      <c r="C798" s="79" t="s">
        <v>92</v>
      </c>
      <c r="D798" s="85">
        <v>-440763.85710000002</v>
      </c>
      <c r="E798" s="85">
        <v>44076.385710000002</v>
      </c>
      <c r="F798" s="210">
        <f t="shared" si="36"/>
        <v>4</v>
      </c>
      <c r="G798" s="79" t="str">
        <f t="shared" si="37"/>
        <v>D</v>
      </c>
      <c r="H798" s="79" t="str">
        <f t="shared" si="38"/>
        <v>4IF-NTHWST/CANBR</v>
      </c>
    </row>
    <row r="799" spans="1:8">
      <c r="A799" s="80">
        <v>37500</v>
      </c>
      <c r="B799" s="79" t="s">
        <v>80</v>
      </c>
      <c r="C799" s="79" t="s">
        <v>67</v>
      </c>
      <c r="D799" s="85">
        <v>-293842.57140000002</v>
      </c>
      <c r="E799" s="85">
        <v>29384.257140000002</v>
      </c>
      <c r="F799" s="210">
        <f t="shared" si="36"/>
        <v>4</v>
      </c>
      <c r="G799" s="79" t="str">
        <f t="shared" si="37"/>
        <v>D</v>
      </c>
      <c r="H799" s="79" t="str">
        <f t="shared" si="38"/>
        <v>4IF-NWPL_ROCKY_M</v>
      </c>
    </row>
    <row r="800" spans="1:8">
      <c r="A800" s="80">
        <v>37530</v>
      </c>
      <c r="B800" s="79" t="s">
        <v>80</v>
      </c>
      <c r="C800" s="79" t="s">
        <v>87</v>
      </c>
      <c r="D800" s="85">
        <v>-151460.04860000001</v>
      </c>
      <c r="E800" s="85">
        <v>0</v>
      </c>
      <c r="F800" s="210">
        <f t="shared" si="36"/>
        <v>4</v>
      </c>
      <c r="G800" s="79" t="str">
        <f t="shared" si="37"/>
        <v>D</v>
      </c>
      <c r="H800" s="79" t="str">
        <f t="shared" si="38"/>
        <v>4CGPR-AECO/BASIS</v>
      </c>
    </row>
    <row r="801" spans="1:8">
      <c r="A801" s="80">
        <v>37530</v>
      </c>
      <c r="B801" s="79" t="s">
        <v>80</v>
      </c>
      <c r="C801" s="79" t="s">
        <v>92</v>
      </c>
      <c r="D801" s="85">
        <v>-454380.1458</v>
      </c>
      <c r="E801" s="85">
        <v>45438.014580000003</v>
      </c>
      <c r="F801" s="210">
        <f t="shared" si="36"/>
        <v>4</v>
      </c>
      <c r="G801" s="79" t="str">
        <f t="shared" si="37"/>
        <v>D</v>
      </c>
      <c r="H801" s="79" t="str">
        <f t="shared" si="38"/>
        <v>4IF-NTHWST/CANBR</v>
      </c>
    </row>
    <row r="802" spans="1:8">
      <c r="A802" s="80">
        <v>37530</v>
      </c>
      <c r="B802" s="79" t="s">
        <v>80</v>
      </c>
      <c r="C802" s="79" t="s">
        <v>67</v>
      </c>
      <c r="D802" s="85">
        <v>-302920.09720000002</v>
      </c>
      <c r="E802" s="85">
        <v>30292.009719999998</v>
      </c>
      <c r="F802" s="210">
        <f t="shared" si="36"/>
        <v>4</v>
      </c>
      <c r="G802" s="79" t="str">
        <f t="shared" si="37"/>
        <v>D</v>
      </c>
      <c r="H802" s="79" t="str">
        <f t="shared" si="38"/>
        <v>4IF-NWPL_ROCKY_M</v>
      </c>
    </row>
    <row r="803" spans="1:8">
      <c r="A803" s="80">
        <v>37188</v>
      </c>
      <c r="B803" s="79" t="s">
        <v>159</v>
      </c>
      <c r="C803" s="79" t="s">
        <v>121</v>
      </c>
      <c r="D803" s="85">
        <v>0</v>
      </c>
      <c r="E803" s="85">
        <v>0</v>
      </c>
      <c r="F803" s="210">
        <f t="shared" si="36"/>
        <v>1</v>
      </c>
      <c r="G803" s="79" t="str">
        <f t="shared" si="37"/>
        <v>M</v>
      </c>
      <c r="H803" s="79" t="str">
        <f t="shared" si="38"/>
        <v>1GDP-CAL BORDER</v>
      </c>
    </row>
    <row r="804" spans="1:8">
      <c r="A804" s="80">
        <v>37188</v>
      </c>
      <c r="B804" s="79" t="s">
        <v>159</v>
      </c>
      <c r="C804" s="79" t="s">
        <v>128</v>
      </c>
      <c r="D804" s="85">
        <v>0</v>
      </c>
      <c r="E804" s="85">
        <v>0</v>
      </c>
      <c r="F804" s="210">
        <f t="shared" si="36"/>
        <v>1</v>
      </c>
      <c r="G804" s="79" t="str">
        <f t="shared" si="37"/>
        <v>M</v>
      </c>
      <c r="H804" s="79" t="str">
        <f t="shared" si="38"/>
        <v>1GDP-CIG/RKYMTN</v>
      </c>
    </row>
    <row r="805" spans="1:8">
      <c r="A805" s="80">
        <v>37188</v>
      </c>
      <c r="B805" s="79" t="s">
        <v>159</v>
      </c>
      <c r="C805" s="79" t="s">
        <v>135</v>
      </c>
      <c r="D805" s="85">
        <v>0</v>
      </c>
      <c r="E805" s="85">
        <v>0</v>
      </c>
      <c r="F805" s="210">
        <f t="shared" si="36"/>
        <v>1</v>
      </c>
      <c r="G805" s="79" t="str">
        <f t="shared" si="37"/>
        <v>M</v>
      </c>
      <c r="H805" s="79" t="str">
        <f t="shared" si="38"/>
        <v>1GDP-ELPO/SANJUA</v>
      </c>
    </row>
    <row r="806" spans="1:8">
      <c r="A806" s="80">
        <v>37188</v>
      </c>
      <c r="B806" s="79" t="s">
        <v>159</v>
      </c>
      <c r="C806" s="79" t="s">
        <v>171</v>
      </c>
      <c r="D806" s="85">
        <v>0</v>
      </c>
      <c r="E806" s="85">
        <v>0</v>
      </c>
      <c r="F806" s="210">
        <f t="shared" si="36"/>
        <v>1</v>
      </c>
      <c r="G806" s="79" t="str">
        <f t="shared" si="37"/>
        <v>M</v>
      </c>
      <c r="H806" s="79" t="str">
        <f t="shared" si="38"/>
        <v>1GDP-HEHUB</v>
      </c>
    </row>
    <row r="807" spans="1:8">
      <c r="A807" s="80">
        <v>37188</v>
      </c>
      <c r="B807" s="79" t="s">
        <v>159</v>
      </c>
      <c r="C807" s="79" t="s">
        <v>125</v>
      </c>
      <c r="D807" s="85">
        <v>0</v>
      </c>
      <c r="E807" s="85">
        <v>0</v>
      </c>
      <c r="F807" s="210">
        <f t="shared" si="36"/>
        <v>1</v>
      </c>
      <c r="G807" s="79" t="str">
        <f t="shared" si="37"/>
        <v>M</v>
      </c>
      <c r="H807" s="79" t="str">
        <f t="shared" si="38"/>
        <v>1GDP-KERN/OPAL</v>
      </c>
    </row>
    <row r="808" spans="1:8">
      <c r="A808" s="80">
        <v>37189</v>
      </c>
      <c r="B808" s="79" t="s">
        <v>159</v>
      </c>
      <c r="C808" s="79" t="s">
        <v>121</v>
      </c>
      <c r="D808" s="85">
        <v>0</v>
      </c>
      <c r="E808" s="85">
        <v>0</v>
      </c>
      <c r="F808" s="210">
        <f t="shared" si="36"/>
        <v>1</v>
      </c>
      <c r="G808" s="79" t="str">
        <f t="shared" si="37"/>
        <v>M</v>
      </c>
      <c r="H808" s="79" t="str">
        <f t="shared" si="38"/>
        <v>1GDP-CAL BORDER</v>
      </c>
    </row>
    <row r="809" spans="1:8">
      <c r="A809" s="80">
        <v>37189</v>
      </c>
      <c r="B809" s="79" t="s">
        <v>159</v>
      </c>
      <c r="C809" s="79" t="s">
        <v>128</v>
      </c>
      <c r="D809" s="85">
        <v>10000</v>
      </c>
      <c r="E809" s="85">
        <v>10000</v>
      </c>
      <c r="F809" s="210">
        <f t="shared" si="36"/>
        <v>1</v>
      </c>
      <c r="G809" s="79" t="str">
        <f t="shared" si="37"/>
        <v>M</v>
      </c>
      <c r="H809" s="79" t="str">
        <f t="shared" si="38"/>
        <v>1GDP-CIG/RKYMTN</v>
      </c>
    </row>
    <row r="810" spans="1:8">
      <c r="A810" s="80">
        <v>37189</v>
      </c>
      <c r="B810" s="79" t="s">
        <v>159</v>
      </c>
      <c r="C810" s="79" t="s">
        <v>135</v>
      </c>
      <c r="D810" s="85">
        <v>0</v>
      </c>
      <c r="E810" s="85">
        <v>0</v>
      </c>
      <c r="F810" s="210">
        <f t="shared" si="36"/>
        <v>1</v>
      </c>
      <c r="G810" s="79" t="str">
        <f t="shared" si="37"/>
        <v>M</v>
      </c>
      <c r="H810" s="79" t="str">
        <f t="shared" si="38"/>
        <v>1GDP-ELPO/SANJUA</v>
      </c>
    </row>
    <row r="811" spans="1:8">
      <c r="A811" s="80">
        <v>37189</v>
      </c>
      <c r="B811" s="79" t="s">
        <v>159</v>
      </c>
      <c r="C811" s="79" t="s">
        <v>171</v>
      </c>
      <c r="D811" s="85">
        <v>15000</v>
      </c>
      <c r="E811" s="85">
        <v>15000</v>
      </c>
      <c r="F811" s="210">
        <f t="shared" si="36"/>
        <v>1</v>
      </c>
      <c r="G811" s="79" t="str">
        <f t="shared" si="37"/>
        <v>M</v>
      </c>
      <c r="H811" s="79" t="str">
        <f t="shared" si="38"/>
        <v>1GDP-HEHUB</v>
      </c>
    </row>
    <row r="812" spans="1:8">
      <c r="A812" s="80">
        <v>37189</v>
      </c>
      <c r="B812" s="79" t="s">
        <v>159</v>
      </c>
      <c r="C812" s="79" t="s">
        <v>125</v>
      </c>
      <c r="D812" s="85">
        <v>10000</v>
      </c>
      <c r="E812" s="85">
        <v>10000</v>
      </c>
      <c r="F812" s="210">
        <f t="shared" si="36"/>
        <v>1</v>
      </c>
      <c r="G812" s="79" t="str">
        <f t="shared" si="37"/>
        <v>M</v>
      </c>
      <c r="H812" s="79" t="str">
        <f t="shared" si="38"/>
        <v>1GDP-KERN/OPAL</v>
      </c>
    </row>
    <row r="813" spans="1:8">
      <c r="A813" s="80">
        <v>37190</v>
      </c>
      <c r="B813" s="79" t="s">
        <v>159</v>
      </c>
      <c r="C813" s="79" t="s">
        <v>121</v>
      </c>
      <c r="D813" s="85">
        <v>0</v>
      </c>
      <c r="E813" s="85">
        <v>0</v>
      </c>
      <c r="F813" s="210">
        <f t="shared" si="36"/>
        <v>1</v>
      </c>
      <c r="G813" s="79" t="str">
        <f t="shared" si="37"/>
        <v>M</v>
      </c>
      <c r="H813" s="79" t="str">
        <f t="shared" si="38"/>
        <v>1GDP-CAL BORDER</v>
      </c>
    </row>
    <row r="814" spans="1:8">
      <c r="A814" s="80">
        <v>37190</v>
      </c>
      <c r="B814" s="79" t="s">
        <v>159</v>
      </c>
      <c r="C814" s="79" t="s">
        <v>128</v>
      </c>
      <c r="D814" s="85">
        <v>10000</v>
      </c>
      <c r="E814" s="85">
        <v>10000</v>
      </c>
      <c r="F814" s="210">
        <f t="shared" si="36"/>
        <v>1</v>
      </c>
      <c r="G814" s="79" t="str">
        <f t="shared" si="37"/>
        <v>M</v>
      </c>
      <c r="H814" s="79" t="str">
        <f t="shared" si="38"/>
        <v>1GDP-CIG/RKYMTN</v>
      </c>
    </row>
    <row r="815" spans="1:8">
      <c r="A815" s="80">
        <v>37190</v>
      </c>
      <c r="B815" s="79" t="s">
        <v>159</v>
      </c>
      <c r="C815" s="79" t="s">
        <v>135</v>
      </c>
      <c r="D815" s="85">
        <v>0</v>
      </c>
      <c r="E815" s="85">
        <v>0</v>
      </c>
      <c r="F815" s="210">
        <f t="shared" si="36"/>
        <v>1</v>
      </c>
      <c r="G815" s="79" t="str">
        <f t="shared" si="37"/>
        <v>M</v>
      </c>
      <c r="H815" s="79" t="str">
        <f t="shared" si="38"/>
        <v>1GDP-ELPO/SANJUA</v>
      </c>
    </row>
    <row r="816" spans="1:8">
      <c r="A816" s="80">
        <v>37190</v>
      </c>
      <c r="B816" s="79" t="s">
        <v>159</v>
      </c>
      <c r="C816" s="79" t="s">
        <v>171</v>
      </c>
      <c r="D816" s="85">
        <v>15000</v>
      </c>
      <c r="E816" s="85">
        <v>15000</v>
      </c>
      <c r="F816" s="210">
        <f t="shared" si="36"/>
        <v>1</v>
      </c>
      <c r="G816" s="79" t="str">
        <f t="shared" si="37"/>
        <v>M</v>
      </c>
      <c r="H816" s="79" t="str">
        <f t="shared" si="38"/>
        <v>1GDP-HEHUB</v>
      </c>
    </row>
    <row r="817" spans="1:8">
      <c r="A817" s="80">
        <v>37190</v>
      </c>
      <c r="B817" s="79" t="s">
        <v>159</v>
      </c>
      <c r="C817" s="79" t="s">
        <v>125</v>
      </c>
      <c r="D817" s="85">
        <v>10000</v>
      </c>
      <c r="E817" s="85">
        <v>10000</v>
      </c>
      <c r="F817" s="210">
        <f t="shared" si="36"/>
        <v>1</v>
      </c>
      <c r="G817" s="79" t="str">
        <f t="shared" si="37"/>
        <v>M</v>
      </c>
      <c r="H817" s="79" t="str">
        <f t="shared" si="38"/>
        <v>1GDP-KERN/OPAL</v>
      </c>
    </row>
    <row r="818" spans="1:8">
      <c r="A818" s="80">
        <v>37191</v>
      </c>
      <c r="B818" s="79" t="s">
        <v>159</v>
      </c>
      <c r="C818" s="79" t="s">
        <v>121</v>
      </c>
      <c r="D818" s="85">
        <v>0</v>
      </c>
      <c r="E818" s="85">
        <v>0</v>
      </c>
      <c r="F818" s="210">
        <f t="shared" si="36"/>
        <v>1</v>
      </c>
      <c r="G818" s="79" t="str">
        <f t="shared" si="37"/>
        <v>M</v>
      </c>
      <c r="H818" s="79" t="str">
        <f t="shared" si="38"/>
        <v>1GDP-CAL BORDER</v>
      </c>
    </row>
    <row r="819" spans="1:8">
      <c r="A819" s="80">
        <v>37191</v>
      </c>
      <c r="B819" s="79" t="s">
        <v>159</v>
      </c>
      <c r="C819" s="79" t="s">
        <v>128</v>
      </c>
      <c r="D819" s="85">
        <v>10000</v>
      </c>
      <c r="E819" s="85">
        <v>10000</v>
      </c>
      <c r="F819" s="210">
        <f t="shared" si="36"/>
        <v>1</v>
      </c>
      <c r="G819" s="79" t="str">
        <f t="shared" si="37"/>
        <v>M</v>
      </c>
      <c r="H819" s="79" t="str">
        <f t="shared" si="38"/>
        <v>1GDP-CIG/RKYMTN</v>
      </c>
    </row>
    <row r="820" spans="1:8">
      <c r="A820" s="80">
        <v>37191</v>
      </c>
      <c r="B820" s="79" t="s">
        <v>159</v>
      </c>
      <c r="C820" s="79" t="s">
        <v>135</v>
      </c>
      <c r="D820" s="85">
        <v>0</v>
      </c>
      <c r="E820" s="85">
        <v>0</v>
      </c>
      <c r="F820" s="210">
        <f t="shared" si="36"/>
        <v>1</v>
      </c>
      <c r="G820" s="79" t="str">
        <f t="shared" si="37"/>
        <v>M</v>
      </c>
      <c r="H820" s="79" t="str">
        <f t="shared" si="38"/>
        <v>1GDP-ELPO/SANJUA</v>
      </c>
    </row>
    <row r="821" spans="1:8">
      <c r="A821" s="80">
        <v>37191</v>
      </c>
      <c r="B821" s="79" t="s">
        <v>159</v>
      </c>
      <c r="C821" s="79" t="s">
        <v>171</v>
      </c>
      <c r="D821" s="85">
        <v>15000</v>
      </c>
      <c r="E821" s="85">
        <v>15000</v>
      </c>
      <c r="F821" s="210">
        <f t="shared" si="36"/>
        <v>1</v>
      </c>
      <c r="G821" s="79" t="str">
        <f t="shared" si="37"/>
        <v>M</v>
      </c>
      <c r="H821" s="79" t="str">
        <f t="shared" si="38"/>
        <v>1GDP-HEHUB</v>
      </c>
    </row>
    <row r="822" spans="1:8">
      <c r="A822" s="80">
        <v>37191</v>
      </c>
      <c r="B822" s="79" t="s">
        <v>159</v>
      </c>
      <c r="C822" s="79" t="s">
        <v>125</v>
      </c>
      <c r="D822" s="85">
        <v>10000</v>
      </c>
      <c r="E822" s="85">
        <v>10000</v>
      </c>
      <c r="F822" s="210">
        <f t="shared" si="36"/>
        <v>1</v>
      </c>
      <c r="G822" s="79" t="str">
        <f t="shared" si="37"/>
        <v>M</v>
      </c>
      <c r="H822" s="79" t="str">
        <f t="shared" si="38"/>
        <v>1GDP-KERN/OPAL</v>
      </c>
    </row>
    <row r="823" spans="1:8">
      <c r="A823" s="80">
        <v>37192</v>
      </c>
      <c r="B823" s="79" t="s">
        <v>159</v>
      </c>
      <c r="C823" s="79" t="s">
        <v>121</v>
      </c>
      <c r="D823" s="85">
        <v>0</v>
      </c>
      <c r="E823" s="85">
        <v>0</v>
      </c>
      <c r="F823" s="210">
        <f t="shared" si="36"/>
        <v>1</v>
      </c>
      <c r="G823" s="79" t="str">
        <f t="shared" si="37"/>
        <v>M</v>
      </c>
      <c r="H823" s="79" t="str">
        <f t="shared" si="38"/>
        <v>1GDP-CAL BORDER</v>
      </c>
    </row>
    <row r="824" spans="1:8">
      <c r="A824" s="80">
        <v>37192</v>
      </c>
      <c r="B824" s="79" t="s">
        <v>159</v>
      </c>
      <c r="C824" s="79" t="s">
        <v>128</v>
      </c>
      <c r="D824" s="85">
        <v>10000</v>
      </c>
      <c r="E824" s="85">
        <v>10000</v>
      </c>
      <c r="F824" s="210">
        <f t="shared" si="36"/>
        <v>1</v>
      </c>
      <c r="G824" s="79" t="str">
        <f t="shared" si="37"/>
        <v>M</v>
      </c>
      <c r="H824" s="79" t="str">
        <f t="shared" si="38"/>
        <v>1GDP-CIG/RKYMTN</v>
      </c>
    </row>
    <row r="825" spans="1:8">
      <c r="A825" s="80">
        <v>37192</v>
      </c>
      <c r="B825" s="79" t="s">
        <v>159</v>
      </c>
      <c r="C825" s="79" t="s">
        <v>135</v>
      </c>
      <c r="D825" s="85">
        <v>0</v>
      </c>
      <c r="E825" s="85">
        <v>0</v>
      </c>
      <c r="F825" s="210">
        <f t="shared" si="36"/>
        <v>1</v>
      </c>
      <c r="G825" s="79" t="str">
        <f t="shared" si="37"/>
        <v>M</v>
      </c>
      <c r="H825" s="79" t="str">
        <f t="shared" si="38"/>
        <v>1GDP-ELPO/SANJUA</v>
      </c>
    </row>
    <row r="826" spans="1:8">
      <c r="A826" s="80">
        <v>37192</v>
      </c>
      <c r="B826" s="79" t="s">
        <v>159</v>
      </c>
      <c r="C826" s="79" t="s">
        <v>171</v>
      </c>
      <c r="D826" s="85">
        <v>15000</v>
      </c>
      <c r="E826" s="85">
        <v>15000</v>
      </c>
      <c r="F826" s="210">
        <f t="shared" si="36"/>
        <v>1</v>
      </c>
      <c r="G826" s="79" t="str">
        <f t="shared" si="37"/>
        <v>M</v>
      </c>
      <c r="H826" s="79" t="str">
        <f t="shared" si="38"/>
        <v>1GDP-HEHUB</v>
      </c>
    </row>
    <row r="827" spans="1:8">
      <c r="A827" s="80">
        <v>37192</v>
      </c>
      <c r="B827" s="79" t="s">
        <v>159</v>
      </c>
      <c r="C827" s="79" t="s">
        <v>125</v>
      </c>
      <c r="D827" s="85">
        <v>10000</v>
      </c>
      <c r="E827" s="85">
        <v>10000</v>
      </c>
      <c r="F827" s="210">
        <f t="shared" si="36"/>
        <v>1</v>
      </c>
      <c r="G827" s="79" t="str">
        <f t="shared" si="37"/>
        <v>M</v>
      </c>
      <c r="H827" s="79" t="str">
        <f t="shared" si="38"/>
        <v>1GDP-KERN/OPAL</v>
      </c>
    </row>
    <row r="828" spans="1:8">
      <c r="A828" s="80">
        <v>37193</v>
      </c>
      <c r="B828" s="79" t="s">
        <v>159</v>
      </c>
      <c r="C828" s="79" t="s">
        <v>121</v>
      </c>
      <c r="D828" s="85">
        <v>0</v>
      </c>
      <c r="E828" s="85">
        <v>0</v>
      </c>
      <c r="F828" s="210">
        <f t="shared" si="36"/>
        <v>1</v>
      </c>
      <c r="G828" s="79" t="str">
        <f t="shared" si="37"/>
        <v>M</v>
      </c>
      <c r="H828" s="79" t="str">
        <f t="shared" si="38"/>
        <v>1GDP-CAL BORDER</v>
      </c>
    </row>
    <row r="829" spans="1:8">
      <c r="A829" s="80">
        <v>37193</v>
      </c>
      <c r="B829" s="79" t="s">
        <v>159</v>
      </c>
      <c r="C829" s="79" t="s">
        <v>128</v>
      </c>
      <c r="D829" s="85">
        <v>10000</v>
      </c>
      <c r="E829" s="85">
        <v>10000</v>
      </c>
      <c r="F829" s="210">
        <f t="shared" si="36"/>
        <v>1</v>
      </c>
      <c r="G829" s="79" t="str">
        <f t="shared" si="37"/>
        <v>M</v>
      </c>
      <c r="H829" s="79" t="str">
        <f t="shared" si="38"/>
        <v>1GDP-CIG/RKYMTN</v>
      </c>
    </row>
    <row r="830" spans="1:8">
      <c r="A830" s="80">
        <v>37193</v>
      </c>
      <c r="B830" s="79" t="s">
        <v>159</v>
      </c>
      <c r="C830" s="79" t="s">
        <v>135</v>
      </c>
      <c r="D830" s="85">
        <v>0</v>
      </c>
      <c r="E830" s="85">
        <v>0</v>
      </c>
      <c r="F830" s="210">
        <f t="shared" si="36"/>
        <v>1</v>
      </c>
      <c r="G830" s="79" t="str">
        <f t="shared" si="37"/>
        <v>M</v>
      </c>
      <c r="H830" s="79" t="str">
        <f t="shared" si="38"/>
        <v>1GDP-ELPO/SANJUA</v>
      </c>
    </row>
    <row r="831" spans="1:8">
      <c r="A831" s="80">
        <v>37193</v>
      </c>
      <c r="B831" s="79" t="s">
        <v>159</v>
      </c>
      <c r="C831" s="79" t="s">
        <v>171</v>
      </c>
      <c r="D831" s="85">
        <v>15000</v>
      </c>
      <c r="E831" s="85">
        <v>15000</v>
      </c>
      <c r="F831" s="210">
        <f t="shared" si="36"/>
        <v>1</v>
      </c>
      <c r="G831" s="79" t="str">
        <f t="shared" si="37"/>
        <v>M</v>
      </c>
      <c r="H831" s="79" t="str">
        <f t="shared" si="38"/>
        <v>1GDP-HEHUB</v>
      </c>
    </row>
    <row r="832" spans="1:8">
      <c r="A832" s="80">
        <v>37193</v>
      </c>
      <c r="B832" s="79" t="s">
        <v>159</v>
      </c>
      <c r="C832" s="79" t="s">
        <v>125</v>
      </c>
      <c r="D832" s="85">
        <v>10000</v>
      </c>
      <c r="E832" s="85">
        <v>10000</v>
      </c>
      <c r="F832" s="210">
        <f t="shared" si="36"/>
        <v>1</v>
      </c>
      <c r="G832" s="79" t="str">
        <f t="shared" si="37"/>
        <v>M</v>
      </c>
      <c r="H832" s="79" t="str">
        <f t="shared" si="38"/>
        <v>1GDP-KERN/OPAL</v>
      </c>
    </row>
    <row r="833" spans="1:8">
      <c r="A833" s="80">
        <v>37194</v>
      </c>
      <c r="B833" s="79" t="s">
        <v>159</v>
      </c>
      <c r="C833" s="79" t="s">
        <v>121</v>
      </c>
      <c r="D833" s="85">
        <v>0</v>
      </c>
      <c r="E833" s="85">
        <v>0</v>
      </c>
      <c r="F833" s="210">
        <f t="shared" si="36"/>
        <v>1</v>
      </c>
      <c r="G833" s="79" t="str">
        <f t="shared" si="37"/>
        <v>M</v>
      </c>
      <c r="H833" s="79" t="str">
        <f t="shared" si="38"/>
        <v>1GDP-CAL BORDER</v>
      </c>
    </row>
    <row r="834" spans="1:8">
      <c r="A834" s="80">
        <v>37194</v>
      </c>
      <c r="B834" s="79" t="s">
        <v>159</v>
      </c>
      <c r="C834" s="79" t="s">
        <v>128</v>
      </c>
      <c r="D834" s="85">
        <v>10000</v>
      </c>
      <c r="E834" s="85">
        <v>10000</v>
      </c>
      <c r="F834" s="210">
        <f t="shared" si="36"/>
        <v>1</v>
      </c>
      <c r="G834" s="79" t="str">
        <f t="shared" si="37"/>
        <v>M</v>
      </c>
      <c r="H834" s="79" t="str">
        <f t="shared" si="38"/>
        <v>1GDP-CIG/RKYMTN</v>
      </c>
    </row>
    <row r="835" spans="1:8">
      <c r="A835" s="80">
        <v>37194</v>
      </c>
      <c r="B835" s="79" t="s">
        <v>159</v>
      </c>
      <c r="C835" s="79" t="s">
        <v>135</v>
      </c>
      <c r="D835" s="85">
        <v>0</v>
      </c>
      <c r="E835" s="85">
        <v>0</v>
      </c>
      <c r="F835" s="210">
        <f t="shared" ref="F835:F898" si="39">IF(REF_DT&lt;=LastDay,INDEX(IntraMonth_Buckets,MATCH($A835,IntraSumMonths,0),1),INDEX(BucketTable,MATCH($A835,SumMonths,0),1))</f>
        <v>1</v>
      </c>
      <c r="G835" s="79" t="str">
        <f t="shared" ref="G835:G898" si="40">INDEX(Book_Type,MATCH($B835,Book,0),1)</f>
        <v>M</v>
      </c>
      <c r="H835" s="79" t="str">
        <f t="shared" ref="H835:H898" si="41">$F835&amp;$C835</f>
        <v>1GDP-ELPO/SANJUA</v>
      </c>
    </row>
    <row r="836" spans="1:8">
      <c r="A836" s="80">
        <v>37194</v>
      </c>
      <c r="B836" s="79" t="s">
        <v>159</v>
      </c>
      <c r="C836" s="79" t="s">
        <v>171</v>
      </c>
      <c r="D836" s="85">
        <v>15000</v>
      </c>
      <c r="E836" s="85">
        <v>15000</v>
      </c>
      <c r="F836" s="210">
        <f t="shared" si="39"/>
        <v>1</v>
      </c>
      <c r="G836" s="79" t="str">
        <f t="shared" si="40"/>
        <v>M</v>
      </c>
      <c r="H836" s="79" t="str">
        <f t="shared" si="41"/>
        <v>1GDP-HEHUB</v>
      </c>
    </row>
    <row r="837" spans="1:8">
      <c r="A837" s="80">
        <v>37194</v>
      </c>
      <c r="B837" s="79" t="s">
        <v>159</v>
      </c>
      <c r="C837" s="79" t="s">
        <v>125</v>
      </c>
      <c r="D837" s="85">
        <v>10000</v>
      </c>
      <c r="E837" s="85">
        <v>10000</v>
      </c>
      <c r="F837" s="210">
        <f t="shared" si="39"/>
        <v>1</v>
      </c>
      <c r="G837" s="79" t="str">
        <f t="shared" si="40"/>
        <v>M</v>
      </c>
      <c r="H837" s="79" t="str">
        <f t="shared" si="41"/>
        <v>1GDP-KERN/OPAL</v>
      </c>
    </row>
    <row r="838" spans="1:8">
      <c r="A838" s="80">
        <v>37195</v>
      </c>
      <c r="B838" s="79" t="s">
        <v>159</v>
      </c>
      <c r="C838" s="79" t="s">
        <v>121</v>
      </c>
      <c r="D838" s="85">
        <v>0</v>
      </c>
      <c r="E838" s="85">
        <v>0</v>
      </c>
      <c r="F838" s="210">
        <f t="shared" si="39"/>
        <v>1</v>
      </c>
      <c r="G838" s="79" t="str">
        <f t="shared" si="40"/>
        <v>M</v>
      </c>
      <c r="H838" s="79" t="str">
        <f t="shared" si="41"/>
        <v>1GDP-CAL BORDER</v>
      </c>
    </row>
    <row r="839" spans="1:8">
      <c r="A839" s="80">
        <v>37195</v>
      </c>
      <c r="B839" s="79" t="s">
        <v>159</v>
      </c>
      <c r="C839" s="79" t="s">
        <v>128</v>
      </c>
      <c r="D839" s="85">
        <v>10000</v>
      </c>
      <c r="E839" s="85">
        <v>10000</v>
      </c>
      <c r="F839" s="210">
        <f t="shared" si="39"/>
        <v>1</v>
      </c>
      <c r="G839" s="79" t="str">
        <f t="shared" si="40"/>
        <v>M</v>
      </c>
      <c r="H839" s="79" t="str">
        <f t="shared" si="41"/>
        <v>1GDP-CIG/RKYMTN</v>
      </c>
    </row>
    <row r="840" spans="1:8">
      <c r="A840" s="80">
        <v>37195</v>
      </c>
      <c r="B840" s="79" t="s">
        <v>159</v>
      </c>
      <c r="C840" s="79" t="s">
        <v>135</v>
      </c>
      <c r="D840" s="85">
        <v>0</v>
      </c>
      <c r="E840" s="85">
        <v>0</v>
      </c>
      <c r="F840" s="210">
        <f t="shared" si="39"/>
        <v>1</v>
      </c>
      <c r="G840" s="79" t="str">
        <f t="shared" si="40"/>
        <v>M</v>
      </c>
      <c r="H840" s="79" t="str">
        <f t="shared" si="41"/>
        <v>1GDP-ELPO/SANJUA</v>
      </c>
    </row>
    <row r="841" spans="1:8">
      <c r="A841" s="80">
        <v>37195</v>
      </c>
      <c r="B841" s="79" t="s">
        <v>159</v>
      </c>
      <c r="C841" s="79" t="s">
        <v>171</v>
      </c>
      <c r="D841" s="85">
        <v>15000</v>
      </c>
      <c r="E841" s="85">
        <v>15000</v>
      </c>
      <c r="F841" s="210">
        <f t="shared" si="39"/>
        <v>1</v>
      </c>
      <c r="G841" s="79" t="str">
        <f t="shared" si="40"/>
        <v>M</v>
      </c>
      <c r="H841" s="79" t="str">
        <f t="shared" si="41"/>
        <v>1GDP-HEHUB</v>
      </c>
    </row>
    <row r="842" spans="1:8">
      <c r="A842" s="80">
        <v>37195</v>
      </c>
      <c r="B842" s="79" t="s">
        <v>159</v>
      </c>
      <c r="C842" s="79" t="s">
        <v>125</v>
      </c>
      <c r="D842" s="85">
        <v>10000</v>
      </c>
      <c r="E842" s="85">
        <v>10000</v>
      </c>
      <c r="F842" s="210">
        <f t="shared" si="39"/>
        <v>1</v>
      </c>
      <c r="G842" s="79" t="str">
        <f t="shared" si="40"/>
        <v>M</v>
      </c>
      <c r="H842" s="79" t="str">
        <f t="shared" si="41"/>
        <v>1GDP-KERN/OPAL</v>
      </c>
    </row>
    <row r="843" spans="1:8">
      <c r="A843" s="80">
        <v>37165</v>
      </c>
      <c r="B843" s="79" t="s">
        <v>83</v>
      </c>
      <c r="C843" s="79" t="s">
        <v>88</v>
      </c>
      <c r="D843" s="85">
        <v>0</v>
      </c>
      <c r="E843" s="85">
        <v>0</v>
      </c>
      <c r="F843" s="210">
        <f t="shared" si="39"/>
        <v>1</v>
      </c>
      <c r="G843" s="79" t="str">
        <f t="shared" si="40"/>
        <v>D</v>
      </c>
      <c r="H843" s="79" t="str">
        <f t="shared" si="41"/>
        <v>1IF-CIG/RKYMTN</v>
      </c>
    </row>
    <row r="844" spans="1:8">
      <c r="A844" s="80">
        <v>37165</v>
      </c>
      <c r="B844" s="79" t="s">
        <v>83</v>
      </c>
      <c r="C844" s="79" t="s">
        <v>89</v>
      </c>
      <c r="D844" s="85">
        <v>0</v>
      </c>
      <c r="E844" s="85">
        <v>0</v>
      </c>
      <c r="F844" s="210">
        <f t="shared" si="39"/>
        <v>1</v>
      </c>
      <c r="G844" s="79" t="str">
        <f t="shared" si="40"/>
        <v>D</v>
      </c>
      <c r="H844" s="79" t="str">
        <f t="shared" si="41"/>
        <v>1IF-ELPO/PERMIAN</v>
      </c>
    </row>
    <row r="845" spans="1:8">
      <c r="A845" s="80">
        <v>37165</v>
      </c>
      <c r="B845" s="79" t="s">
        <v>83</v>
      </c>
      <c r="C845" s="79" t="s">
        <v>72</v>
      </c>
      <c r="D845" s="85">
        <v>0</v>
      </c>
      <c r="E845" s="85">
        <v>0</v>
      </c>
      <c r="F845" s="210">
        <f t="shared" si="39"/>
        <v>1</v>
      </c>
      <c r="G845" s="79" t="str">
        <f t="shared" si="40"/>
        <v>D</v>
      </c>
      <c r="H845" s="79" t="str">
        <f t="shared" si="41"/>
        <v>1IF-ELPO/SJ</v>
      </c>
    </row>
    <row r="846" spans="1:8">
      <c r="A846" s="80">
        <v>37165</v>
      </c>
      <c r="B846" s="79" t="s">
        <v>83</v>
      </c>
      <c r="C846" s="79" t="s">
        <v>67</v>
      </c>
      <c r="D846" s="85">
        <v>0</v>
      </c>
      <c r="E846" s="85">
        <v>0</v>
      </c>
      <c r="F846" s="210">
        <f t="shared" si="39"/>
        <v>1</v>
      </c>
      <c r="G846" s="79" t="str">
        <f t="shared" si="40"/>
        <v>D</v>
      </c>
      <c r="H846" s="79" t="str">
        <f t="shared" si="41"/>
        <v>1IF-NWPL_ROCKY_M</v>
      </c>
    </row>
    <row r="847" spans="1:8">
      <c r="A847" s="80">
        <v>37165</v>
      </c>
      <c r="B847" s="79" t="s">
        <v>83</v>
      </c>
      <c r="C847" s="79" t="s">
        <v>73</v>
      </c>
      <c r="D847" s="85">
        <v>0</v>
      </c>
      <c r="E847" s="85">
        <v>0</v>
      </c>
      <c r="F847" s="210">
        <f t="shared" si="39"/>
        <v>1</v>
      </c>
      <c r="G847" s="79" t="str">
        <f t="shared" si="40"/>
        <v>D</v>
      </c>
      <c r="H847" s="79" t="str">
        <f t="shared" si="41"/>
        <v>1IF-WAHA-TX</v>
      </c>
    </row>
    <row r="848" spans="1:8">
      <c r="A848" s="80">
        <v>37165</v>
      </c>
      <c r="B848" s="79" t="s">
        <v>83</v>
      </c>
      <c r="C848" s="79" t="s">
        <v>68</v>
      </c>
      <c r="D848" s="85">
        <v>0</v>
      </c>
      <c r="E848" s="85">
        <v>0</v>
      </c>
      <c r="F848" s="210">
        <f t="shared" si="39"/>
        <v>1</v>
      </c>
      <c r="G848" s="79" t="str">
        <f t="shared" si="40"/>
        <v>D</v>
      </c>
      <c r="H848" s="79" t="str">
        <f t="shared" si="41"/>
        <v>1NGI-MALIN</v>
      </c>
    </row>
    <row r="849" spans="1:8">
      <c r="A849" s="80">
        <v>37165</v>
      </c>
      <c r="B849" s="79" t="s">
        <v>83</v>
      </c>
      <c r="C849" s="79" t="s">
        <v>46</v>
      </c>
      <c r="D849" s="85">
        <v>0</v>
      </c>
      <c r="E849" s="85">
        <v>0</v>
      </c>
      <c r="F849" s="210">
        <f t="shared" si="39"/>
        <v>1</v>
      </c>
      <c r="G849" s="79" t="str">
        <f t="shared" si="40"/>
        <v>D</v>
      </c>
      <c r="H849" s="79" t="str">
        <f t="shared" si="41"/>
        <v>1NGI-SOCAL</v>
      </c>
    </row>
    <row r="850" spans="1:8">
      <c r="A850" s="80">
        <v>37196</v>
      </c>
      <c r="B850" s="79" t="s">
        <v>83</v>
      </c>
      <c r="C850" s="79" t="s">
        <v>72</v>
      </c>
      <c r="D850" s="85">
        <v>949393.01780000003</v>
      </c>
      <c r="E850" s="85">
        <v>-94939.301779999994</v>
      </c>
      <c r="F850" s="210">
        <f t="shared" si="39"/>
        <v>2</v>
      </c>
      <c r="G850" s="79" t="str">
        <f t="shared" si="40"/>
        <v>D</v>
      </c>
      <c r="H850" s="79" t="str">
        <f t="shared" si="41"/>
        <v>2IF-ELPO/SJ</v>
      </c>
    </row>
    <row r="851" spans="1:8">
      <c r="A851" s="80">
        <v>37196</v>
      </c>
      <c r="B851" s="79" t="s">
        <v>83</v>
      </c>
      <c r="C851" s="79" t="s">
        <v>67</v>
      </c>
      <c r="D851" s="85">
        <v>-149904.16070000001</v>
      </c>
      <c r="E851" s="85">
        <v>14990.416069999999</v>
      </c>
      <c r="F851" s="210">
        <f t="shared" si="39"/>
        <v>2</v>
      </c>
      <c r="G851" s="79" t="str">
        <f t="shared" si="40"/>
        <v>D</v>
      </c>
      <c r="H851" s="79" t="str">
        <f t="shared" si="41"/>
        <v>2IF-NWPL_ROCKY_M</v>
      </c>
    </row>
    <row r="852" spans="1:8">
      <c r="A852" s="80">
        <v>37196</v>
      </c>
      <c r="B852" s="79" t="s">
        <v>83</v>
      </c>
      <c r="C852" s="79" t="s">
        <v>46</v>
      </c>
      <c r="D852" s="85">
        <v>-299808.32140000002</v>
      </c>
      <c r="E852" s="85">
        <v>29980.832139999999</v>
      </c>
      <c r="F852" s="210">
        <f t="shared" si="39"/>
        <v>2</v>
      </c>
      <c r="G852" s="79" t="str">
        <f t="shared" si="40"/>
        <v>D</v>
      </c>
      <c r="H852" s="79" t="str">
        <f t="shared" si="41"/>
        <v>2NGI-SOCAL</v>
      </c>
    </row>
    <row r="853" spans="1:8">
      <c r="A853" s="80">
        <v>37226</v>
      </c>
      <c r="B853" s="79" t="s">
        <v>83</v>
      </c>
      <c r="C853" s="79" t="s">
        <v>72</v>
      </c>
      <c r="D853" s="85">
        <v>234884.86960000001</v>
      </c>
      <c r="E853" s="85">
        <v>-23488.486959999998</v>
      </c>
      <c r="F853" s="210">
        <f t="shared" si="39"/>
        <v>3</v>
      </c>
      <c r="G853" s="79" t="str">
        <f t="shared" si="40"/>
        <v>D</v>
      </c>
      <c r="H853" s="79" t="str">
        <f t="shared" si="41"/>
        <v>3IF-ELPO/SJ</v>
      </c>
    </row>
    <row r="854" spans="1:8">
      <c r="A854" s="80">
        <v>37226</v>
      </c>
      <c r="B854" s="79" t="s">
        <v>83</v>
      </c>
      <c r="C854" s="79" t="s">
        <v>67</v>
      </c>
      <c r="D854" s="85">
        <v>-154595.1372</v>
      </c>
      <c r="E854" s="85">
        <v>15459.513720000001</v>
      </c>
      <c r="F854" s="210">
        <f t="shared" si="39"/>
        <v>3</v>
      </c>
      <c r="G854" s="79" t="str">
        <f t="shared" si="40"/>
        <v>D</v>
      </c>
      <c r="H854" s="79" t="str">
        <f t="shared" si="41"/>
        <v>3IF-NWPL_ROCKY_M</v>
      </c>
    </row>
    <row r="855" spans="1:8">
      <c r="A855" s="80">
        <v>37226</v>
      </c>
      <c r="B855" s="79" t="s">
        <v>83</v>
      </c>
      <c r="C855" s="79" t="s">
        <v>46</v>
      </c>
      <c r="D855" s="85">
        <v>-309190.27429999999</v>
      </c>
      <c r="E855" s="85">
        <v>30919.027429999998</v>
      </c>
      <c r="F855" s="210">
        <f t="shared" si="39"/>
        <v>3</v>
      </c>
      <c r="G855" s="79" t="str">
        <f t="shared" si="40"/>
        <v>D</v>
      </c>
      <c r="H855" s="79" t="str">
        <f t="shared" si="41"/>
        <v>3NGI-SOCAL</v>
      </c>
    </row>
    <row r="856" spans="1:8">
      <c r="A856" s="80">
        <v>37257</v>
      </c>
      <c r="B856" s="79" t="s">
        <v>83</v>
      </c>
      <c r="C856" s="79" t="s">
        <v>72</v>
      </c>
      <c r="D856" s="85">
        <v>234422.35740000001</v>
      </c>
      <c r="E856" s="85">
        <v>-23442.23574</v>
      </c>
      <c r="F856" s="210">
        <f t="shared" si="39"/>
        <v>3</v>
      </c>
      <c r="G856" s="79" t="str">
        <f t="shared" si="40"/>
        <v>D</v>
      </c>
      <c r="H856" s="79" t="str">
        <f t="shared" si="41"/>
        <v>3IF-ELPO/SJ</v>
      </c>
    </row>
    <row r="857" spans="1:8">
      <c r="A857" s="80">
        <v>37257</v>
      </c>
      <c r="B857" s="79" t="s">
        <v>83</v>
      </c>
      <c r="C857" s="79" t="s">
        <v>67</v>
      </c>
      <c r="D857" s="85">
        <v>-154290.72349999999</v>
      </c>
      <c r="E857" s="85">
        <v>15429.07235</v>
      </c>
      <c r="F857" s="210">
        <f t="shared" si="39"/>
        <v>3</v>
      </c>
      <c r="G857" s="79" t="str">
        <f t="shared" si="40"/>
        <v>D</v>
      </c>
      <c r="H857" s="79" t="str">
        <f t="shared" si="41"/>
        <v>3IF-NWPL_ROCKY_M</v>
      </c>
    </row>
    <row r="858" spans="1:8">
      <c r="A858" s="80">
        <v>37257</v>
      </c>
      <c r="B858" s="79" t="s">
        <v>83</v>
      </c>
      <c r="C858" s="79" t="s">
        <v>46</v>
      </c>
      <c r="D858" s="85">
        <v>-308581.44699999999</v>
      </c>
      <c r="E858" s="85">
        <v>30858.144700000001</v>
      </c>
      <c r="F858" s="210">
        <f t="shared" si="39"/>
        <v>3</v>
      </c>
      <c r="G858" s="79" t="str">
        <f t="shared" si="40"/>
        <v>D</v>
      </c>
      <c r="H858" s="79" t="str">
        <f t="shared" si="41"/>
        <v>3NGI-SOCAL</v>
      </c>
    </row>
    <row r="859" spans="1:8">
      <c r="A859" s="80">
        <v>37288</v>
      </c>
      <c r="B859" s="79" t="s">
        <v>83</v>
      </c>
      <c r="C859" s="79" t="s">
        <v>72</v>
      </c>
      <c r="D859" s="85">
        <v>274194.36900000001</v>
      </c>
      <c r="E859" s="85">
        <v>-27419.436900000001</v>
      </c>
      <c r="F859" s="210">
        <f t="shared" si="39"/>
        <v>3</v>
      </c>
      <c r="G859" s="79" t="str">
        <f t="shared" si="40"/>
        <v>D</v>
      </c>
      <c r="H859" s="79" t="str">
        <f t="shared" si="41"/>
        <v>3IF-ELPO/SJ</v>
      </c>
    </row>
    <row r="860" spans="1:8">
      <c r="A860" s="80">
        <v>37288</v>
      </c>
      <c r="B860" s="79" t="s">
        <v>83</v>
      </c>
      <c r="C860" s="79" t="s">
        <v>67</v>
      </c>
      <c r="D860" s="85">
        <v>-139084.10019999999</v>
      </c>
      <c r="E860" s="85">
        <v>13908.410019999999</v>
      </c>
      <c r="F860" s="210">
        <f t="shared" si="39"/>
        <v>3</v>
      </c>
      <c r="G860" s="79" t="str">
        <f t="shared" si="40"/>
        <v>D</v>
      </c>
      <c r="H860" s="79" t="str">
        <f t="shared" si="41"/>
        <v>3IF-NWPL_ROCKY_M</v>
      </c>
    </row>
    <row r="861" spans="1:8">
      <c r="A861" s="80">
        <v>37288</v>
      </c>
      <c r="B861" s="79" t="s">
        <v>83</v>
      </c>
      <c r="C861" s="79" t="s">
        <v>46</v>
      </c>
      <c r="D861" s="85">
        <v>-278168.20039999997</v>
      </c>
      <c r="E861" s="85">
        <v>27816.820039999999</v>
      </c>
      <c r="F861" s="210">
        <f t="shared" si="39"/>
        <v>3</v>
      </c>
      <c r="G861" s="79" t="str">
        <f t="shared" si="40"/>
        <v>D</v>
      </c>
      <c r="H861" s="79" t="str">
        <f t="shared" si="41"/>
        <v>3NGI-SOCAL</v>
      </c>
    </row>
    <row r="862" spans="1:8">
      <c r="A862" s="80">
        <v>37316</v>
      </c>
      <c r="B862" s="79" t="s">
        <v>83</v>
      </c>
      <c r="C862" s="79" t="s">
        <v>72</v>
      </c>
      <c r="D862" s="85">
        <v>345133.71059999999</v>
      </c>
      <c r="E862" s="85">
        <v>-34513.371059999998</v>
      </c>
      <c r="F862" s="210">
        <f t="shared" si="39"/>
        <v>3</v>
      </c>
      <c r="G862" s="79" t="str">
        <f t="shared" si="40"/>
        <v>D</v>
      </c>
      <c r="H862" s="79" t="str">
        <f t="shared" si="41"/>
        <v>3IF-ELPO/SJ</v>
      </c>
    </row>
    <row r="863" spans="1:8">
      <c r="A863" s="80">
        <v>37316</v>
      </c>
      <c r="B863" s="79" t="s">
        <v>83</v>
      </c>
      <c r="C863" s="79" t="s">
        <v>67</v>
      </c>
      <c r="D863" s="85">
        <v>-153723.3481</v>
      </c>
      <c r="E863" s="85">
        <v>15372.33481</v>
      </c>
      <c r="F863" s="210">
        <f t="shared" si="39"/>
        <v>3</v>
      </c>
      <c r="G863" s="79" t="str">
        <f t="shared" si="40"/>
        <v>D</v>
      </c>
      <c r="H863" s="79" t="str">
        <f t="shared" si="41"/>
        <v>3IF-NWPL_ROCKY_M</v>
      </c>
    </row>
    <row r="864" spans="1:8">
      <c r="A864" s="80">
        <v>37316</v>
      </c>
      <c r="B864" s="79" t="s">
        <v>83</v>
      </c>
      <c r="C864" s="79" t="s">
        <v>46</v>
      </c>
      <c r="D864" s="85">
        <v>-307446.69620000001</v>
      </c>
      <c r="E864" s="85">
        <v>30744.669620000001</v>
      </c>
      <c r="F864" s="210">
        <f t="shared" si="39"/>
        <v>3</v>
      </c>
      <c r="G864" s="79" t="str">
        <f t="shared" si="40"/>
        <v>D</v>
      </c>
      <c r="H864" s="79" t="str">
        <f t="shared" si="41"/>
        <v>3NGI-SOCAL</v>
      </c>
    </row>
    <row r="865" spans="1:8">
      <c r="A865" s="80">
        <v>37347</v>
      </c>
      <c r="B865" s="79" t="s">
        <v>83</v>
      </c>
      <c r="C865" s="79" t="s">
        <v>72</v>
      </c>
      <c r="D865" s="85">
        <v>-207873.02859999999</v>
      </c>
      <c r="E865" s="85">
        <v>20787.30286</v>
      </c>
      <c r="F865" s="210">
        <f t="shared" si="39"/>
        <v>4</v>
      </c>
      <c r="G865" s="79" t="str">
        <f t="shared" si="40"/>
        <v>D</v>
      </c>
      <c r="H865" s="79" t="str">
        <f t="shared" si="41"/>
        <v>4IF-ELPO/SJ</v>
      </c>
    </row>
    <row r="866" spans="1:8">
      <c r="A866" s="80">
        <v>37377</v>
      </c>
      <c r="B866" s="79" t="s">
        <v>83</v>
      </c>
      <c r="C866" s="79" t="s">
        <v>72</v>
      </c>
      <c r="D866" s="85">
        <v>-196602.81030000001</v>
      </c>
      <c r="E866" s="85">
        <v>19660.281029999998</v>
      </c>
      <c r="F866" s="210">
        <f t="shared" si="39"/>
        <v>4</v>
      </c>
      <c r="G866" s="79" t="str">
        <f t="shared" si="40"/>
        <v>D</v>
      </c>
      <c r="H866" s="79" t="str">
        <f t="shared" si="41"/>
        <v>4IF-ELPO/SJ</v>
      </c>
    </row>
    <row r="867" spans="1:8">
      <c r="A867" s="80">
        <v>37408</v>
      </c>
      <c r="B867" s="79" t="s">
        <v>83</v>
      </c>
      <c r="C867" s="79" t="s">
        <v>72</v>
      </c>
      <c r="D867" s="85">
        <v>-186347.59020000001</v>
      </c>
      <c r="E867" s="85">
        <v>18634.759020000001</v>
      </c>
      <c r="F867" s="210">
        <f t="shared" si="39"/>
        <v>4</v>
      </c>
      <c r="G867" s="79" t="str">
        <f t="shared" si="40"/>
        <v>D</v>
      </c>
      <c r="H867" s="79" t="str">
        <f t="shared" si="41"/>
        <v>4IF-ELPO/SJ</v>
      </c>
    </row>
    <row r="868" spans="1:8">
      <c r="A868" s="80">
        <v>37438</v>
      </c>
      <c r="B868" s="79" t="s">
        <v>83</v>
      </c>
      <c r="C868" s="79" t="s">
        <v>72</v>
      </c>
      <c r="D868" s="85">
        <v>-190397.33979999999</v>
      </c>
      <c r="E868" s="85">
        <v>19039.733980000001</v>
      </c>
      <c r="F868" s="210">
        <f t="shared" si="39"/>
        <v>4</v>
      </c>
      <c r="G868" s="79" t="str">
        <f t="shared" si="40"/>
        <v>D</v>
      </c>
      <c r="H868" s="79" t="str">
        <f t="shared" si="41"/>
        <v>4IF-ELPO/SJ</v>
      </c>
    </row>
    <row r="869" spans="1:8">
      <c r="A869" s="80">
        <v>37469</v>
      </c>
      <c r="B869" s="79" t="s">
        <v>83</v>
      </c>
      <c r="C869" s="79" t="s">
        <v>72</v>
      </c>
      <c r="D869" s="85">
        <v>-6872.2225000000008</v>
      </c>
      <c r="E869" s="85">
        <v>0</v>
      </c>
      <c r="F869" s="210">
        <f t="shared" si="39"/>
        <v>4</v>
      </c>
      <c r="G869" s="79" t="str">
        <f t="shared" si="40"/>
        <v>D</v>
      </c>
      <c r="H869" s="79" t="str">
        <f t="shared" si="41"/>
        <v>4IF-ELPO/SJ</v>
      </c>
    </row>
    <row r="870" spans="1:8">
      <c r="A870" s="80">
        <v>37500</v>
      </c>
      <c r="B870" s="79" t="s">
        <v>83</v>
      </c>
      <c r="C870" s="79" t="s">
        <v>72</v>
      </c>
      <c r="D870" s="85">
        <v>-6856.3267000000005</v>
      </c>
      <c r="E870" s="85">
        <v>685.63266999999996</v>
      </c>
      <c r="F870" s="210">
        <f t="shared" si="39"/>
        <v>4</v>
      </c>
      <c r="G870" s="79" t="str">
        <f t="shared" si="40"/>
        <v>D</v>
      </c>
      <c r="H870" s="79" t="str">
        <f t="shared" si="41"/>
        <v>4IF-ELPO/SJ</v>
      </c>
    </row>
    <row r="871" spans="1:8">
      <c r="A871" s="80">
        <v>37530</v>
      </c>
      <c r="B871" s="79" t="s">
        <v>83</v>
      </c>
      <c r="C871" s="79" t="s">
        <v>72</v>
      </c>
      <c r="D871" s="85">
        <v>-19543.232100000001</v>
      </c>
      <c r="E871" s="85">
        <v>0</v>
      </c>
      <c r="F871" s="210">
        <f t="shared" si="39"/>
        <v>4</v>
      </c>
      <c r="G871" s="79" t="str">
        <f t="shared" si="40"/>
        <v>D</v>
      </c>
      <c r="H871" s="79" t="str">
        <f t="shared" si="41"/>
        <v>4IF-ELPO/SJ</v>
      </c>
    </row>
    <row r="872" spans="1:8">
      <c r="A872" s="80">
        <v>37188</v>
      </c>
      <c r="B872" s="79" t="s">
        <v>161</v>
      </c>
      <c r="C872" s="79" t="s">
        <v>121</v>
      </c>
      <c r="D872" s="85">
        <v>0</v>
      </c>
      <c r="E872" s="85">
        <v>0</v>
      </c>
      <c r="F872" s="210">
        <f t="shared" si="39"/>
        <v>1</v>
      </c>
      <c r="G872" s="79" t="str">
        <f t="shared" si="40"/>
        <v>M</v>
      </c>
      <c r="H872" s="79" t="str">
        <f t="shared" si="41"/>
        <v>1GDP-CAL BORDER</v>
      </c>
    </row>
    <row r="873" spans="1:8">
      <c r="A873" s="80">
        <v>37188</v>
      </c>
      <c r="B873" s="79" t="s">
        <v>161</v>
      </c>
      <c r="C873" s="79" t="s">
        <v>170</v>
      </c>
      <c r="D873" s="85">
        <v>0</v>
      </c>
      <c r="E873" s="85">
        <v>0</v>
      </c>
      <c r="F873" s="210">
        <f t="shared" si="39"/>
        <v>1</v>
      </c>
      <c r="G873" s="79" t="str">
        <f t="shared" si="40"/>
        <v>M</v>
      </c>
      <c r="H873" s="79" t="str">
        <f t="shared" si="41"/>
        <v>1GDP-CIG/CHEYENN</v>
      </c>
    </row>
    <row r="874" spans="1:8">
      <c r="A874" s="80">
        <v>37188</v>
      </c>
      <c r="B874" s="79" t="s">
        <v>161</v>
      </c>
      <c r="C874" s="79" t="s">
        <v>131</v>
      </c>
      <c r="D874" s="85">
        <v>0</v>
      </c>
      <c r="E874" s="85">
        <v>0</v>
      </c>
      <c r="F874" s="210">
        <f t="shared" si="39"/>
        <v>1</v>
      </c>
      <c r="G874" s="79" t="str">
        <f t="shared" si="40"/>
        <v>M</v>
      </c>
      <c r="H874" s="79" t="str">
        <f t="shared" si="41"/>
        <v>1GDP-ELPO/PERM2</v>
      </c>
    </row>
    <row r="875" spans="1:8">
      <c r="A875" s="80">
        <v>37188</v>
      </c>
      <c r="B875" s="79" t="s">
        <v>161</v>
      </c>
      <c r="C875" s="79" t="s">
        <v>135</v>
      </c>
      <c r="D875" s="85">
        <v>0</v>
      </c>
      <c r="E875" s="85">
        <v>0</v>
      </c>
      <c r="F875" s="210">
        <f t="shared" si="39"/>
        <v>1</v>
      </c>
      <c r="G875" s="79" t="str">
        <f t="shared" si="40"/>
        <v>M</v>
      </c>
      <c r="H875" s="79" t="str">
        <f t="shared" si="41"/>
        <v>1GDP-ELPO/SANJUA</v>
      </c>
    </row>
    <row r="876" spans="1:8">
      <c r="A876" s="80">
        <v>37188</v>
      </c>
      <c r="B876" s="79" t="s">
        <v>161</v>
      </c>
      <c r="C876" s="79" t="s">
        <v>171</v>
      </c>
      <c r="D876" s="85">
        <v>0</v>
      </c>
      <c r="E876" s="85">
        <v>0</v>
      </c>
      <c r="F876" s="210">
        <f t="shared" si="39"/>
        <v>1</v>
      </c>
      <c r="G876" s="79" t="str">
        <f t="shared" si="40"/>
        <v>M</v>
      </c>
      <c r="H876" s="79" t="str">
        <f t="shared" si="41"/>
        <v>1GDP-HEHUB</v>
      </c>
    </row>
    <row r="877" spans="1:8">
      <c r="A877" s="80">
        <v>37188</v>
      </c>
      <c r="B877" s="79" t="s">
        <v>161</v>
      </c>
      <c r="C877" s="79" t="s">
        <v>125</v>
      </c>
      <c r="D877" s="85">
        <v>0</v>
      </c>
      <c r="E877" s="85">
        <v>0</v>
      </c>
      <c r="F877" s="210">
        <f t="shared" si="39"/>
        <v>1</v>
      </c>
      <c r="G877" s="79" t="str">
        <f t="shared" si="40"/>
        <v>M</v>
      </c>
      <c r="H877" s="79" t="str">
        <f t="shared" si="41"/>
        <v>1GDP-KERN/OPAL</v>
      </c>
    </row>
    <row r="878" spans="1:8">
      <c r="A878" s="80">
        <v>37189</v>
      </c>
      <c r="B878" s="79" t="s">
        <v>161</v>
      </c>
      <c r="C878" s="79" t="s">
        <v>121</v>
      </c>
      <c r="D878" s="85">
        <v>-10000</v>
      </c>
      <c r="E878" s="85">
        <v>-10000</v>
      </c>
      <c r="F878" s="210">
        <f t="shared" si="39"/>
        <v>1</v>
      </c>
      <c r="G878" s="79" t="str">
        <f t="shared" si="40"/>
        <v>M</v>
      </c>
      <c r="H878" s="79" t="str">
        <f t="shared" si="41"/>
        <v>1GDP-CAL BORDER</v>
      </c>
    </row>
    <row r="879" spans="1:8">
      <c r="A879" s="80">
        <v>37189</v>
      </c>
      <c r="B879" s="79" t="s">
        <v>161</v>
      </c>
      <c r="C879" s="79" t="s">
        <v>170</v>
      </c>
      <c r="D879" s="85">
        <v>10000</v>
      </c>
      <c r="E879" s="85">
        <v>10000</v>
      </c>
      <c r="F879" s="210">
        <f t="shared" si="39"/>
        <v>1</v>
      </c>
      <c r="G879" s="79" t="str">
        <f t="shared" si="40"/>
        <v>M</v>
      </c>
      <c r="H879" s="79" t="str">
        <f t="shared" si="41"/>
        <v>1GDP-CIG/CHEYENN</v>
      </c>
    </row>
    <row r="880" spans="1:8">
      <c r="A880" s="80">
        <v>37189</v>
      </c>
      <c r="B880" s="79" t="s">
        <v>161</v>
      </c>
      <c r="C880" s="79" t="s">
        <v>131</v>
      </c>
      <c r="D880" s="85">
        <v>74924</v>
      </c>
      <c r="E880" s="85">
        <v>74924</v>
      </c>
      <c r="F880" s="210">
        <f t="shared" si="39"/>
        <v>1</v>
      </c>
      <c r="G880" s="79" t="str">
        <f t="shared" si="40"/>
        <v>M</v>
      </c>
      <c r="H880" s="79" t="str">
        <f t="shared" si="41"/>
        <v>1GDP-ELPO/PERM2</v>
      </c>
    </row>
    <row r="881" spans="1:8">
      <c r="A881" s="80">
        <v>37189</v>
      </c>
      <c r="B881" s="79" t="s">
        <v>161</v>
      </c>
      <c r="C881" s="79" t="s">
        <v>135</v>
      </c>
      <c r="D881" s="85">
        <v>-67000</v>
      </c>
      <c r="E881" s="85">
        <v>-67000</v>
      </c>
      <c r="F881" s="210">
        <f t="shared" si="39"/>
        <v>1</v>
      </c>
      <c r="G881" s="79" t="str">
        <f t="shared" si="40"/>
        <v>M</v>
      </c>
      <c r="H881" s="79" t="str">
        <f t="shared" si="41"/>
        <v>1GDP-ELPO/SANJUA</v>
      </c>
    </row>
    <row r="882" spans="1:8">
      <c r="A882" s="80">
        <v>37189</v>
      </c>
      <c r="B882" s="79" t="s">
        <v>161</v>
      </c>
      <c r="C882" s="79" t="s">
        <v>171</v>
      </c>
      <c r="D882" s="85">
        <v>0</v>
      </c>
      <c r="E882" s="85">
        <v>0</v>
      </c>
      <c r="F882" s="210">
        <f t="shared" si="39"/>
        <v>1</v>
      </c>
      <c r="G882" s="79" t="str">
        <f t="shared" si="40"/>
        <v>M</v>
      </c>
      <c r="H882" s="79" t="str">
        <f t="shared" si="41"/>
        <v>1GDP-HEHUB</v>
      </c>
    </row>
    <row r="883" spans="1:8">
      <c r="A883" s="80">
        <v>37189</v>
      </c>
      <c r="B883" s="79" t="s">
        <v>161</v>
      </c>
      <c r="C883" s="79" t="s">
        <v>125</v>
      </c>
      <c r="D883" s="85">
        <v>-70000</v>
      </c>
      <c r="E883" s="85">
        <v>-70000</v>
      </c>
      <c r="F883" s="210">
        <f t="shared" si="39"/>
        <v>1</v>
      </c>
      <c r="G883" s="79" t="str">
        <f t="shared" si="40"/>
        <v>M</v>
      </c>
      <c r="H883" s="79" t="str">
        <f t="shared" si="41"/>
        <v>1GDP-KERN/OPAL</v>
      </c>
    </row>
    <row r="884" spans="1:8">
      <c r="A884" s="80">
        <v>37190</v>
      </c>
      <c r="B884" s="79" t="s">
        <v>161</v>
      </c>
      <c r="C884" s="79" t="s">
        <v>121</v>
      </c>
      <c r="D884" s="85">
        <v>-10000</v>
      </c>
      <c r="E884" s="85">
        <v>-10000</v>
      </c>
      <c r="F884" s="210">
        <f t="shared" si="39"/>
        <v>1</v>
      </c>
      <c r="G884" s="79" t="str">
        <f t="shared" si="40"/>
        <v>M</v>
      </c>
      <c r="H884" s="79" t="str">
        <f t="shared" si="41"/>
        <v>1GDP-CAL BORDER</v>
      </c>
    </row>
    <row r="885" spans="1:8">
      <c r="A885" s="80">
        <v>37190</v>
      </c>
      <c r="B885" s="79" t="s">
        <v>161</v>
      </c>
      <c r="C885" s="79" t="s">
        <v>170</v>
      </c>
      <c r="D885" s="85">
        <v>10000</v>
      </c>
      <c r="E885" s="85">
        <v>10000</v>
      </c>
      <c r="F885" s="210">
        <f t="shared" si="39"/>
        <v>1</v>
      </c>
      <c r="G885" s="79" t="str">
        <f t="shared" si="40"/>
        <v>M</v>
      </c>
      <c r="H885" s="79" t="str">
        <f t="shared" si="41"/>
        <v>1GDP-CIG/CHEYENN</v>
      </c>
    </row>
    <row r="886" spans="1:8">
      <c r="A886" s="80">
        <v>37190</v>
      </c>
      <c r="B886" s="79" t="s">
        <v>161</v>
      </c>
      <c r="C886" s="79" t="s">
        <v>131</v>
      </c>
      <c r="D886" s="85">
        <v>74924</v>
      </c>
      <c r="E886" s="85">
        <v>74924</v>
      </c>
      <c r="F886" s="210">
        <f t="shared" si="39"/>
        <v>1</v>
      </c>
      <c r="G886" s="79" t="str">
        <f t="shared" si="40"/>
        <v>M</v>
      </c>
      <c r="H886" s="79" t="str">
        <f t="shared" si="41"/>
        <v>1GDP-ELPO/PERM2</v>
      </c>
    </row>
    <row r="887" spans="1:8">
      <c r="A887" s="80">
        <v>37190</v>
      </c>
      <c r="B887" s="79" t="s">
        <v>161</v>
      </c>
      <c r="C887" s="79" t="s">
        <v>135</v>
      </c>
      <c r="D887" s="85">
        <v>-67000</v>
      </c>
      <c r="E887" s="85">
        <v>-67000</v>
      </c>
      <c r="F887" s="210">
        <f t="shared" si="39"/>
        <v>1</v>
      </c>
      <c r="G887" s="79" t="str">
        <f t="shared" si="40"/>
        <v>M</v>
      </c>
      <c r="H887" s="79" t="str">
        <f t="shared" si="41"/>
        <v>1GDP-ELPO/SANJUA</v>
      </c>
    </row>
    <row r="888" spans="1:8">
      <c r="A888" s="80">
        <v>37190</v>
      </c>
      <c r="B888" s="79" t="s">
        <v>161</v>
      </c>
      <c r="C888" s="79" t="s">
        <v>171</v>
      </c>
      <c r="D888" s="85">
        <v>0</v>
      </c>
      <c r="E888" s="85">
        <v>0</v>
      </c>
      <c r="F888" s="210">
        <f t="shared" si="39"/>
        <v>1</v>
      </c>
      <c r="G888" s="79" t="str">
        <f t="shared" si="40"/>
        <v>M</v>
      </c>
      <c r="H888" s="79" t="str">
        <f t="shared" si="41"/>
        <v>1GDP-HEHUB</v>
      </c>
    </row>
    <row r="889" spans="1:8">
      <c r="A889" s="80">
        <v>37190</v>
      </c>
      <c r="B889" s="79" t="s">
        <v>161</v>
      </c>
      <c r="C889" s="79" t="s">
        <v>125</v>
      </c>
      <c r="D889" s="85">
        <v>-70000</v>
      </c>
      <c r="E889" s="85">
        <v>-70000</v>
      </c>
      <c r="F889" s="210">
        <f t="shared" si="39"/>
        <v>1</v>
      </c>
      <c r="G889" s="79" t="str">
        <f t="shared" si="40"/>
        <v>M</v>
      </c>
      <c r="H889" s="79" t="str">
        <f t="shared" si="41"/>
        <v>1GDP-KERN/OPAL</v>
      </c>
    </row>
    <row r="890" spans="1:8">
      <c r="A890" s="80">
        <v>37191</v>
      </c>
      <c r="B890" s="79" t="s">
        <v>161</v>
      </c>
      <c r="C890" s="79" t="s">
        <v>121</v>
      </c>
      <c r="D890" s="85">
        <v>-10000</v>
      </c>
      <c r="E890" s="85">
        <v>-10000</v>
      </c>
      <c r="F890" s="210">
        <f t="shared" si="39"/>
        <v>1</v>
      </c>
      <c r="G890" s="79" t="str">
        <f t="shared" si="40"/>
        <v>M</v>
      </c>
      <c r="H890" s="79" t="str">
        <f t="shared" si="41"/>
        <v>1GDP-CAL BORDER</v>
      </c>
    </row>
    <row r="891" spans="1:8">
      <c r="A891" s="80">
        <v>37191</v>
      </c>
      <c r="B891" s="79" t="s">
        <v>161</v>
      </c>
      <c r="C891" s="79" t="s">
        <v>170</v>
      </c>
      <c r="D891" s="85">
        <v>10000</v>
      </c>
      <c r="E891" s="85">
        <v>10000</v>
      </c>
      <c r="F891" s="210">
        <f t="shared" si="39"/>
        <v>1</v>
      </c>
      <c r="G891" s="79" t="str">
        <f t="shared" si="40"/>
        <v>M</v>
      </c>
      <c r="H891" s="79" t="str">
        <f t="shared" si="41"/>
        <v>1GDP-CIG/CHEYENN</v>
      </c>
    </row>
    <row r="892" spans="1:8">
      <c r="A892" s="80">
        <v>37191</v>
      </c>
      <c r="B892" s="79" t="s">
        <v>161</v>
      </c>
      <c r="C892" s="79" t="s">
        <v>131</v>
      </c>
      <c r="D892" s="85">
        <v>74924</v>
      </c>
      <c r="E892" s="85">
        <v>74924</v>
      </c>
      <c r="F892" s="210">
        <f t="shared" si="39"/>
        <v>1</v>
      </c>
      <c r="G892" s="79" t="str">
        <f t="shared" si="40"/>
        <v>M</v>
      </c>
      <c r="H892" s="79" t="str">
        <f t="shared" si="41"/>
        <v>1GDP-ELPO/PERM2</v>
      </c>
    </row>
    <row r="893" spans="1:8">
      <c r="A893" s="80">
        <v>37191</v>
      </c>
      <c r="B893" s="79" t="s">
        <v>161</v>
      </c>
      <c r="C893" s="79" t="s">
        <v>135</v>
      </c>
      <c r="D893" s="85">
        <v>-67000</v>
      </c>
      <c r="E893" s="85">
        <v>-67000</v>
      </c>
      <c r="F893" s="210">
        <f t="shared" si="39"/>
        <v>1</v>
      </c>
      <c r="G893" s="79" t="str">
        <f t="shared" si="40"/>
        <v>M</v>
      </c>
      <c r="H893" s="79" t="str">
        <f t="shared" si="41"/>
        <v>1GDP-ELPO/SANJUA</v>
      </c>
    </row>
    <row r="894" spans="1:8">
      <c r="A894" s="80">
        <v>37191</v>
      </c>
      <c r="B894" s="79" t="s">
        <v>161</v>
      </c>
      <c r="C894" s="79" t="s">
        <v>171</v>
      </c>
      <c r="D894" s="85">
        <v>0</v>
      </c>
      <c r="E894" s="85">
        <v>0</v>
      </c>
      <c r="F894" s="210">
        <f t="shared" si="39"/>
        <v>1</v>
      </c>
      <c r="G894" s="79" t="str">
        <f t="shared" si="40"/>
        <v>M</v>
      </c>
      <c r="H894" s="79" t="str">
        <f t="shared" si="41"/>
        <v>1GDP-HEHUB</v>
      </c>
    </row>
    <row r="895" spans="1:8">
      <c r="A895" s="80">
        <v>37191</v>
      </c>
      <c r="B895" s="79" t="s">
        <v>161</v>
      </c>
      <c r="C895" s="79" t="s">
        <v>125</v>
      </c>
      <c r="D895" s="85">
        <v>-70000</v>
      </c>
      <c r="E895" s="85">
        <v>-70000</v>
      </c>
      <c r="F895" s="210">
        <f t="shared" si="39"/>
        <v>1</v>
      </c>
      <c r="G895" s="79" t="str">
        <f t="shared" si="40"/>
        <v>M</v>
      </c>
      <c r="H895" s="79" t="str">
        <f t="shared" si="41"/>
        <v>1GDP-KERN/OPAL</v>
      </c>
    </row>
    <row r="896" spans="1:8">
      <c r="A896" s="80">
        <v>37192</v>
      </c>
      <c r="B896" s="79" t="s">
        <v>161</v>
      </c>
      <c r="C896" s="79" t="s">
        <v>121</v>
      </c>
      <c r="D896" s="85">
        <v>-10000</v>
      </c>
      <c r="E896" s="85">
        <v>-10000</v>
      </c>
      <c r="F896" s="210">
        <f t="shared" si="39"/>
        <v>1</v>
      </c>
      <c r="G896" s="79" t="str">
        <f t="shared" si="40"/>
        <v>M</v>
      </c>
      <c r="H896" s="79" t="str">
        <f t="shared" si="41"/>
        <v>1GDP-CAL BORDER</v>
      </c>
    </row>
    <row r="897" spans="1:8">
      <c r="A897" s="80">
        <v>37192</v>
      </c>
      <c r="B897" s="79" t="s">
        <v>161</v>
      </c>
      <c r="C897" s="79" t="s">
        <v>170</v>
      </c>
      <c r="D897" s="85">
        <v>10000</v>
      </c>
      <c r="E897" s="85">
        <v>10000</v>
      </c>
      <c r="F897" s="210">
        <f t="shared" si="39"/>
        <v>1</v>
      </c>
      <c r="G897" s="79" t="str">
        <f t="shared" si="40"/>
        <v>M</v>
      </c>
      <c r="H897" s="79" t="str">
        <f t="shared" si="41"/>
        <v>1GDP-CIG/CHEYENN</v>
      </c>
    </row>
    <row r="898" spans="1:8">
      <c r="A898" s="80">
        <v>37192</v>
      </c>
      <c r="B898" s="79" t="s">
        <v>161</v>
      </c>
      <c r="C898" s="79" t="s">
        <v>131</v>
      </c>
      <c r="D898" s="85">
        <v>74924</v>
      </c>
      <c r="E898" s="85">
        <v>74924</v>
      </c>
      <c r="F898" s="210">
        <f t="shared" si="39"/>
        <v>1</v>
      </c>
      <c r="G898" s="79" t="str">
        <f t="shared" si="40"/>
        <v>M</v>
      </c>
      <c r="H898" s="79" t="str">
        <f t="shared" si="41"/>
        <v>1GDP-ELPO/PERM2</v>
      </c>
    </row>
    <row r="899" spans="1:8">
      <c r="A899" s="80">
        <v>37192</v>
      </c>
      <c r="B899" s="79" t="s">
        <v>161</v>
      </c>
      <c r="C899" s="79" t="s">
        <v>135</v>
      </c>
      <c r="D899" s="85">
        <v>-67000</v>
      </c>
      <c r="E899" s="85">
        <v>-67000</v>
      </c>
      <c r="F899" s="210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1GDP-ELPO/SANJUA</v>
      </c>
    </row>
    <row r="900" spans="1:8">
      <c r="A900" s="80">
        <v>37192</v>
      </c>
      <c r="B900" s="79" t="s">
        <v>161</v>
      </c>
      <c r="C900" s="79" t="s">
        <v>171</v>
      </c>
      <c r="D900" s="85">
        <v>0</v>
      </c>
      <c r="E900" s="85">
        <v>0</v>
      </c>
      <c r="F900" s="210">
        <f t="shared" si="42"/>
        <v>1</v>
      </c>
      <c r="G900" s="79" t="str">
        <f t="shared" si="43"/>
        <v>M</v>
      </c>
      <c r="H900" s="79" t="str">
        <f t="shared" si="44"/>
        <v>1GDP-HEHUB</v>
      </c>
    </row>
    <row r="901" spans="1:8">
      <c r="A901" s="80">
        <v>37192</v>
      </c>
      <c r="B901" s="79" t="s">
        <v>161</v>
      </c>
      <c r="C901" s="79" t="s">
        <v>125</v>
      </c>
      <c r="D901" s="85">
        <v>-70000</v>
      </c>
      <c r="E901" s="85">
        <v>-70000</v>
      </c>
      <c r="F901" s="210">
        <f t="shared" si="42"/>
        <v>1</v>
      </c>
      <c r="G901" s="79" t="str">
        <f t="shared" si="43"/>
        <v>M</v>
      </c>
      <c r="H901" s="79" t="str">
        <f t="shared" si="44"/>
        <v>1GDP-KERN/OPAL</v>
      </c>
    </row>
    <row r="902" spans="1:8">
      <c r="A902" s="80">
        <v>37193</v>
      </c>
      <c r="B902" s="79" t="s">
        <v>161</v>
      </c>
      <c r="C902" s="79" t="s">
        <v>121</v>
      </c>
      <c r="D902" s="85">
        <v>-10000</v>
      </c>
      <c r="E902" s="85">
        <v>-10000</v>
      </c>
      <c r="F902" s="210">
        <f t="shared" si="42"/>
        <v>1</v>
      </c>
      <c r="G902" s="79" t="str">
        <f t="shared" si="43"/>
        <v>M</v>
      </c>
      <c r="H902" s="79" t="str">
        <f t="shared" si="44"/>
        <v>1GDP-CAL BORDER</v>
      </c>
    </row>
    <row r="903" spans="1:8">
      <c r="A903" s="80">
        <v>37193</v>
      </c>
      <c r="B903" s="79" t="s">
        <v>161</v>
      </c>
      <c r="C903" s="79" t="s">
        <v>170</v>
      </c>
      <c r="D903" s="85">
        <v>10000</v>
      </c>
      <c r="E903" s="85">
        <v>10000</v>
      </c>
      <c r="F903" s="210">
        <f t="shared" si="42"/>
        <v>1</v>
      </c>
      <c r="G903" s="79" t="str">
        <f t="shared" si="43"/>
        <v>M</v>
      </c>
      <c r="H903" s="79" t="str">
        <f t="shared" si="44"/>
        <v>1GDP-CIG/CHEYENN</v>
      </c>
    </row>
    <row r="904" spans="1:8">
      <c r="A904" s="80">
        <v>37193</v>
      </c>
      <c r="B904" s="79" t="s">
        <v>161</v>
      </c>
      <c r="C904" s="79" t="s">
        <v>131</v>
      </c>
      <c r="D904" s="85">
        <v>74924</v>
      </c>
      <c r="E904" s="85">
        <v>74924</v>
      </c>
      <c r="F904" s="210">
        <f t="shared" si="42"/>
        <v>1</v>
      </c>
      <c r="G904" s="79" t="str">
        <f t="shared" si="43"/>
        <v>M</v>
      </c>
      <c r="H904" s="79" t="str">
        <f t="shared" si="44"/>
        <v>1GDP-ELPO/PERM2</v>
      </c>
    </row>
    <row r="905" spans="1:8">
      <c r="A905" s="80">
        <v>37193</v>
      </c>
      <c r="B905" s="79" t="s">
        <v>161</v>
      </c>
      <c r="C905" s="79" t="s">
        <v>135</v>
      </c>
      <c r="D905" s="85">
        <v>-67000</v>
      </c>
      <c r="E905" s="85">
        <v>-67000</v>
      </c>
      <c r="F905" s="210">
        <f t="shared" si="42"/>
        <v>1</v>
      </c>
      <c r="G905" s="79" t="str">
        <f t="shared" si="43"/>
        <v>M</v>
      </c>
      <c r="H905" s="79" t="str">
        <f t="shared" si="44"/>
        <v>1GDP-ELPO/SANJUA</v>
      </c>
    </row>
    <row r="906" spans="1:8">
      <c r="A906" s="80">
        <v>37193</v>
      </c>
      <c r="B906" s="79" t="s">
        <v>161</v>
      </c>
      <c r="C906" s="79" t="s">
        <v>171</v>
      </c>
      <c r="D906" s="85">
        <v>0</v>
      </c>
      <c r="E906" s="85">
        <v>0</v>
      </c>
      <c r="F906" s="210">
        <f t="shared" si="42"/>
        <v>1</v>
      </c>
      <c r="G906" s="79" t="str">
        <f t="shared" si="43"/>
        <v>M</v>
      </c>
      <c r="H906" s="79" t="str">
        <f t="shared" si="44"/>
        <v>1GDP-HEHUB</v>
      </c>
    </row>
    <row r="907" spans="1:8">
      <c r="A907" s="80">
        <v>37193</v>
      </c>
      <c r="B907" s="79" t="s">
        <v>161</v>
      </c>
      <c r="C907" s="79" t="s">
        <v>125</v>
      </c>
      <c r="D907" s="85">
        <v>-70000</v>
      </c>
      <c r="E907" s="85">
        <v>-70000</v>
      </c>
      <c r="F907" s="210">
        <f t="shared" si="42"/>
        <v>1</v>
      </c>
      <c r="G907" s="79" t="str">
        <f t="shared" si="43"/>
        <v>M</v>
      </c>
      <c r="H907" s="79" t="str">
        <f t="shared" si="44"/>
        <v>1GDP-KERN/OPAL</v>
      </c>
    </row>
    <row r="908" spans="1:8">
      <c r="A908" s="80">
        <v>37194</v>
      </c>
      <c r="B908" s="79" t="s">
        <v>161</v>
      </c>
      <c r="C908" s="79" t="s">
        <v>121</v>
      </c>
      <c r="D908" s="85">
        <v>-10000</v>
      </c>
      <c r="E908" s="85">
        <v>-10000</v>
      </c>
      <c r="F908" s="210">
        <f t="shared" si="42"/>
        <v>1</v>
      </c>
      <c r="G908" s="79" t="str">
        <f t="shared" si="43"/>
        <v>M</v>
      </c>
      <c r="H908" s="79" t="str">
        <f t="shared" si="44"/>
        <v>1GDP-CAL BORDER</v>
      </c>
    </row>
    <row r="909" spans="1:8">
      <c r="A909" s="80">
        <v>37194</v>
      </c>
      <c r="B909" s="79" t="s">
        <v>161</v>
      </c>
      <c r="C909" s="79" t="s">
        <v>170</v>
      </c>
      <c r="D909" s="85">
        <v>10000</v>
      </c>
      <c r="E909" s="85">
        <v>10000</v>
      </c>
      <c r="F909" s="210">
        <f t="shared" si="42"/>
        <v>1</v>
      </c>
      <c r="G909" s="79" t="str">
        <f t="shared" si="43"/>
        <v>M</v>
      </c>
      <c r="H909" s="79" t="str">
        <f t="shared" si="44"/>
        <v>1GDP-CIG/CHEYENN</v>
      </c>
    </row>
    <row r="910" spans="1:8">
      <c r="A910" s="80">
        <v>37194</v>
      </c>
      <c r="B910" s="79" t="s">
        <v>161</v>
      </c>
      <c r="C910" s="79" t="s">
        <v>131</v>
      </c>
      <c r="D910" s="85">
        <v>74924</v>
      </c>
      <c r="E910" s="85">
        <v>74924</v>
      </c>
      <c r="F910" s="210">
        <f t="shared" si="42"/>
        <v>1</v>
      </c>
      <c r="G910" s="79" t="str">
        <f t="shared" si="43"/>
        <v>M</v>
      </c>
      <c r="H910" s="79" t="str">
        <f t="shared" si="44"/>
        <v>1GDP-ELPO/PERM2</v>
      </c>
    </row>
    <row r="911" spans="1:8">
      <c r="A911" s="80">
        <v>37194</v>
      </c>
      <c r="B911" s="79" t="s">
        <v>161</v>
      </c>
      <c r="C911" s="79" t="s">
        <v>135</v>
      </c>
      <c r="D911" s="85">
        <v>-67000</v>
      </c>
      <c r="E911" s="85">
        <v>-67000</v>
      </c>
      <c r="F911" s="210">
        <f t="shared" si="42"/>
        <v>1</v>
      </c>
      <c r="G911" s="79" t="str">
        <f t="shared" si="43"/>
        <v>M</v>
      </c>
      <c r="H911" s="79" t="str">
        <f t="shared" si="44"/>
        <v>1GDP-ELPO/SANJUA</v>
      </c>
    </row>
    <row r="912" spans="1:8">
      <c r="A912" s="80">
        <v>37194</v>
      </c>
      <c r="B912" s="79" t="s">
        <v>161</v>
      </c>
      <c r="C912" s="79" t="s">
        <v>171</v>
      </c>
      <c r="D912" s="85">
        <v>0</v>
      </c>
      <c r="E912" s="85">
        <v>0</v>
      </c>
      <c r="F912" s="210">
        <f t="shared" si="42"/>
        <v>1</v>
      </c>
      <c r="G912" s="79" t="str">
        <f t="shared" si="43"/>
        <v>M</v>
      </c>
      <c r="H912" s="79" t="str">
        <f t="shared" si="44"/>
        <v>1GDP-HEHUB</v>
      </c>
    </row>
    <row r="913" spans="1:8">
      <c r="A913" s="80">
        <v>37194</v>
      </c>
      <c r="B913" s="79" t="s">
        <v>161</v>
      </c>
      <c r="C913" s="79" t="s">
        <v>125</v>
      </c>
      <c r="D913" s="85">
        <v>-70000</v>
      </c>
      <c r="E913" s="85">
        <v>-70000</v>
      </c>
      <c r="F913" s="210">
        <f t="shared" si="42"/>
        <v>1</v>
      </c>
      <c r="G913" s="79" t="str">
        <f t="shared" si="43"/>
        <v>M</v>
      </c>
      <c r="H913" s="79" t="str">
        <f t="shared" si="44"/>
        <v>1GDP-KERN/OPAL</v>
      </c>
    </row>
    <row r="914" spans="1:8">
      <c r="A914" s="80">
        <v>37195</v>
      </c>
      <c r="B914" s="79" t="s">
        <v>161</v>
      </c>
      <c r="C914" s="79" t="s">
        <v>121</v>
      </c>
      <c r="D914" s="85">
        <v>-10000</v>
      </c>
      <c r="E914" s="85">
        <v>-10000</v>
      </c>
      <c r="F914" s="210">
        <f t="shared" si="42"/>
        <v>1</v>
      </c>
      <c r="G914" s="79" t="str">
        <f t="shared" si="43"/>
        <v>M</v>
      </c>
      <c r="H914" s="79" t="str">
        <f t="shared" si="44"/>
        <v>1GDP-CAL BORDER</v>
      </c>
    </row>
    <row r="915" spans="1:8">
      <c r="A915" s="80">
        <v>37195</v>
      </c>
      <c r="B915" s="79" t="s">
        <v>161</v>
      </c>
      <c r="C915" s="79" t="s">
        <v>170</v>
      </c>
      <c r="D915" s="85">
        <v>10000</v>
      </c>
      <c r="E915" s="85">
        <v>10000</v>
      </c>
      <c r="F915" s="210">
        <f t="shared" si="42"/>
        <v>1</v>
      </c>
      <c r="G915" s="79" t="str">
        <f t="shared" si="43"/>
        <v>M</v>
      </c>
      <c r="H915" s="79" t="str">
        <f t="shared" si="44"/>
        <v>1GDP-CIG/CHEYENN</v>
      </c>
    </row>
    <row r="916" spans="1:8">
      <c r="A916" s="80">
        <v>37195</v>
      </c>
      <c r="B916" s="79" t="s">
        <v>161</v>
      </c>
      <c r="C916" s="79" t="s">
        <v>131</v>
      </c>
      <c r="D916" s="85">
        <v>74924</v>
      </c>
      <c r="E916" s="85">
        <v>74924</v>
      </c>
      <c r="F916" s="210">
        <f t="shared" si="42"/>
        <v>1</v>
      </c>
      <c r="G916" s="79" t="str">
        <f t="shared" si="43"/>
        <v>M</v>
      </c>
      <c r="H916" s="79" t="str">
        <f t="shared" si="44"/>
        <v>1GDP-ELPO/PERM2</v>
      </c>
    </row>
    <row r="917" spans="1:8">
      <c r="A917" s="80">
        <v>37195</v>
      </c>
      <c r="B917" s="79" t="s">
        <v>161</v>
      </c>
      <c r="C917" s="79" t="s">
        <v>135</v>
      </c>
      <c r="D917" s="85">
        <v>-67000</v>
      </c>
      <c r="E917" s="85">
        <v>-67000</v>
      </c>
      <c r="F917" s="210">
        <f t="shared" si="42"/>
        <v>1</v>
      </c>
      <c r="G917" s="79" t="str">
        <f t="shared" si="43"/>
        <v>M</v>
      </c>
      <c r="H917" s="79" t="str">
        <f t="shared" si="44"/>
        <v>1GDP-ELPO/SANJUA</v>
      </c>
    </row>
    <row r="918" spans="1:8">
      <c r="A918" s="80">
        <v>37195</v>
      </c>
      <c r="B918" s="79" t="s">
        <v>161</v>
      </c>
      <c r="C918" s="79" t="s">
        <v>171</v>
      </c>
      <c r="D918" s="85">
        <v>0</v>
      </c>
      <c r="E918" s="85">
        <v>0</v>
      </c>
      <c r="F918" s="210">
        <f t="shared" si="42"/>
        <v>1</v>
      </c>
      <c r="G918" s="79" t="str">
        <f t="shared" si="43"/>
        <v>M</v>
      </c>
      <c r="H918" s="79" t="str">
        <f t="shared" si="44"/>
        <v>1GDP-HEHUB</v>
      </c>
    </row>
    <row r="919" spans="1:8">
      <c r="A919" s="80">
        <v>37195</v>
      </c>
      <c r="B919" s="79" t="s">
        <v>161</v>
      </c>
      <c r="C919" s="79" t="s">
        <v>125</v>
      </c>
      <c r="D919" s="85">
        <v>-70000</v>
      </c>
      <c r="E919" s="85">
        <v>-70000</v>
      </c>
      <c r="F919" s="210">
        <f t="shared" si="42"/>
        <v>1</v>
      </c>
      <c r="G919" s="79" t="str">
        <f t="shared" si="43"/>
        <v>M</v>
      </c>
      <c r="H919" s="79" t="str">
        <f t="shared" si="44"/>
        <v>1GDP-KERN/OPAL</v>
      </c>
    </row>
    <row r="920" spans="1:8">
      <c r="A920" s="80">
        <v>37165</v>
      </c>
      <c r="B920" s="79" t="s">
        <v>79</v>
      </c>
      <c r="C920" s="79" t="s">
        <v>87</v>
      </c>
      <c r="D920" s="85">
        <v>0</v>
      </c>
      <c r="E920" s="85">
        <v>0</v>
      </c>
      <c r="F920" s="210">
        <f t="shared" si="42"/>
        <v>1</v>
      </c>
      <c r="G920" s="79" t="str">
        <f t="shared" si="43"/>
        <v>D</v>
      </c>
      <c r="H920" s="79" t="str">
        <f t="shared" si="44"/>
        <v>1CGPR-AECO/BASIS</v>
      </c>
    </row>
    <row r="921" spans="1:8">
      <c r="A921" s="80">
        <v>37165</v>
      </c>
      <c r="B921" s="79" t="s">
        <v>79</v>
      </c>
      <c r="C921" s="79" t="s">
        <v>97</v>
      </c>
      <c r="D921" s="85">
        <v>0</v>
      </c>
      <c r="E921" s="85">
        <v>0</v>
      </c>
      <c r="F921" s="210">
        <f t="shared" si="42"/>
        <v>1</v>
      </c>
      <c r="G921" s="79" t="str">
        <f t="shared" si="43"/>
        <v>D</v>
      </c>
      <c r="H921" s="79" t="str">
        <f t="shared" si="44"/>
        <v>1DJ/BASIN/PSCO</v>
      </c>
    </row>
    <row r="922" spans="1:8">
      <c r="A922" s="80">
        <v>37165</v>
      </c>
      <c r="B922" s="79" t="s">
        <v>79</v>
      </c>
      <c r="C922" s="79" t="s">
        <v>88</v>
      </c>
      <c r="D922" s="85">
        <v>0</v>
      </c>
      <c r="E922" s="85">
        <v>0</v>
      </c>
      <c r="F922" s="210">
        <f t="shared" si="42"/>
        <v>1</v>
      </c>
      <c r="G922" s="79" t="str">
        <f t="shared" si="43"/>
        <v>D</v>
      </c>
      <c r="H922" s="79" t="str">
        <f t="shared" si="44"/>
        <v>1IF-CIG/RKYMTN</v>
      </c>
    </row>
    <row r="923" spans="1:8">
      <c r="A923" s="80">
        <v>37165</v>
      </c>
      <c r="B923" s="79" t="s">
        <v>79</v>
      </c>
      <c r="C923" s="79" t="s">
        <v>89</v>
      </c>
      <c r="D923" s="85">
        <v>0</v>
      </c>
      <c r="E923" s="85">
        <v>0</v>
      </c>
      <c r="F923" s="210">
        <f t="shared" si="42"/>
        <v>1</v>
      </c>
      <c r="G923" s="79" t="str">
        <f t="shared" si="43"/>
        <v>D</v>
      </c>
      <c r="H923" s="79" t="str">
        <f t="shared" si="44"/>
        <v>1IF-ELPO/PERMIAN</v>
      </c>
    </row>
    <row r="924" spans="1:8">
      <c r="A924" s="80">
        <v>37165</v>
      </c>
      <c r="B924" s="79" t="s">
        <v>79</v>
      </c>
      <c r="C924" s="79" t="s">
        <v>72</v>
      </c>
      <c r="D924" s="85">
        <v>0</v>
      </c>
      <c r="E924" s="85">
        <v>0</v>
      </c>
      <c r="F924" s="210">
        <f t="shared" si="42"/>
        <v>1</v>
      </c>
      <c r="G924" s="79" t="str">
        <f t="shared" si="43"/>
        <v>D</v>
      </c>
      <c r="H924" s="79" t="str">
        <f t="shared" si="44"/>
        <v>1IF-ELPO/SJ</v>
      </c>
    </row>
    <row r="925" spans="1:8">
      <c r="A925" s="80">
        <v>37165</v>
      </c>
      <c r="B925" s="79" t="s">
        <v>79</v>
      </c>
      <c r="C925" s="79" t="s">
        <v>90</v>
      </c>
      <c r="D925" s="85">
        <v>0</v>
      </c>
      <c r="E925" s="85">
        <v>0</v>
      </c>
      <c r="F925" s="210">
        <f t="shared" si="42"/>
        <v>1</v>
      </c>
      <c r="G925" s="79" t="str">
        <f t="shared" si="43"/>
        <v>D</v>
      </c>
      <c r="H925" s="79" t="str">
        <f t="shared" si="44"/>
        <v>1IF-HEHUB</v>
      </c>
    </row>
    <row r="926" spans="1:8">
      <c r="A926" s="80">
        <v>37165</v>
      </c>
      <c r="B926" s="79" t="s">
        <v>79</v>
      </c>
      <c r="C926" s="79" t="s">
        <v>91</v>
      </c>
      <c r="D926" s="85">
        <v>0</v>
      </c>
      <c r="E926" s="85">
        <v>0</v>
      </c>
      <c r="F926" s="210">
        <f t="shared" si="42"/>
        <v>1</v>
      </c>
      <c r="G926" s="79" t="str">
        <f t="shared" si="43"/>
        <v>D</v>
      </c>
      <c r="H926" s="79" t="str">
        <f t="shared" si="44"/>
        <v>1IF-HPL/SHPCHAN</v>
      </c>
    </row>
    <row r="927" spans="1:8">
      <c r="A927" s="80">
        <v>37165</v>
      </c>
      <c r="B927" s="79" t="s">
        <v>79</v>
      </c>
      <c r="C927" s="79" t="s">
        <v>92</v>
      </c>
      <c r="D927" s="85">
        <v>0</v>
      </c>
      <c r="E927" s="85">
        <v>0</v>
      </c>
      <c r="F927" s="210">
        <f t="shared" si="42"/>
        <v>1</v>
      </c>
      <c r="G927" s="79" t="str">
        <f t="shared" si="43"/>
        <v>D</v>
      </c>
      <c r="H927" s="79" t="str">
        <f t="shared" si="44"/>
        <v>1IF-NTHWST/CANBR</v>
      </c>
    </row>
    <row r="928" spans="1:8">
      <c r="A928" s="80">
        <v>37165</v>
      </c>
      <c r="B928" s="79" t="s">
        <v>79</v>
      </c>
      <c r="C928" s="79" t="s">
        <v>67</v>
      </c>
      <c r="D928" s="85">
        <v>0</v>
      </c>
      <c r="E928" s="85">
        <v>0</v>
      </c>
      <c r="F928" s="210">
        <f t="shared" si="42"/>
        <v>1</v>
      </c>
      <c r="G928" s="79" t="str">
        <f t="shared" si="43"/>
        <v>D</v>
      </c>
      <c r="H928" s="79" t="str">
        <f t="shared" si="44"/>
        <v>1IF-NWPL_ROCKY_M</v>
      </c>
    </row>
    <row r="929" spans="1:8">
      <c r="A929" s="80">
        <v>37165</v>
      </c>
      <c r="B929" s="79" t="s">
        <v>79</v>
      </c>
      <c r="C929" s="79" t="s">
        <v>98</v>
      </c>
      <c r="D929" s="85">
        <v>0</v>
      </c>
      <c r="E929" s="85">
        <v>0</v>
      </c>
      <c r="F929" s="210">
        <f t="shared" si="42"/>
        <v>1</v>
      </c>
      <c r="G929" s="79" t="str">
        <f t="shared" si="43"/>
        <v>D</v>
      </c>
      <c r="H929" s="79" t="str">
        <f t="shared" si="44"/>
        <v>1IF-QUESTAR</v>
      </c>
    </row>
    <row r="930" spans="1:8">
      <c r="A930" s="80">
        <v>37165</v>
      </c>
      <c r="B930" s="79" t="s">
        <v>79</v>
      </c>
      <c r="C930" s="79" t="s">
        <v>73</v>
      </c>
      <c r="D930" s="85">
        <v>0</v>
      </c>
      <c r="E930" s="85">
        <v>0</v>
      </c>
      <c r="F930" s="210">
        <f t="shared" si="42"/>
        <v>1</v>
      </c>
      <c r="G930" s="79" t="str">
        <f t="shared" si="43"/>
        <v>D</v>
      </c>
      <c r="H930" s="79" t="str">
        <f t="shared" si="44"/>
        <v>1IF-WAHA-TX</v>
      </c>
    </row>
    <row r="931" spans="1:8">
      <c r="A931" s="80">
        <v>37165</v>
      </c>
      <c r="B931" s="79" t="s">
        <v>79</v>
      </c>
      <c r="C931" s="79" t="s">
        <v>68</v>
      </c>
      <c r="D931" s="85">
        <v>0</v>
      </c>
      <c r="E931" s="85">
        <v>0</v>
      </c>
      <c r="F931" s="210">
        <f t="shared" si="42"/>
        <v>1</v>
      </c>
      <c r="G931" s="79" t="str">
        <f t="shared" si="43"/>
        <v>D</v>
      </c>
      <c r="H931" s="79" t="str">
        <f t="shared" si="44"/>
        <v>1NGI-MALIN</v>
      </c>
    </row>
    <row r="932" spans="1:8">
      <c r="A932" s="80">
        <v>37165</v>
      </c>
      <c r="B932" s="79" t="s">
        <v>79</v>
      </c>
      <c r="C932" s="79" t="s">
        <v>74</v>
      </c>
      <c r="D932" s="85">
        <v>0</v>
      </c>
      <c r="E932" s="85">
        <v>0</v>
      </c>
      <c r="F932" s="210">
        <f t="shared" si="42"/>
        <v>1</v>
      </c>
      <c r="G932" s="79" t="str">
        <f t="shared" si="43"/>
        <v>D</v>
      </c>
      <c r="H932" s="79" t="str">
        <f t="shared" si="44"/>
        <v>1NGI-PGE/CG</v>
      </c>
    </row>
    <row r="933" spans="1:8">
      <c r="A933" s="80">
        <v>37165</v>
      </c>
      <c r="B933" s="79" t="s">
        <v>79</v>
      </c>
      <c r="C933" s="79" t="s">
        <v>46</v>
      </c>
      <c r="D933" s="85">
        <v>0</v>
      </c>
      <c r="E933" s="85">
        <v>0</v>
      </c>
      <c r="F933" s="210">
        <f t="shared" si="42"/>
        <v>1</v>
      </c>
      <c r="G933" s="79" t="str">
        <f t="shared" si="43"/>
        <v>D</v>
      </c>
      <c r="H933" s="79" t="str">
        <f t="shared" si="44"/>
        <v>1NGI-SOCAL</v>
      </c>
    </row>
    <row r="934" spans="1:8">
      <c r="A934" s="80">
        <v>37196</v>
      </c>
      <c r="B934" s="79" t="s">
        <v>79</v>
      </c>
      <c r="C934" s="79" t="s">
        <v>87</v>
      </c>
      <c r="D934" s="85">
        <v>1948754.0891</v>
      </c>
      <c r="E934" s="85">
        <v>-389750.81782</v>
      </c>
      <c r="F934" s="210">
        <f t="shared" si="42"/>
        <v>2</v>
      </c>
      <c r="G934" s="79" t="str">
        <f t="shared" si="43"/>
        <v>D</v>
      </c>
      <c r="H934" s="79" t="str">
        <f t="shared" si="44"/>
        <v>2CGPR-AECO/BASIS</v>
      </c>
    </row>
    <row r="935" spans="1:8">
      <c r="A935" s="80">
        <v>37196</v>
      </c>
      <c r="B935" s="79" t="s">
        <v>79</v>
      </c>
      <c r="C935" s="79" t="s">
        <v>97</v>
      </c>
      <c r="D935" s="85">
        <v>-1499.0416</v>
      </c>
      <c r="E935" s="85">
        <v>149.90415999999999</v>
      </c>
      <c r="F935" s="210">
        <f t="shared" si="42"/>
        <v>2</v>
      </c>
      <c r="G935" s="79" t="str">
        <f t="shared" si="43"/>
        <v>D</v>
      </c>
      <c r="H935" s="79" t="str">
        <f t="shared" si="44"/>
        <v>2DJ/BASIN/PSCO</v>
      </c>
    </row>
    <row r="936" spans="1:8">
      <c r="A936" s="80">
        <v>37196</v>
      </c>
      <c r="B936" s="79" t="s">
        <v>79</v>
      </c>
      <c r="C936" s="79" t="s">
        <v>88</v>
      </c>
      <c r="D936" s="85">
        <v>-652904.57369999995</v>
      </c>
      <c r="E936" s="85">
        <v>6529.0457370000004</v>
      </c>
      <c r="F936" s="210">
        <f t="shared" si="42"/>
        <v>2</v>
      </c>
      <c r="G936" s="79" t="str">
        <f t="shared" si="43"/>
        <v>D</v>
      </c>
      <c r="H936" s="79" t="str">
        <f t="shared" si="44"/>
        <v>2IF-CIG/RKYMTN</v>
      </c>
    </row>
    <row r="937" spans="1:8">
      <c r="A937" s="80">
        <v>37196</v>
      </c>
      <c r="B937" s="79" t="s">
        <v>79</v>
      </c>
      <c r="C937" s="79" t="s">
        <v>89</v>
      </c>
      <c r="D937" s="85">
        <v>149904.16070000001</v>
      </c>
      <c r="E937" s="85">
        <v>-14990.416069999999</v>
      </c>
      <c r="F937" s="210">
        <f t="shared" si="42"/>
        <v>2</v>
      </c>
      <c r="G937" s="79" t="str">
        <f t="shared" si="43"/>
        <v>D</v>
      </c>
      <c r="H937" s="79" t="str">
        <f t="shared" si="44"/>
        <v>2IF-ELPO/PERMIAN</v>
      </c>
    </row>
    <row r="938" spans="1:8">
      <c r="A938" s="80">
        <v>37196</v>
      </c>
      <c r="B938" s="79" t="s">
        <v>79</v>
      </c>
      <c r="C938" s="79" t="s">
        <v>72</v>
      </c>
      <c r="D938" s="85">
        <v>299808.32140000002</v>
      </c>
      <c r="E938" s="85">
        <v>-29980.832139999999</v>
      </c>
      <c r="F938" s="210">
        <f t="shared" si="42"/>
        <v>2</v>
      </c>
      <c r="G938" s="79" t="str">
        <f t="shared" si="43"/>
        <v>D</v>
      </c>
      <c r="H938" s="79" t="str">
        <f t="shared" si="44"/>
        <v>2IF-ELPO/SJ</v>
      </c>
    </row>
    <row r="939" spans="1:8">
      <c r="A939" s="80">
        <v>37196</v>
      </c>
      <c r="B939" s="79" t="s">
        <v>79</v>
      </c>
      <c r="C939" s="79" t="s">
        <v>90</v>
      </c>
      <c r="D939" s="85">
        <v>299808.32140000002</v>
      </c>
      <c r="E939" s="85">
        <v>-30.057287015557201</v>
      </c>
      <c r="F939" s="210">
        <f t="shared" si="42"/>
        <v>2</v>
      </c>
      <c r="G939" s="79" t="str">
        <f t="shared" si="43"/>
        <v>D</v>
      </c>
      <c r="H939" s="79" t="str">
        <f t="shared" si="44"/>
        <v>2IF-HEHUB</v>
      </c>
    </row>
    <row r="940" spans="1:8">
      <c r="A940" s="80">
        <v>37196</v>
      </c>
      <c r="B940" s="79" t="s">
        <v>79</v>
      </c>
      <c r="C940" s="79" t="s">
        <v>96</v>
      </c>
      <c r="D940" s="85">
        <v>-453709.9264</v>
      </c>
      <c r="E940" s="85">
        <v>11342.748159999999</v>
      </c>
      <c r="F940" s="210">
        <f t="shared" si="42"/>
        <v>2</v>
      </c>
      <c r="G940" s="79" t="str">
        <f t="shared" si="43"/>
        <v>D</v>
      </c>
      <c r="H940" s="79" t="str">
        <f t="shared" si="44"/>
        <v>2IF-NGPL/MIDCON</v>
      </c>
    </row>
    <row r="941" spans="1:8">
      <c r="A941" s="80">
        <v>37196</v>
      </c>
      <c r="B941" s="79" t="s">
        <v>79</v>
      </c>
      <c r="C941" s="79" t="s">
        <v>92</v>
      </c>
      <c r="D941" s="85">
        <v>-44971.248200000002</v>
      </c>
      <c r="E941" s="85">
        <v>4497.12482</v>
      </c>
      <c r="F941" s="210">
        <f t="shared" si="42"/>
        <v>2</v>
      </c>
      <c r="G941" s="79" t="str">
        <f t="shared" si="43"/>
        <v>D</v>
      </c>
      <c r="H941" s="79" t="str">
        <f t="shared" si="44"/>
        <v>2IF-NTHWST/CANBR</v>
      </c>
    </row>
    <row r="942" spans="1:8">
      <c r="A942" s="80">
        <v>37196</v>
      </c>
      <c r="B942" s="79" t="s">
        <v>79</v>
      </c>
      <c r="C942" s="79" t="s">
        <v>67</v>
      </c>
      <c r="D942" s="85">
        <v>-1254893.6994</v>
      </c>
      <c r="E942" s="85">
        <v>125489.36994</v>
      </c>
      <c r="F942" s="210">
        <f t="shared" si="42"/>
        <v>2</v>
      </c>
      <c r="G942" s="79" t="str">
        <f t="shared" si="43"/>
        <v>D</v>
      </c>
      <c r="H942" s="79" t="str">
        <f t="shared" si="44"/>
        <v>2IF-NWPL_ROCKY_M</v>
      </c>
    </row>
    <row r="943" spans="1:8">
      <c r="A943" s="80">
        <v>37196</v>
      </c>
      <c r="B943" s="79" t="s">
        <v>79</v>
      </c>
      <c r="C943" s="79" t="s">
        <v>99</v>
      </c>
      <c r="D943" s="85">
        <v>149904.16070000001</v>
      </c>
      <c r="E943" s="85">
        <v>-3747.6040174999998</v>
      </c>
      <c r="F943" s="210">
        <f t="shared" si="42"/>
        <v>2</v>
      </c>
      <c r="G943" s="79" t="str">
        <f t="shared" si="43"/>
        <v>D</v>
      </c>
      <c r="H943" s="79" t="str">
        <f t="shared" si="44"/>
        <v>2IF-PAN/TX/OK</v>
      </c>
    </row>
    <row r="944" spans="1:8">
      <c r="A944" s="80">
        <v>37196</v>
      </c>
      <c r="B944" s="79" t="s">
        <v>79</v>
      </c>
      <c r="C944" s="79" t="s">
        <v>98</v>
      </c>
      <c r="D944" s="85">
        <v>-318546.34149999998</v>
      </c>
      <c r="E944" s="85">
        <v>3185.4634150000002</v>
      </c>
      <c r="F944" s="210">
        <f t="shared" si="42"/>
        <v>2</v>
      </c>
      <c r="G944" s="79" t="str">
        <f t="shared" si="43"/>
        <v>D</v>
      </c>
      <c r="H944" s="79" t="str">
        <f t="shared" si="44"/>
        <v>2IF-QUESTAR</v>
      </c>
    </row>
    <row r="945" spans="1:8">
      <c r="A945" s="80">
        <v>37196</v>
      </c>
      <c r="B945" s="79" t="s">
        <v>79</v>
      </c>
      <c r="C945" s="79" t="s">
        <v>68</v>
      </c>
      <c r="D945" s="85">
        <v>352536.61009999999</v>
      </c>
      <c r="E945" s="85">
        <v>-3525.3661010000001</v>
      </c>
      <c r="F945" s="210">
        <f t="shared" si="42"/>
        <v>2</v>
      </c>
      <c r="G945" s="79" t="str">
        <f t="shared" si="43"/>
        <v>D</v>
      </c>
      <c r="H945" s="79" t="str">
        <f t="shared" si="44"/>
        <v>2NGI-MALIN</v>
      </c>
    </row>
    <row r="946" spans="1:8">
      <c r="A946" s="80">
        <v>37196</v>
      </c>
      <c r="B946" s="79" t="s">
        <v>79</v>
      </c>
      <c r="C946" s="79" t="s">
        <v>74</v>
      </c>
      <c r="D946" s="85">
        <v>-87413.113700000002</v>
      </c>
      <c r="E946" s="85">
        <v>0</v>
      </c>
      <c r="F946" s="210">
        <f t="shared" si="42"/>
        <v>2</v>
      </c>
      <c r="G946" s="79" t="str">
        <f t="shared" si="43"/>
        <v>D</v>
      </c>
      <c r="H946" s="79" t="str">
        <f t="shared" si="44"/>
        <v>2NGI-PGE/CG</v>
      </c>
    </row>
    <row r="947" spans="1:8">
      <c r="A947" s="80">
        <v>37196</v>
      </c>
      <c r="B947" s="79" t="s">
        <v>79</v>
      </c>
      <c r="C947" s="79" t="s">
        <v>75</v>
      </c>
      <c r="D947" s="85">
        <v>299808.32140000002</v>
      </c>
      <c r="E947" s="85">
        <v>0</v>
      </c>
      <c r="F947" s="210">
        <f t="shared" si="42"/>
        <v>2</v>
      </c>
      <c r="G947" s="79" t="str">
        <f t="shared" si="43"/>
        <v>D</v>
      </c>
      <c r="H947" s="79" t="str">
        <f t="shared" si="44"/>
        <v>2NGI-SOBDR-PG&amp;E</v>
      </c>
    </row>
    <row r="948" spans="1:8">
      <c r="A948" s="80">
        <v>37196</v>
      </c>
      <c r="B948" s="79" t="s">
        <v>79</v>
      </c>
      <c r="C948" s="79" t="s">
        <v>46</v>
      </c>
      <c r="D948" s="85">
        <v>-1296920.8302</v>
      </c>
      <c r="E948" s="85">
        <v>129692.08302000001</v>
      </c>
      <c r="F948" s="210">
        <f t="shared" si="42"/>
        <v>2</v>
      </c>
      <c r="G948" s="79" t="str">
        <f t="shared" si="43"/>
        <v>D</v>
      </c>
      <c r="H948" s="79" t="str">
        <f t="shared" si="44"/>
        <v>2NGI-SOCAL</v>
      </c>
    </row>
    <row r="949" spans="1:8">
      <c r="A949" s="80">
        <v>37226</v>
      </c>
      <c r="B949" s="79" t="s">
        <v>79</v>
      </c>
      <c r="C949" s="79" t="s">
        <v>87</v>
      </c>
      <c r="D949" s="85">
        <v>1855141.6464</v>
      </c>
      <c r="E949" s="85">
        <v>-371028.32928000001</v>
      </c>
      <c r="F949" s="210">
        <f t="shared" si="42"/>
        <v>3</v>
      </c>
      <c r="G949" s="79" t="str">
        <f t="shared" si="43"/>
        <v>D</v>
      </c>
      <c r="H949" s="79" t="str">
        <f t="shared" si="44"/>
        <v>3CGPR-AECO/BASIS</v>
      </c>
    </row>
    <row r="950" spans="1:8">
      <c r="A950" s="80">
        <v>37226</v>
      </c>
      <c r="B950" s="79" t="s">
        <v>79</v>
      </c>
      <c r="C950" s="79" t="s">
        <v>97</v>
      </c>
      <c r="D950" s="85">
        <v>-1545.9514000000001</v>
      </c>
      <c r="E950" s="85">
        <v>154.59514000000001</v>
      </c>
      <c r="F950" s="210">
        <f t="shared" si="42"/>
        <v>3</v>
      </c>
      <c r="G950" s="79" t="str">
        <f t="shared" si="43"/>
        <v>D</v>
      </c>
      <c r="H950" s="79" t="str">
        <f t="shared" si="44"/>
        <v>3DJ/BASIN/PSCO</v>
      </c>
    </row>
    <row r="951" spans="1:8">
      <c r="A951" s="80">
        <v>37226</v>
      </c>
      <c r="B951" s="79" t="s">
        <v>79</v>
      </c>
      <c r="C951" s="79" t="s">
        <v>88</v>
      </c>
      <c r="D951" s="85">
        <v>-615395.36620000005</v>
      </c>
      <c r="E951" s="85">
        <v>6153.9536619999999</v>
      </c>
      <c r="F951" s="210">
        <f t="shared" si="42"/>
        <v>3</v>
      </c>
      <c r="G951" s="79" t="str">
        <f t="shared" si="43"/>
        <v>D</v>
      </c>
      <c r="H951" s="79" t="str">
        <f t="shared" si="44"/>
        <v>3IF-CIG/RKYMTN</v>
      </c>
    </row>
    <row r="952" spans="1:8">
      <c r="A952" s="80">
        <v>37226</v>
      </c>
      <c r="B952" s="79" t="s">
        <v>79</v>
      </c>
      <c r="C952" s="79" t="s">
        <v>89</v>
      </c>
      <c r="D952" s="85">
        <v>772975.68570000003</v>
      </c>
      <c r="E952" s="85">
        <v>-77297.568570000003</v>
      </c>
      <c r="F952" s="210">
        <f t="shared" si="42"/>
        <v>3</v>
      </c>
      <c r="G952" s="79" t="str">
        <f t="shared" si="43"/>
        <v>D</v>
      </c>
      <c r="H952" s="79" t="str">
        <f t="shared" si="44"/>
        <v>3IF-ELPO/PERMIAN</v>
      </c>
    </row>
    <row r="953" spans="1:8">
      <c r="A953" s="80">
        <v>37226</v>
      </c>
      <c r="B953" s="79" t="s">
        <v>79</v>
      </c>
      <c r="C953" s="79" t="s">
        <v>72</v>
      </c>
      <c r="D953" s="85">
        <v>309190.27470000001</v>
      </c>
      <c r="E953" s="85">
        <v>-30919.027470000001</v>
      </c>
      <c r="F953" s="210">
        <f t="shared" si="42"/>
        <v>3</v>
      </c>
      <c r="G953" s="79" t="str">
        <f t="shared" si="43"/>
        <v>D</v>
      </c>
      <c r="H953" s="79" t="str">
        <f t="shared" si="44"/>
        <v>3IF-ELPO/SJ</v>
      </c>
    </row>
    <row r="954" spans="1:8">
      <c r="A954" s="80">
        <v>37226</v>
      </c>
      <c r="B954" s="79" t="s">
        <v>79</v>
      </c>
      <c r="C954" s="79" t="s">
        <v>90</v>
      </c>
      <c r="D954" s="85">
        <v>309190.27439999999</v>
      </c>
      <c r="E954" s="85">
        <v>0</v>
      </c>
      <c r="F954" s="210">
        <f t="shared" si="42"/>
        <v>3</v>
      </c>
      <c r="G954" s="79" t="str">
        <f t="shared" si="43"/>
        <v>D</v>
      </c>
      <c r="H954" s="79" t="str">
        <f t="shared" si="44"/>
        <v>3IF-HEHUB</v>
      </c>
    </row>
    <row r="955" spans="1:8">
      <c r="A955" s="80">
        <v>37226</v>
      </c>
      <c r="B955" s="79" t="s">
        <v>79</v>
      </c>
      <c r="C955" s="79" t="s">
        <v>96</v>
      </c>
      <c r="D955" s="85">
        <v>-61838.054900000003</v>
      </c>
      <c r="E955" s="85">
        <v>1545.9513724999999</v>
      </c>
      <c r="F955" s="210">
        <f t="shared" si="42"/>
        <v>3</v>
      </c>
      <c r="G955" s="79" t="str">
        <f t="shared" si="43"/>
        <v>D</v>
      </c>
      <c r="H955" s="79" t="str">
        <f t="shared" si="44"/>
        <v>3IF-NGPL/MIDCON</v>
      </c>
    </row>
    <row r="956" spans="1:8">
      <c r="A956" s="80">
        <v>37226</v>
      </c>
      <c r="B956" s="79" t="s">
        <v>79</v>
      </c>
      <c r="C956" s="79" t="s">
        <v>92</v>
      </c>
      <c r="D956" s="85">
        <v>-973949.36410000001</v>
      </c>
      <c r="E956" s="85">
        <v>97394.936409999995</v>
      </c>
      <c r="F956" s="210">
        <f t="shared" si="42"/>
        <v>3</v>
      </c>
      <c r="G956" s="79" t="str">
        <f t="shared" si="43"/>
        <v>D</v>
      </c>
      <c r="H956" s="79" t="str">
        <f t="shared" si="44"/>
        <v>3IF-NTHWST/CANBR</v>
      </c>
    </row>
    <row r="957" spans="1:8">
      <c r="A957" s="80">
        <v>37226</v>
      </c>
      <c r="B957" s="79" t="s">
        <v>79</v>
      </c>
      <c r="C957" s="79" t="s">
        <v>67</v>
      </c>
      <c r="D957" s="85">
        <v>-3012692.1855000001</v>
      </c>
      <c r="E957" s="85">
        <v>301269.21854999999</v>
      </c>
      <c r="F957" s="210">
        <f t="shared" si="42"/>
        <v>3</v>
      </c>
      <c r="G957" s="79" t="str">
        <f t="shared" si="43"/>
        <v>D</v>
      </c>
      <c r="H957" s="79" t="str">
        <f t="shared" si="44"/>
        <v>3IF-NWPL_ROCKY_M</v>
      </c>
    </row>
    <row r="958" spans="1:8">
      <c r="A958" s="80">
        <v>37226</v>
      </c>
      <c r="B958" s="79" t="s">
        <v>79</v>
      </c>
      <c r="C958" s="79" t="s">
        <v>99</v>
      </c>
      <c r="D958" s="85">
        <v>463785.41149999999</v>
      </c>
      <c r="E958" s="85">
        <v>-11594.635287499999</v>
      </c>
      <c r="F958" s="210">
        <f t="shared" si="42"/>
        <v>3</v>
      </c>
      <c r="G958" s="79" t="str">
        <f t="shared" si="43"/>
        <v>D</v>
      </c>
      <c r="H958" s="79" t="str">
        <f t="shared" si="44"/>
        <v>3IF-PAN/TX/OK</v>
      </c>
    </row>
    <row r="959" spans="1:8">
      <c r="A959" s="80">
        <v>37226</v>
      </c>
      <c r="B959" s="79" t="s">
        <v>79</v>
      </c>
      <c r="C959" s="79" t="s">
        <v>98</v>
      </c>
      <c r="D959" s="85">
        <v>-309190.27429999999</v>
      </c>
      <c r="E959" s="85">
        <v>3091.9027430000001</v>
      </c>
      <c r="F959" s="210">
        <f t="shared" si="42"/>
        <v>3</v>
      </c>
      <c r="G959" s="79" t="str">
        <f t="shared" si="43"/>
        <v>D</v>
      </c>
      <c r="H959" s="79" t="str">
        <f t="shared" si="44"/>
        <v>3IF-QUESTAR</v>
      </c>
    </row>
    <row r="960" spans="1:8">
      <c r="A960" s="80">
        <v>37226</v>
      </c>
      <c r="B960" s="79" t="s">
        <v>79</v>
      </c>
      <c r="C960" s="79" t="s">
        <v>68</v>
      </c>
      <c r="D960" s="85">
        <v>-1908059.0628</v>
      </c>
      <c r="E960" s="85">
        <v>19080.590628000002</v>
      </c>
      <c r="F960" s="210">
        <f t="shared" si="42"/>
        <v>3</v>
      </c>
      <c r="G960" s="79" t="str">
        <f t="shared" si="43"/>
        <v>D</v>
      </c>
      <c r="H960" s="79" t="str">
        <f t="shared" si="44"/>
        <v>3NGI-MALIN</v>
      </c>
    </row>
    <row r="961" spans="1:8">
      <c r="A961" s="80">
        <v>37226</v>
      </c>
      <c r="B961" s="79" t="s">
        <v>79</v>
      </c>
      <c r="C961" s="79" t="s">
        <v>74</v>
      </c>
      <c r="D961" s="85">
        <v>-210721.15169999999</v>
      </c>
      <c r="E961" s="85">
        <v>0</v>
      </c>
      <c r="F961" s="210">
        <f t="shared" si="42"/>
        <v>3</v>
      </c>
      <c r="G961" s="79" t="str">
        <f t="shared" si="43"/>
        <v>D</v>
      </c>
      <c r="H961" s="79" t="str">
        <f t="shared" si="44"/>
        <v>3NGI-PGE/CG</v>
      </c>
    </row>
    <row r="962" spans="1:8">
      <c r="A962" s="80">
        <v>37226</v>
      </c>
      <c r="B962" s="79" t="s">
        <v>79</v>
      </c>
      <c r="C962" s="79" t="s">
        <v>75</v>
      </c>
      <c r="D962" s="85">
        <v>309190.27439999999</v>
      </c>
      <c r="E962" s="85">
        <v>0</v>
      </c>
      <c r="F962" s="210">
        <f t="shared" si="42"/>
        <v>3</v>
      </c>
      <c r="G962" s="79" t="str">
        <f t="shared" si="43"/>
        <v>D</v>
      </c>
      <c r="H962" s="79" t="str">
        <f t="shared" si="44"/>
        <v>3NGI-SOBDR-PG&amp;E</v>
      </c>
    </row>
    <row r="963" spans="1:8">
      <c r="A963" s="80">
        <v>37226</v>
      </c>
      <c r="B963" s="79" t="s">
        <v>79</v>
      </c>
      <c r="C963" s="79" t="s">
        <v>46</v>
      </c>
      <c r="D963" s="85">
        <v>1129167.8691</v>
      </c>
      <c r="E963" s="85">
        <v>-112916.78691</v>
      </c>
      <c r="F963" s="210">
        <f t="shared" ref="F963:F1026" si="45">IF(REF_DT&lt;=LastDay,INDEX(IntraMonth_Buckets,MATCH($A963,IntraSumMonths,0),1),INDEX(BucketTable,MATCH($A963,SumMonths,0),1))</f>
        <v>3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3NGI-SOCAL</v>
      </c>
    </row>
    <row r="964" spans="1:8">
      <c r="A964" s="80">
        <v>37257</v>
      </c>
      <c r="B964" s="79" t="s">
        <v>79</v>
      </c>
      <c r="C964" s="79" t="s">
        <v>87</v>
      </c>
      <c r="D964" s="85">
        <v>1851488.682</v>
      </c>
      <c r="E964" s="85">
        <v>-370297.73639999999</v>
      </c>
      <c r="F964" s="210">
        <f t="shared" si="45"/>
        <v>3</v>
      </c>
      <c r="G964" s="79" t="str">
        <f t="shared" si="46"/>
        <v>D</v>
      </c>
      <c r="H964" s="79" t="str">
        <f t="shared" si="47"/>
        <v>3CGPR-AECO/BASIS</v>
      </c>
    </row>
    <row r="965" spans="1:8">
      <c r="A965" s="80">
        <v>37257</v>
      </c>
      <c r="B965" s="79" t="s">
        <v>79</v>
      </c>
      <c r="C965" s="79" t="s">
        <v>97</v>
      </c>
      <c r="D965" s="85">
        <v>-1542.9072000000001</v>
      </c>
      <c r="E965" s="85">
        <v>154.29071999999999</v>
      </c>
      <c r="F965" s="210">
        <f t="shared" si="45"/>
        <v>3</v>
      </c>
      <c r="G965" s="79" t="str">
        <f t="shared" si="46"/>
        <v>D</v>
      </c>
      <c r="H965" s="79" t="str">
        <f t="shared" si="47"/>
        <v>3DJ/BASIN/PSCO</v>
      </c>
    </row>
    <row r="966" spans="1:8">
      <c r="A966" s="80">
        <v>37257</v>
      </c>
      <c r="B966" s="79" t="s">
        <v>79</v>
      </c>
      <c r="C966" s="79" t="s">
        <v>88</v>
      </c>
      <c r="D966" s="85">
        <v>90711.000400000004</v>
      </c>
      <c r="E966" s="85">
        <v>-907.110004</v>
      </c>
      <c r="F966" s="210">
        <f t="shared" si="45"/>
        <v>3</v>
      </c>
      <c r="G966" s="79" t="str">
        <f t="shared" si="46"/>
        <v>D</v>
      </c>
      <c r="H966" s="79" t="str">
        <f t="shared" si="47"/>
        <v>3IF-CIG/RKYMTN</v>
      </c>
    </row>
    <row r="967" spans="1:8">
      <c r="A967" s="80">
        <v>37257</v>
      </c>
      <c r="B967" s="79" t="s">
        <v>79</v>
      </c>
      <c r="C967" s="79" t="s">
        <v>89</v>
      </c>
      <c r="D967" s="85">
        <v>617162.89399999997</v>
      </c>
      <c r="E967" s="85">
        <v>-61716.289400000001</v>
      </c>
      <c r="F967" s="210">
        <f t="shared" si="45"/>
        <v>3</v>
      </c>
      <c r="G967" s="79" t="str">
        <f t="shared" si="46"/>
        <v>D</v>
      </c>
      <c r="H967" s="79" t="str">
        <f t="shared" si="47"/>
        <v>3IF-ELPO/PERMIAN</v>
      </c>
    </row>
    <row r="968" spans="1:8">
      <c r="A968" s="80">
        <v>37257</v>
      </c>
      <c r="B968" s="79" t="s">
        <v>79</v>
      </c>
      <c r="C968" s="79" t="s">
        <v>72</v>
      </c>
      <c r="D968" s="85">
        <v>-308581.44689999998</v>
      </c>
      <c r="E968" s="85">
        <v>30858.144690000001</v>
      </c>
      <c r="F968" s="210">
        <f t="shared" si="45"/>
        <v>3</v>
      </c>
      <c r="G968" s="79" t="str">
        <f t="shared" si="46"/>
        <v>D</v>
      </c>
      <c r="H968" s="79" t="str">
        <f t="shared" si="47"/>
        <v>3IF-ELPO/SJ</v>
      </c>
    </row>
    <row r="969" spans="1:8">
      <c r="A969" s="80">
        <v>37257</v>
      </c>
      <c r="B969" s="79" t="s">
        <v>79</v>
      </c>
      <c r="C969" s="79" t="s">
        <v>90</v>
      </c>
      <c r="D969" s="85">
        <v>308581.44699999999</v>
      </c>
      <c r="E969" s="85">
        <v>0</v>
      </c>
      <c r="F969" s="210">
        <f t="shared" si="45"/>
        <v>3</v>
      </c>
      <c r="G969" s="79" t="str">
        <f t="shared" si="46"/>
        <v>D</v>
      </c>
      <c r="H969" s="79" t="str">
        <f t="shared" si="47"/>
        <v>3IF-HEHUB</v>
      </c>
    </row>
    <row r="970" spans="1:8">
      <c r="A970" s="80">
        <v>37257</v>
      </c>
      <c r="B970" s="79" t="s">
        <v>79</v>
      </c>
      <c r="C970" s="79" t="s">
        <v>96</v>
      </c>
      <c r="D970" s="85">
        <v>4003.5954000000002</v>
      </c>
      <c r="E970" s="85">
        <v>-100.089885</v>
      </c>
      <c r="F970" s="210">
        <f t="shared" si="45"/>
        <v>3</v>
      </c>
      <c r="G970" s="79" t="str">
        <f t="shared" si="46"/>
        <v>D</v>
      </c>
      <c r="H970" s="79" t="str">
        <f t="shared" si="47"/>
        <v>3IF-NGPL/MIDCON</v>
      </c>
    </row>
    <row r="971" spans="1:8">
      <c r="A971" s="80">
        <v>37257</v>
      </c>
      <c r="B971" s="79" t="s">
        <v>79</v>
      </c>
      <c r="C971" s="79" t="s">
        <v>92</v>
      </c>
      <c r="D971" s="85">
        <v>-972031.55799999996</v>
      </c>
      <c r="E971" s="85">
        <v>97203.155800000008</v>
      </c>
      <c r="F971" s="210">
        <f t="shared" si="45"/>
        <v>3</v>
      </c>
      <c r="G971" s="79" t="str">
        <f t="shared" si="46"/>
        <v>D</v>
      </c>
      <c r="H971" s="79" t="str">
        <f t="shared" si="47"/>
        <v>3IF-NTHWST/CANBR</v>
      </c>
    </row>
    <row r="972" spans="1:8">
      <c r="A972" s="80">
        <v>37257</v>
      </c>
      <c r="B972" s="79" t="s">
        <v>79</v>
      </c>
      <c r="C972" s="79" t="s">
        <v>67</v>
      </c>
      <c r="D972" s="85">
        <v>-3333089.7420000001</v>
      </c>
      <c r="E972" s="85">
        <v>333308.9742</v>
      </c>
      <c r="F972" s="210">
        <f t="shared" si="45"/>
        <v>3</v>
      </c>
      <c r="G972" s="79" t="str">
        <f t="shared" si="46"/>
        <v>D</v>
      </c>
      <c r="H972" s="79" t="str">
        <f t="shared" si="47"/>
        <v>3IF-NWPL_ROCKY_M</v>
      </c>
    </row>
    <row r="973" spans="1:8">
      <c r="A973" s="80">
        <v>37257</v>
      </c>
      <c r="B973" s="79" t="s">
        <v>79</v>
      </c>
      <c r="C973" s="79" t="s">
        <v>99</v>
      </c>
      <c r="D973" s="85">
        <v>154290.72349999999</v>
      </c>
      <c r="E973" s="85">
        <v>-3857.2680875000001</v>
      </c>
      <c r="F973" s="210">
        <f t="shared" si="45"/>
        <v>3</v>
      </c>
      <c r="G973" s="79" t="str">
        <f t="shared" si="46"/>
        <v>D</v>
      </c>
      <c r="H973" s="79" t="str">
        <f t="shared" si="47"/>
        <v>3IF-PAN/TX/OK</v>
      </c>
    </row>
    <row r="974" spans="1:8">
      <c r="A974" s="80">
        <v>37257</v>
      </c>
      <c r="B974" s="79" t="s">
        <v>79</v>
      </c>
      <c r="C974" s="79" t="s">
        <v>98</v>
      </c>
      <c r="D974" s="85">
        <v>-308581.44699999999</v>
      </c>
      <c r="E974" s="85">
        <v>3085.8144699999998</v>
      </c>
      <c r="F974" s="210">
        <f t="shared" si="45"/>
        <v>3</v>
      </c>
      <c r="G974" s="79" t="str">
        <f t="shared" si="46"/>
        <v>D</v>
      </c>
      <c r="H974" s="79" t="str">
        <f t="shared" si="47"/>
        <v>3IF-QUESTAR</v>
      </c>
    </row>
    <row r="975" spans="1:8">
      <c r="A975" s="80">
        <v>37257</v>
      </c>
      <c r="B975" s="79" t="s">
        <v>79</v>
      </c>
      <c r="C975" s="79" t="s">
        <v>68</v>
      </c>
      <c r="D975" s="85">
        <v>-1250793.0874999999</v>
      </c>
      <c r="E975" s="85">
        <v>12507.930875</v>
      </c>
      <c r="F975" s="210">
        <f t="shared" si="45"/>
        <v>3</v>
      </c>
      <c r="G975" s="79" t="str">
        <f t="shared" si="46"/>
        <v>D</v>
      </c>
      <c r="H975" s="79" t="str">
        <f t="shared" si="47"/>
        <v>3NGI-MALIN</v>
      </c>
    </row>
    <row r="976" spans="1:8">
      <c r="A976" s="80">
        <v>37257</v>
      </c>
      <c r="B976" s="79" t="s">
        <v>79</v>
      </c>
      <c r="C976" s="79" t="s">
        <v>74</v>
      </c>
      <c r="D976" s="85">
        <v>10864.0578</v>
      </c>
      <c r="E976" s="85">
        <v>0</v>
      </c>
      <c r="F976" s="210">
        <f t="shared" si="45"/>
        <v>3</v>
      </c>
      <c r="G976" s="79" t="str">
        <f t="shared" si="46"/>
        <v>D</v>
      </c>
      <c r="H976" s="79" t="str">
        <f t="shared" si="47"/>
        <v>3NGI-PGE/CG</v>
      </c>
    </row>
    <row r="977" spans="1:8">
      <c r="A977" s="80">
        <v>37257</v>
      </c>
      <c r="B977" s="79" t="s">
        <v>79</v>
      </c>
      <c r="C977" s="79" t="s">
        <v>75</v>
      </c>
      <c r="D977" s="85">
        <v>308581.44699999999</v>
      </c>
      <c r="E977" s="85">
        <v>0</v>
      </c>
      <c r="F977" s="210">
        <f t="shared" si="45"/>
        <v>3</v>
      </c>
      <c r="G977" s="79" t="str">
        <f t="shared" si="46"/>
        <v>D</v>
      </c>
      <c r="H977" s="79" t="str">
        <f t="shared" si="47"/>
        <v>3NGI-SOBDR-PG&amp;E</v>
      </c>
    </row>
    <row r="978" spans="1:8">
      <c r="A978" s="80">
        <v>37257</v>
      </c>
      <c r="B978" s="79" t="s">
        <v>79</v>
      </c>
      <c r="C978" s="79" t="s">
        <v>46</v>
      </c>
      <c r="D978" s="85">
        <v>2146955.4174000002</v>
      </c>
      <c r="E978" s="85">
        <v>-214695.54173999999</v>
      </c>
      <c r="F978" s="210">
        <f t="shared" si="45"/>
        <v>3</v>
      </c>
      <c r="G978" s="79" t="str">
        <f t="shared" si="46"/>
        <v>D</v>
      </c>
      <c r="H978" s="79" t="str">
        <f t="shared" si="47"/>
        <v>3NGI-SOCAL</v>
      </c>
    </row>
    <row r="979" spans="1:8">
      <c r="A979" s="80">
        <v>37288</v>
      </c>
      <c r="B979" s="79" t="s">
        <v>79</v>
      </c>
      <c r="C979" s="79" t="s">
        <v>87</v>
      </c>
      <c r="D979" s="85">
        <v>1669009.2024000001</v>
      </c>
      <c r="E979" s="85">
        <v>-333801.84048000001</v>
      </c>
      <c r="F979" s="210">
        <f t="shared" si="45"/>
        <v>3</v>
      </c>
      <c r="G979" s="79" t="str">
        <f t="shared" si="46"/>
        <v>D</v>
      </c>
      <c r="H979" s="79" t="str">
        <f t="shared" si="47"/>
        <v>3CGPR-AECO/BASIS</v>
      </c>
    </row>
    <row r="980" spans="1:8">
      <c r="A980" s="80">
        <v>37288</v>
      </c>
      <c r="B980" s="79" t="s">
        <v>79</v>
      </c>
      <c r="C980" s="79" t="s">
        <v>97</v>
      </c>
      <c r="D980" s="85">
        <v>-1390.8410000000001</v>
      </c>
      <c r="E980" s="85">
        <v>139.08410000000001</v>
      </c>
      <c r="F980" s="210">
        <f t="shared" si="45"/>
        <v>3</v>
      </c>
      <c r="G980" s="79" t="str">
        <f t="shared" si="46"/>
        <v>D</v>
      </c>
      <c r="H980" s="79" t="str">
        <f t="shared" si="47"/>
        <v>3DJ/BASIN/PSCO</v>
      </c>
    </row>
    <row r="981" spans="1:8">
      <c r="A981" s="80">
        <v>37288</v>
      </c>
      <c r="B981" s="79" t="s">
        <v>79</v>
      </c>
      <c r="C981" s="79" t="s">
        <v>88</v>
      </c>
      <c r="D981" s="85">
        <v>657292.58200000005</v>
      </c>
      <c r="E981" s="85">
        <v>-6572.9258200000004</v>
      </c>
      <c r="F981" s="210">
        <f t="shared" si="45"/>
        <v>3</v>
      </c>
      <c r="G981" s="79" t="str">
        <f t="shared" si="46"/>
        <v>D</v>
      </c>
      <c r="H981" s="79" t="str">
        <f t="shared" si="47"/>
        <v>3IF-CIG/RKYMTN</v>
      </c>
    </row>
    <row r="982" spans="1:8">
      <c r="A982" s="80">
        <v>37288</v>
      </c>
      <c r="B982" s="79" t="s">
        <v>79</v>
      </c>
      <c r="C982" s="79" t="s">
        <v>89</v>
      </c>
      <c r="D982" s="85">
        <v>556336.40079999994</v>
      </c>
      <c r="E982" s="85">
        <v>-55633.640079999997</v>
      </c>
      <c r="F982" s="210">
        <f t="shared" si="45"/>
        <v>3</v>
      </c>
      <c r="G982" s="79" t="str">
        <f t="shared" si="46"/>
        <v>D</v>
      </c>
      <c r="H982" s="79" t="str">
        <f t="shared" si="47"/>
        <v>3IF-ELPO/PERMIAN</v>
      </c>
    </row>
    <row r="983" spans="1:8">
      <c r="A983" s="80">
        <v>37288</v>
      </c>
      <c r="B983" s="79" t="s">
        <v>79</v>
      </c>
      <c r="C983" s="79" t="s">
        <v>72</v>
      </c>
      <c r="D983" s="85">
        <v>-278168.20030000003</v>
      </c>
      <c r="E983" s="85">
        <v>27816.820029999999</v>
      </c>
      <c r="F983" s="210">
        <f t="shared" si="45"/>
        <v>3</v>
      </c>
      <c r="G983" s="79" t="str">
        <f t="shared" si="46"/>
        <v>D</v>
      </c>
      <c r="H983" s="79" t="str">
        <f t="shared" si="47"/>
        <v>3IF-ELPO/SJ</v>
      </c>
    </row>
    <row r="984" spans="1:8">
      <c r="A984" s="80">
        <v>37288</v>
      </c>
      <c r="B984" s="79" t="s">
        <v>79</v>
      </c>
      <c r="C984" s="79" t="s">
        <v>90</v>
      </c>
      <c r="D984" s="85">
        <v>278168.20039999997</v>
      </c>
      <c r="E984" s="85">
        <v>0</v>
      </c>
      <c r="F984" s="210">
        <f t="shared" si="45"/>
        <v>3</v>
      </c>
      <c r="G984" s="79" t="str">
        <f t="shared" si="46"/>
        <v>D</v>
      </c>
      <c r="H984" s="79" t="str">
        <f t="shared" si="47"/>
        <v>3IF-HEHUB</v>
      </c>
    </row>
    <row r="985" spans="1:8">
      <c r="A985" s="80">
        <v>37288</v>
      </c>
      <c r="B985" s="79" t="s">
        <v>79</v>
      </c>
      <c r="C985" s="79" t="s">
        <v>96</v>
      </c>
      <c r="D985" s="85">
        <v>-121181.9896</v>
      </c>
      <c r="E985" s="85">
        <v>3029.5497399999999</v>
      </c>
      <c r="F985" s="210">
        <f t="shared" si="45"/>
        <v>3</v>
      </c>
      <c r="G985" s="79" t="str">
        <f t="shared" si="46"/>
        <v>D</v>
      </c>
      <c r="H985" s="79" t="str">
        <f t="shared" si="47"/>
        <v>3IF-NGPL/MIDCON</v>
      </c>
    </row>
    <row r="986" spans="1:8">
      <c r="A986" s="80">
        <v>37288</v>
      </c>
      <c r="B986" s="79" t="s">
        <v>79</v>
      </c>
      <c r="C986" s="79" t="s">
        <v>92</v>
      </c>
      <c r="D986" s="85">
        <v>-319893.43050000002</v>
      </c>
      <c r="E986" s="85">
        <v>31989.343049999999</v>
      </c>
      <c r="F986" s="210">
        <f t="shared" si="45"/>
        <v>3</v>
      </c>
      <c r="G986" s="79" t="str">
        <f t="shared" si="46"/>
        <v>D</v>
      </c>
      <c r="H986" s="79" t="str">
        <f t="shared" si="47"/>
        <v>3IF-NTHWST/CANBR</v>
      </c>
    </row>
    <row r="987" spans="1:8">
      <c r="A987" s="80">
        <v>37288</v>
      </c>
      <c r="B987" s="79" t="s">
        <v>79</v>
      </c>
      <c r="C987" s="79" t="s">
        <v>67</v>
      </c>
      <c r="D987" s="85">
        <v>-2610492.3264000001</v>
      </c>
      <c r="E987" s="85">
        <v>261049.23264</v>
      </c>
      <c r="F987" s="210">
        <f t="shared" si="45"/>
        <v>3</v>
      </c>
      <c r="G987" s="79" t="str">
        <f t="shared" si="46"/>
        <v>D</v>
      </c>
      <c r="H987" s="79" t="str">
        <f t="shared" si="47"/>
        <v>3IF-NWPL_ROCKY_M</v>
      </c>
    </row>
    <row r="988" spans="1:8">
      <c r="A988" s="80">
        <v>37288</v>
      </c>
      <c r="B988" s="79" t="s">
        <v>79</v>
      </c>
      <c r="C988" s="79" t="s">
        <v>99</v>
      </c>
      <c r="D988" s="85">
        <v>139084.10019999999</v>
      </c>
      <c r="E988" s="85">
        <v>-3477.1025049999998</v>
      </c>
      <c r="F988" s="210">
        <f t="shared" si="45"/>
        <v>3</v>
      </c>
      <c r="G988" s="79" t="str">
        <f t="shared" si="46"/>
        <v>D</v>
      </c>
      <c r="H988" s="79" t="str">
        <f t="shared" si="47"/>
        <v>3IF-PAN/TX/OK</v>
      </c>
    </row>
    <row r="989" spans="1:8">
      <c r="A989" s="80">
        <v>37288</v>
      </c>
      <c r="B989" s="79" t="s">
        <v>79</v>
      </c>
      <c r="C989" s="79" t="s">
        <v>98</v>
      </c>
      <c r="D989" s="85">
        <v>-278168.20039999997</v>
      </c>
      <c r="E989" s="85">
        <v>2781.6820039999998</v>
      </c>
      <c r="F989" s="210">
        <f t="shared" si="45"/>
        <v>3</v>
      </c>
      <c r="G989" s="79" t="str">
        <f t="shared" si="46"/>
        <v>D</v>
      </c>
      <c r="H989" s="79" t="str">
        <f t="shared" si="47"/>
        <v>3IF-QUESTAR</v>
      </c>
    </row>
    <row r="990" spans="1:8">
      <c r="A990" s="80">
        <v>37288</v>
      </c>
      <c r="B990" s="79" t="s">
        <v>79</v>
      </c>
      <c r="C990" s="79" t="s">
        <v>68</v>
      </c>
      <c r="D990" s="85">
        <v>-455905.75900000002</v>
      </c>
      <c r="E990" s="85">
        <v>4559.0575900000003</v>
      </c>
      <c r="F990" s="210">
        <f t="shared" si="45"/>
        <v>3</v>
      </c>
      <c r="G990" s="79" t="str">
        <f t="shared" si="46"/>
        <v>D</v>
      </c>
      <c r="H990" s="79" t="str">
        <f t="shared" si="47"/>
        <v>3NGI-MALIN</v>
      </c>
    </row>
    <row r="991" spans="1:8">
      <c r="A991" s="80">
        <v>37288</v>
      </c>
      <c r="B991" s="79" t="s">
        <v>79</v>
      </c>
      <c r="C991" s="79" t="s">
        <v>74</v>
      </c>
      <c r="D991" s="85">
        <v>-971730.93489999999</v>
      </c>
      <c r="E991" s="85">
        <v>0</v>
      </c>
      <c r="F991" s="210">
        <f t="shared" si="45"/>
        <v>3</v>
      </c>
      <c r="G991" s="79" t="str">
        <f t="shared" si="46"/>
        <v>D</v>
      </c>
      <c r="H991" s="79" t="str">
        <f t="shared" si="47"/>
        <v>3NGI-PGE/CG</v>
      </c>
    </row>
    <row r="992" spans="1:8">
      <c r="A992" s="80">
        <v>37288</v>
      </c>
      <c r="B992" s="79" t="s">
        <v>79</v>
      </c>
      <c r="C992" s="79" t="s">
        <v>75</v>
      </c>
      <c r="D992" s="85">
        <v>278168.20039999997</v>
      </c>
      <c r="E992" s="85">
        <v>0</v>
      </c>
      <c r="F992" s="210">
        <f t="shared" si="45"/>
        <v>3</v>
      </c>
      <c r="G992" s="79" t="str">
        <f t="shared" si="46"/>
        <v>D</v>
      </c>
      <c r="H992" s="79" t="str">
        <f t="shared" si="47"/>
        <v>3NGI-SOBDR-PG&amp;E</v>
      </c>
    </row>
    <row r="993" spans="1:8">
      <c r="A993" s="80">
        <v>37288</v>
      </c>
      <c r="B993" s="79" t="s">
        <v>79</v>
      </c>
      <c r="C993" s="79" t="s">
        <v>46</v>
      </c>
      <c r="D993" s="85">
        <v>1159265.9750000001</v>
      </c>
      <c r="E993" s="85">
        <v>-115926.5975</v>
      </c>
      <c r="F993" s="210">
        <f t="shared" si="45"/>
        <v>3</v>
      </c>
      <c r="G993" s="79" t="str">
        <f t="shared" si="46"/>
        <v>D</v>
      </c>
      <c r="H993" s="79" t="str">
        <f t="shared" si="47"/>
        <v>3NGI-SOCAL</v>
      </c>
    </row>
    <row r="994" spans="1:8">
      <c r="A994" s="80">
        <v>37316</v>
      </c>
      <c r="B994" s="79" t="s">
        <v>79</v>
      </c>
      <c r="C994" s="79" t="s">
        <v>87</v>
      </c>
      <c r="D994" s="85">
        <v>1844680.1772</v>
      </c>
      <c r="E994" s="85">
        <v>-368936.03544000001</v>
      </c>
      <c r="F994" s="210">
        <f t="shared" si="45"/>
        <v>3</v>
      </c>
      <c r="G994" s="79" t="str">
        <f t="shared" si="46"/>
        <v>D</v>
      </c>
      <c r="H994" s="79" t="str">
        <f t="shared" si="47"/>
        <v>3CGPR-AECO/BASIS</v>
      </c>
    </row>
    <row r="995" spans="1:8">
      <c r="A995" s="80">
        <v>37316</v>
      </c>
      <c r="B995" s="79" t="s">
        <v>79</v>
      </c>
      <c r="C995" s="79" t="s">
        <v>97</v>
      </c>
      <c r="D995" s="85">
        <v>-1537.2335</v>
      </c>
      <c r="E995" s="85">
        <v>153.72334999999998</v>
      </c>
      <c r="F995" s="210">
        <f t="shared" si="45"/>
        <v>3</v>
      </c>
      <c r="G995" s="79" t="str">
        <f t="shared" si="46"/>
        <v>D</v>
      </c>
      <c r="H995" s="79" t="str">
        <f t="shared" si="47"/>
        <v>3DJ/BASIN/PSCO</v>
      </c>
    </row>
    <row r="996" spans="1:8">
      <c r="A996" s="80">
        <v>37316</v>
      </c>
      <c r="B996" s="79" t="s">
        <v>79</v>
      </c>
      <c r="C996" s="79" t="s">
        <v>88</v>
      </c>
      <c r="D996" s="85">
        <v>954310.57810000004</v>
      </c>
      <c r="E996" s="85">
        <v>-9543.1057810000002</v>
      </c>
      <c r="F996" s="210">
        <f t="shared" si="45"/>
        <v>3</v>
      </c>
      <c r="G996" s="79" t="str">
        <f t="shared" si="46"/>
        <v>D</v>
      </c>
      <c r="H996" s="79" t="str">
        <f t="shared" si="47"/>
        <v>3IF-CIG/RKYMTN</v>
      </c>
    </row>
    <row r="997" spans="1:8">
      <c r="A997" s="80">
        <v>37316</v>
      </c>
      <c r="B997" s="79" t="s">
        <v>79</v>
      </c>
      <c r="C997" s="79" t="s">
        <v>89</v>
      </c>
      <c r="D997" s="85">
        <v>614893.39240000001</v>
      </c>
      <c r="E997" s="85">
        <v>-61489.339240000001</v>
      </c>
      <c r="F997" s="210">
        <f t="shared" si="45"/>
        <v>3</v>
      </c>
      <c r="G997" s="79" t="str">
        <f t="shared" si="46"/>
        <v>D</v>
      </c>
      <c r="H997" s="79" t="str">
        <f t="shared" si="47"/>
        <v>3IF-ELPO/PERMIAN</v>
      </c>
    </row>
    <row r="998" spans="1:8">
      <c r="A998" s="80">
        <v>37316</v>
      </c>
      <c r="B998" s="79" t="s">
        <v>79</v>
      </c>
      <c r="C998" s="79" t="s">
        <v>72</v>
      </c>
      <c r="D998" s="85">
        <v>153723.34820000001</v>
      </c>
      <c r="E998" s="85">
        <v>-15372.33482</v>
      </c>
      <c r="F998" s="210">
        <f t="shared" si="45"/>
        <v>3</v>
      </c>
      <c r="G998" s="79" t="str">
        <f t="shared" si="46"/>
        <v>D</v>
      </c>
      <c r="H998" s="79" t="str">
        <f t="shared" si="47"/>
        <v>3IF-ELPO/SJ</v>
      </c>
    </row>
    <row r="999" spans="1:8">
      <c r="A999" s="80">
        <v>37316</v>
      </c>
      <c r="B999" s="79" t="s">
        <v>79</v>
      </c>
      <c r="C999" s="79" t="s">
        <v>90</v>
      </c>
      <c r="D999" s="85">
        <v>307446.69620000001</v>
      </c>
      <c r="E999" s="85">
        <v>0</v>
      </c>
      <c r="F999" s="210">
        <f t="shared" si="45"/>
        <v>3</v>
      </c>
      <c r="G999" s="79" t="str">
        <f t="shared" si="46"/>
        <v>D</v>
      </c>
      <c r="H999" s="79" t="str">
        <f t="shared" si="47"/>
        <v>3IF-HEHUB</v>
      </c>
    </row>
    <row r="1000" spans="1:8">
      <c r="A1000" s="80">
        <v>37316</v>
      </c>
      <c r="B1000" s="79" t="s">
        <v>79</v>
      </c>
      <c r="C1000" s="79" t="s">
        <v>96</v>
      </c>
      <c r="D1000" s="85">
        <v>-39642.772100000002</v>
      </c>
      <c r="E1000" s="85">
        <v>991.06930250000005</v>
      </c>
      <c r="F1000" s="210">
        <f t="shared" si="45"/>
        <v>3</v>
      </c>
      <c r="G1000" s="79" t="str">
        <f t="shared" si="46"/>
        <v>D</v>
      </c>
      <c r="H1000" s="79" t="str">
        <f t="shared" si="47"/>
        <v>3IF-NGPL/MIDCON</v>
      </c>
    </row>
    <row r="1001" spans="1:8">
      <c r="A1001" s="80">
        <v>37316</v>
      </c>
      <c r="B1001" s="79" t="s">
        <v>79</v>
      </c>
      <c r="C1001" s="79" t="s">
        <v>92</v>
      </c>
      <c r="D1001" s="85">
        <v>-46117.004399999998</v>
      </c>
      <c r="E1001" s="85">
        <v>4611.7004399999996</v>
      </c>
      <c r="F1001" s="210">
        <f t="shared" si="45"/>
        <v>3</v>
      </c>
      <c r="G1001" s="79" t="str">
        <f t="shared" si="46"/>
        <v>D</v>
      </c>
      <c r="H1001" s="79" t="str">
        <f t="shared" si="47"/>
        <v>3IF-NTHWST/CANBR</v>
      </c>
    </row>
    <row r="1002" spans="1:8">
      <c r="A1002" s="80">
        <v>37316</v>
      </c>
      <c r="B1002" s="79" t="s">
        <v>79</v>
      </c>
      <c r="C1002" s="79" t="s">
        <v>67</v>
      </c>
      <c r="D1002" s="85">
        <v>-3644063.5381</v>
      </c>
      <c r="E1002" s="85">
        <v>364406.35381</v>
      </c>
      <c r="F1002" s="210">
        <f t="shared" si="45"/>
        <v>3</v>
      </c>
      <c r="G1002" s="79" t="str">
        <f t="shared" si="46"/>
        <v>D</v>
      </c>
      <c r="H1002" s="79" t="str">
        <f t="shared" si="47"/>
        <v>3IF-NWPL_ROCKY_M</v>
      </c>
    </row>
    <row r="1003" spans="1:8">
      <c r="A1003" s="80">
        <v>37316</v>
      </c>
      <c r="B1003" s="79" t="s">
        <v>79</v>
      </c>
      <c r="C1003" s="79" t="s">
        <v>99</v>
      </c>
      <c r="D1003" s="85">
        <v>153723.3481</v>
      </c>
      <c r="E1003" s="85">
        <v>-3843.0837025000001</v>
      </c>
      <c r="F1003" s="210">
        <f t="shared" si="45"/>
        <v>3</v>
      </c>
      <c r="G1003" s="79" t="str">
        <f t="shared" si="46"/>
        <v>D</v>
      </c>
      <c r="H1003" s="79" t="str">
        <f t="shared" si="47"/>
        <v>3IF-PAN/TX/OK</v>
      </c>
    </row>
    <row r="1004" spans="1:8">
      <c r="A1004" s="80">
        <v>37316</v>
      </c>
      <c r="B1004" s="79" t="s">
        <v>79</v>
      </c>
      <c r="C1004" s="79" t="s">
        <v>98</v>
      </c>
      <c r="D1004" s="85">
        <v>-307446.69620000001</v>
      </c>
      <c r="E1004" s="85">
        <v>3074.466962</v>
      </c>
      <c r="F1004" s="210">
        <f t="shared" si="45"/>
        <v>3</v>
      </c>
      <c r="G1004" s="79" t="str">
        <f t="shared" si="46"/>
        <v>D</v>
      </c>
      <c r="H1004" s="79" t="str">
        <f t="shared" si="47"/>
        <v>3IF-QUESTAR</v>
      </c>
    </row>
    <row r="1005" spans="1:8">
      <c r="A1005" s="80">
        <v>37316</v>
      </c>
      <c r="B1005" s="79" t="s">
        <v>79</v>
      </c>
      <c r="C1005" s="79" t="s">
        <v>68</v>
      </c>
      <c r="D1005" s="85">
        <v>-528997.74450000003</v>
      </c>
      <c r="E1005" s="85">
        <v>5289.9774450000004</v>
      </c>
      <c r="F1005" s="210">
        <f t="shared" si="45"/>
        <v>3</v>
      </c>
      <c r="G1005" s="79" t="str">
        <f t="shared" si="46"/>
        <v>D</v>
      </c>
      <c r="H1005" s="79" t="str">
        <f t="shared" si="47"/>
        <v>3NGI-MALIN</v>
      </c>
    </row>
    <row r="1006" spans="1:8">
      <c r="A1006" s="80">
        <v>37316</v>
      </c>
      <c r="B1006" s="79" t="s">
        <v>79</v>
      </c>
      <c r="C1006" s="79" t="s">
        <v>74</v>
      </c>
      <c r="D1006" s="85">
        <v>-2034841.9092000001</v>
      </c>
      <c r="E1006" s="85">
        <v>0</v>
      </c>
      <c r="F1006" s="210">
        <f t="shared" si="45"/>
        <v>3</v>
      </c>
      <c r="G1006" s="79" t="str">
        <f t="shared" si="46"/>
        <v>D</v>
      </c>
      <c r="H1006" s="79" t="str">
        <f t="shared" si="47"/>
        <v>3NGI-PGE/CG</v>
      </c>
    </row>
    <row r="1007" spans="1:8">
      <c r="A1007" s="80">
        <v>37316</v>
      </c>
      <c r="B1007" s="79" t="s">
        <v>79</v>
      </c>
      <c r="C1007" s="79" t="s">
        <v>75</v>
      </c>
      <c r="D1007" s="85">
        <v>307446.69620000001</v>
      </c>
      <c r="E1007" s="85">
        <v>0</v>
      </c>
      <c r="F1007" s="210">
        <f t="shared" si="45"/>
        <v>3</v>
      </c>
      <c r="G1007" s="79" t="str">
        <f t="shared" si="46"/>
        <v>D</v>
      </c>
      <c r="H1007" s="79" t="str">
        <f t="shared" si="47"/>
        <v>3NGI-SOBDR-PG&amp;E</v>
      </c>
    </row>
    <row r="1008" spans="1:8">
      <c r="A1008" s="80">
        <v>37316</v>
      </c>
      <c r="B1008" s="79" t="s">
        <v>79</v>
      </c>
      <c r="C1008" s="79" t="s">
        <v>46</v>
      </c>
      <c r="D1008" s="85">
        <v>1407337.2518</v>
      </c>
      <c r="E1008" s="85">
        <v>-140733.72518000001</v>
      </c>
      <c r="F1008" s="210">
        <f t="shared" si="45"/>
        <v>3</v>
      </c>
      <c r="G1008" s="79" t="str">
        <f t="shared" si="46"/>
        <v>D</v>
      </c>
      <c r="H1008" s="79" t="str">
        <f t="shared" si="47"/>
        <v>3NGI-SOCAL</v>
      </c>
    </row>
    <row r="1009" spans="1:8">
      <c r="A1009" s="80">
        <v>37347</v>
      </c>
      <c r="B1009" s="79" t="s">
        <v>79</v>
      </c>
      <c r="C1009" s="79" t="s">
        <v>87</v>
      </c>
      <c r="D1009" s="85">
        <v>-445442.20409999997</v>
      </c>
      <c r="E1009" s="85">
        <v>0</v>
      </c>
      <c r="F1009" s="210">
        <f t="shared" si="45"/>
        <v>4</v>
      </c>
      <c r="G1009" s="79" t="str">
        <f t="shared" si="46"/>
        <v>D</v>
      </c>
      <c r="H1009" s="79" t="str">
        <f t="shared" si="47"/>
        <v>4CGPR-AECO/BASIS</v>
      </c>
    </row>
    <row r="1010" spans="1:8">
      <c r="A1010" s="80">
        <v>37347</v>
      </c>
      <c r="B1010" s="79" t="s">
        <v>79</v>
      </c>
      <c r="C1010" s="79" t="s">
        <v>97</v>
      </c>
      <c r="D1010" s="85">
        <v>-1484.8073000000002</v>
      </c>
      <c r="E1010" s="85">
        <v>148.48072999999999</v>
      </c>
      <c r="F1010" s="210">
        <f t="shared" si="45"/>
        <v>4</v>
      </c>
      <c r="G1010" s="79" t="str">
        <f t="shared" si="46"/>
        <v>D</v>
      </c>
      <c r="H1010" s="79" t="str">
        <f t="shared" si="47"/>
        <v>4DJ/BASIN/PSCO</v>
      </c>
    </row>
    <row r="1011" spans="1:8">
      <c r="A1011" s="80">
        <v>37347</v>
      </c>
      <c r="B1011" s="79" t="s">
        <v>79</v>
      </c>
      <c r="C1011" s="79" t="s">
        <v>88</v>
      </c>
      <c r="D1011" s="85">
        <v>-1741552.3149000001</v>
      </c>
      <c r="E1011" s="85">
        <v>17415.523149000001</v>
      </c>
      <c r="F1011" s="210">
        <f t="shared" si="45"/>
        <v>4</v>
      </c>
      <c r="G1011" s="79" t="str">
        <f t="shared" si="46"/>
        <v>D</v>
      </c>
      <c r="H1011" s="79" t="str">
        <f t="shared" si="47"/>
        <v>4IF-CIG/RKYMTN</v>
      </c>
    </row>
    <row r="1012" spans="1:8">
      <c r="A1012" s="80">
        <v>37347</v>
      </c>
      <c r="B1012" s="79" t="s">
        <v>79</v>
      </c>
      <c r="C1012" s="79" t="s">
        <v>89</v>
      </c>
      <c r="D1012" s="85">
        <v>-148480.7347</v>
      </c>
      <c r="E1012" s="85">
        <v>14848.073469999999</v>
      </c>
      <c r="F1012" s="210">
        <f t="shared" si="45"/>
        <v>4</v>
      </c>
      <c r="G1012" s="79" t="str">
        <f t="shared" si="46"/>
        <v>D</v>
      </c>
      <c r="H1012" s="79" t="str">
        <f t="shared" si="47"/>
        <v>4IF-ELPO/PERMIAN</v>
      </c>
    </row>
    <row r="1013" spans="1:8">
      <c r="A1013" s="80">
        <v>37347</v>
      </c>
      <c r="B1013" s="79" t="s">
        <v>79</v>
      </c>
      <c r="C1013" s="79" t="s">
        <v>72</v>
      </c>
      <c r="D1013" s="85">
        <v>1583794.5035000001</v>
      </c>
      <c r="E1013" s="85">
        <v>-158379.45035</v>
      </c>
      <c r="F1013" s="210">
        <f t="shared" si="45"/>
        <v>4</v>
      </c>
      <c r="G1013" s="79" t="str">
        <f t="shared" si="46"/>
        <v>D</v>
      </c>
      <c r="H1013" s="79" t="str">
        <f t="shared" si="47"/>
        <v>4IF-ELPO/SJ</v>
      </c>
    </row>
    <row r="1014" spans="1:8">
      <c r="A1014" s="80">
        <v>37347</v>
      </c>
      <c r="B1014" s="79" t="s">
        <v>79</v>
      </c>
      <c r="C1014" s="79" t="s">
        <v>96</v>
      </c>
      <c r="D1014" s="85">
        <v>-81169.468299999993</v>
      </c>
      <c r="E1014" s="85">
        <v>2029.2367075</v>
      </c>
      <c r="F1014" s="210">
        <f t="shared" si="45"/>
        <v>4</v>
      </c>
      <c r="G1014" s="79" t="str">
        <f t="shared" si="46"/>
        <v>D</v>
      </c>
      <c r="H1014" s="79" t="str">
        <f t="shared" si="47"/>
        <v>4IF-NGPL/MIDCON</v>
      </c>
    </row>
    <row r="1015" spans="1:8">
      <c r="A1015" s="80">
        <v>37347</v>
      </c>
      <c r="B1015" s="79" t="s">
        <v>79</v>
      </c>
      <c r="C1015" s="79" t="s">
        <v>92</v>
      </c>
      <c r="D1015" s="85">
        <v>-742403.67350000003</v>
      </c>
      <c r="E1015" s="85">
        <v>74240.36735</v>
      </c>
      <c r="F1015" s="210">
        <f t="shared" si="45"/>
        <v>4</v>
      </c>
      <c r="G1015" s="79" t="str">
        <f t="shared" si="46"/>
        <v>D</v>
      </c>
      <c r="H1015" s="79" t="str">
        <f t="shared" si="47"/>
        <v>4IF-NTHWST/CANBR</v>
      </c>
    </row>
    <row r="1016" spans="1:8">
      <c r="A1016" s="80">
        <v>37347</v>
      </c>
      <c r="B1016" s="79" t="s">
        <v>79</v>
      </c>
      <c r="C1016" s="79" t="s">
        <v>67</v>
      </c>
      <c r="D1016" s="85">
        <v>-752941.84580000001</v>
      </c>
      <c r="E1016" s="85">
        <v>75294.184580000001</v>
      </c>
      <c r="F1016" s="210">
        <f t="shared" si="45"/>
        <v>4</v>
      </c>
      <c r="G1016" s="79" t="str">
        <f t="shared" si="46"/>
        <v>D</v>
      </c>
      <c r="H1016" s="79" t="str">
        <f t="shared" si="47"/>
        <v>4IF-NWPL_ROCKY_M</v>
      </c>
    </row>
    <row r="1017" spans="1:8">
      <c r="A1017" s="80">
        <v>37347</v>
      </c>
      <c r="B1017" s="79" t="s">
        <v>79</v>
      </c>
      <c r="C1017" s="79" t="s">
        <v>99</v>
      </c>
      <c r="D1017" s="85">
        <v>148480.7347</v>
      </c>
      <c r="E1017" s="85">
        <v>-3712.0183674999998</v>
      </c>
      <c r="F1017" s="210">
        <f t="shared" si="45"/>
        <v>4</v>
      </c>
      <c r="G1017" s="79" t="str">
        <f t="shared" si="46"/>
        <v>D</v>
      </c>
      <c r="H1017" s="79" t="str">
        <f t="shared" si="47"/>
        <v>4IF-PAN/TX/OK</v>
      </c>
    </row>
    <row r="1018" spans="1:8">
      <c r="A1018" s="80">
        <v>37347</v>
      </c>
      <c r="B1018" s="79" t="s">
        <v>79</v>
      </c>
      <c r="C1018" s="79" t="s">
        <v>98</v>
      </c>
      <c r="D1018" s="85">
        <v>-14848.0735</v>
      </c>
      <c r="E1018" s="85">
        <v>148.48073499999998</v>
      </c>
      <c r="F1018" s="210">
        <f t="shared" si="45"/>
        <v>4</v>
      </c>
      <c r="G1018" s="79" t="str">
        <f t="shared" si="46"/>
        <v>D</v>
      </c>
      <c r="H1018" s="79" t="str">
        <f t="shared" si="47"/>
        <v>4IF-QUESTAR</v>
      </c>
    </row>
    <row r="1019" spans="1:8">
      <c r="A1019" s="80">
        <v>37347</v>
      </c>
      <c r="B1019" s="79" t="s">
        <v>79</v>
      </c>
      <c r="C1019" s="79" t="s">
        <v>68</v>
      </c>
      <c r="D1019" s="85">
        <v>-2869415.9347999999</v>
      </c>
      <c r="E1019" s="85">
        <v>28694.159348000001</v>
      </c>
      <c r="F1019" s="210">
        <f t="shared" si="45"/>
        <v>4</v>
      </c>
      <c r="G1019" s="79" t="str">
        <f t="shared" si="46"/>
        <v>D</v>
      </c>
      <c r="H1019" s="79" t="str">
        <f t="shared" si="47"/>
        <v>4NGI-MALIN</v>
      </c>
    </row>
    <row r="1020" spans="1:8">
      <c r="A1020" s="80">
        <v>37347</v>
      </c>
      <c r="B1020" s="79" t="s">
        <v>79</v>
      </c>
      <c r="C1020" s="79" t="s">
        <v>74</v>
      </c>
      <c r="D1020" s="85">
        <v>1267192.0024000001</v>
      </c>
      <c r="E1020" s="85">
        <v>0</v>
      </c>
      <c r="F1020" s="210">
        <f t="shared" si="45"/>
        <v>4</v>
      </c>
      <c r="G1020" s="79" t="str">
        <f t="shared" si="46"/>
        <v>D</v>
      </c>
      <c r="H1020" s="79" t="str">
        <f t="shared" si="47"/>
        <v>4NGI-PGE/CG</v>
      </c>
    </row>
    <row r="1021" spans="1:8">
      <c r="A1021" s="80">
        <v>37347</v>
      </c>
      <c r="B1021" s="79" t="s">
        <v>79</v>
      </c>
      <c r="C1021" s="79" t="s">
        <v>46</v>
      </c>
      <c r="D1021" s="85">
        <v>1207890.7767</v>
      </c>
      <c r="E1021" s="85">
        <v>-120789.07767</v>
      </c>
      <c r="F1021" s="210">
        <f t="shared" si="45"/>
        <v>4</v>
      </c>
      <c r="G1021" s="79" t="str">
        <f t="shared" si="46"/>
        <v>D</v>
      </c>
      <c r="H1021" s="79" t="str">
        <f t="shared" si="47"/>
        <v>4NGI-SOCAL</v>
      </c>
    </row>
    <row r="1022" spans="1:8">
      <c r="A1022" s="80">
        <v>37377</v>
      </c>
      <c r="B1022" s="79" t="s">
        <v>79</v>
      </c>
      <c r="C1022" s="79" t="s">
        <v>87</v>
      </c>
      <c r="D1022" s="85">
        <v>-459398.52659999998</v>
      </c>
      <c r="E1022" s="85">
        <v>0</v>
      </c>
      <c r="F1022" s="210">
        <f t="shared" si="45"/>
        <v>4</v>
      </c>
      <c r="G1022" s="79" t="str">
        <f t="shared" si="46"/>
        <v>D</v>
      </c>
      <c r="H1022" s="79" t="str">
        <f t="shared" si="47"/>
        <v>4CGPR-AECO/BASIS</v>
      </c>
    </row>
    <row r="1023" spans="1:8">
      <c r="A1023" s="80">
        <v>37377</v>
      </c>
      <c r="B1023" s="79" t="s">
        <v>79</v>
      </c>
      <c r="C1023" s="79" t="s">
        <v>97</v>
      </c>
      <c r="D1023" s="85">
        <v>-1531.3284000000001</v>
      </c>
      <c r="E1023" s="85">
        <v>153.13283999999999</v>
      </c>
      <c r="F1023" s="210">
        <f t="shared" si="45"/>
        <v>4</v>
      </c>
      <c r="G1023" s="79" t="str">
        <f t="shared" si="46"/>
        <v>D</v>
      </c>
      <c r="H1023" s="79" t="str">
        <f t="shared" si="47"/>
        <v>4DJ/BASIN/PSCO</v>
      </c>
    </row>
    <row r="1024" spans="1:8">
      <c r="A1024" s="80">
        <v>37377</v>
      </c>
      <c r="B1024" s="79" t="s">
        <v>79</v>
      </c>
      <c r="C1024" s="79" t="s">
        <v>88</v>
      </c>
      <c r="D1024" s="85">
        <v>-1785432.1205</v>
      </c>
      <c r="E1024" s="85">
        <v>17854.321205</v>
      </c>
      <c r="F1024" s="210">
        <f t="shared" si="45"/>
        <v>4</v>
      </c>
      <c r="G1024" s="79" t="str">
        <f t="shared" si="46"/>
        <v>D</v>
      </c>
      <c r="H1024" s="79" t="str">
        <f t="shared" si="47"/>
        <v>4IF-CIG/RKYMTN</v>
      </c>
    </row>
    <row r="1025" spans="1:8">
      <c r="A1025" s="80">
        <v>37377</v>
      </c>
      <c r="B1025" s="79" t="s">
        <v>79</v>
      </c>
      <c r="C1025" s="79" t="s">
        <v>89</v>
      </c>
      <c r="D1025" s="85">
        <v>-153132.84220000001</v>
      </c>
      <c r="E1025" s="85">
        <v>15313.28422</v>
      </c>
      <c r="F1025" s="210">
        <f t="shared" si="45"/>
        <v>4</v>
      </c>
      <c r="G1025" s="79" t="str">
        <f t="shared" si="46"/>
        <v>D</v>
      </c>
      <c r="H1025" s="79" t="str">
        <f t="shared" si="47"/>
        <v>4IF-ELPO/PERMIAN</v>
      </c>
    </row>
    <row r="1026" spans="1:8">
      <c r="A1026" s="80">
        <v>37377</v>
      </c>
      <c r="B1026" s="79" t="s">
        <v>79</v>
      </c>
      <c r="C1026" s="79" t="s">
        <v>72</v>
      </c>
      <c r="D1026" s="85">
        <v>1635063.5732</v>
      </c>
      <c r="E1026" s="85">
        <v>-163506.35732000001</v>
      </c>
      <c r="F1026" s="210">
        <f t="shared" si="45"/>
        <v>4</v>
      </c>
      <c r="G1026" s="79" t="str">
        <f t="shared" si="46"/>
        <v>D</v>
      </c>
      <c r="H1026" s="79" t="str">
        <f t="shared" si="47"/>
        <v>4IF-ELPO/SJ</v>
      </c>
    </row>
    <row r="1027" spans="1:8">
      <c r="A1027" s="80">
        <v>37377</v>
      </c>
      <c r="B1027" s="79" t="s">
        <v>79</v>
      </c>
      <c r="C1027" s="79" t="s">
        <v>96</v>
      </c>
      <c r="D1027" s="85">
        <v>-39490.490100000003</v>
      </c>
      <c r="E1027" s="85">
        <v>987.26225250000005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4IF-NGPL/MIDCON</v>
      </c>
    </row>
    <row r="1028" spans="1:8">
      <c r="A1028" s="80">
        <v>37377</v>
      </c>
      <c r="B1028" s="79" t="s">
        <v>79</v>
      </c>
      <c r="C1028" s="79" t="s">
        <v>92</v>
      </c>
      <c r="D1028" s="85">
        <v>-459398.52659999998</v>
      </c>
      <c r="E1028" s="85">
        <v>45939.852659999997</v>
      </c>
      <c r="F1028" s="210">
        <f t="shared" si="48"/>
        <v>4</v>
      </c>
      <c r="G1028" s="79" t="str">
        <f t="shared" si="49"/>
        <v>D</v>
      </c>
      <c r="H1028" s="79" t="str">
        <f t="shared" si="50"/>
        <v>4IF-NTHWST/CANBR</v>
      </c>
    </row>
    <row r="1029" spans="1:8">
      <c r="A1029" s="80">
        <v>37377</v>
      </c>
      <c r="B1029" s="79" t="s">
        <v>79</v>
      </c>
      <c r="C1029" s="79" t="s">
        <v>67</v>
      </c>
      <c r="D1029" s="85">
        <v>381195.0661</v>
      </c>
      <c r="E1029" s="85">
        <v>-38119.506609999997</v>
      </c>
      <c r="F1029" s="210">
        <f t="shared" si="48"/>
        <v>4</v>
      </c>
      <c r="G1029" s="79" t="str">
        <f t="shared" si="49"/>
        <v>D</v>
      </c>
      <c r="H1029" s="79" t="str">
        <f t="shared" si="50"/>
        <v>4IF-NWPL_ROCKY_M</v>
      </c>
    </row>
    <row r="1030" spans="1:8">
      <c r="A1030" s="80">
        <v>37377</v>
      </c>
      <c r="B1030" s="79" t="s">
        <v>79</v>
      </c>
      <c r="C1030" s="79" t="s">
        <v>99</v>
      </c>
      <c r="D1030" s="85">
        <v>153132.84220000001</v>
      </c>
      <c r="E1030" s="85">
        <v>-3828.3210549999999</v>
      </c>
      <c r="F1030" s="210">
        <f t="shared" si="48"/>
        <v>4</v>
      </c>
      <c r="G1030" s="79" t="str">
        <f t="shared" si="49"/>
        <v>D</v>
      </c>
      <c r="H1030" s="79" t="str">
        <f t="shared" si="50"/>
        <v>4IF-PAN/TX/OK</v>
      </c>
    </row>
    <row r="1031" spans="1:8">
      <c r="A1031" s="80">
        <v>37377</v>
      </c>
      <c r="B1031" s="79" t="s">
        <v>79</v>
      </c>
      <c r="C1031" s="79" t="s">
        <v>98</v>
      </c>
      <c r="D1031" s="85">
        <v>-15313.2842</v>
      </c>
      <c r="E1031" s="85">
        <v>153.13284199999998</v>
      </c>
      <c r="F1031" s="210">
        <f t="shared" si="48"/>
        <v>4</v>
      </c>
      <c r="G1031" s="79" t="str">
        <f t="shared" si="49"/>
        <v>D</v>
      </c>
      <c r="H1031" s="79" t="str">
        <f t="shared" si="50"/>
        <v>4IF-QUESTAR</v>
      </c>
    </row>
    <row r="1032" spans="1:8">
      <c r="A1032" s="80">
        <v>37377</v>
      </c>
      <c r="B1032" s="79" t="s">
        <v>79</v>
      </c>
      <c r="C1032" s="79" t="s">
        <v>68</v>
      </c>
      <c r="D1032" s="85">
        <v>-2973834.8557000002</v>
      </c>
      <c r="E1032" s="85">
        <v>29738.348557000001</v>
      </c>
      <c r="F1032" s="210">
        <f t="shared" si="48"/>
        <v>4</v>
      </c>
      <c r="G1032" s="79" t="str">
        <f t="shared" si="49"/>
        <v>D</v>
      </c>
      <c r="H1032" s="79" t="str">
        <f t="shared" si="50"/>
        <v>4NGI-MALIN</v>
      </c>
    </row>
    <row r="1033" spans="1:8">
      <c r="A1033" s="80">
        <v>37377</v>
      </c>
      <c r="B1033" s="79" t="s">
        <v>79</v>
      </c>
      <c r="C1033" s="79" t="s">
        <v>74</v>
      </c>
      <c r="D1033" s="85">
        <v>1276522.2882999999</v>
      </c>
      <c r="E1033" s="85">
        <v>0</v>
      </c>
      <c r="F1033" s="210">
        <f t="shared" si="48"/>
        <v>4</v>
      </c>
      <c r="G1033" s="79" t="str">
        <f t="shared" si="49"/>
        <v>D</v>
      </c>
      <c r="H1033" s="79" t="str">
        <f t="shared" si="50"/>
        <v>4NGI-PGE/CG</v>
      </c>
    </row>
    <row r="1034" spans="1:8">
      <c r="A1034" s="80">
        <v>37377</v>
      </c>
      <c r="B1034" s="79" t="s">
        <v>79</v>
      </c>
      <c r="C1034" s="79" t="s">
        <v>46</v>
      </c>
      <c r="D1034" s="85">
        <v>1092602.8291</v>
      </c>
      <c r="E1034" s="85">
        <v>-109260.28290999999</v>
      </c>
      <c r="F1034" s="210">
        <f t="shared" si="48"/>
        <v>4</v>
      </c>
      <c r="G1034" s="79" t="str">
        <f t="shared" si="49"/>
        <v>D</v>
      </c>
      <c r="H1034" s="79" t="str">
        <f t="shared" si="50"/>
        <v>4NGI-SOCAL</v>
      </c>
    </row>
    <row r="1035" spans="1:8">
      <c r="A1035" s="80">
        <v>37408</v>
      </c>
      <c r="B1035" s="79" t="s">
        <v>79</v>
      </c>
      <c r="C1035" s="79" t="s">
        <v>87</v>
      </c>
      <c r="D1035" s="85">
        <v>-443684.73839999997</v>
      </c>
      <c r="E1035" s="85">
        <v>0</v>
      </c>
      <c r="F1035" s="210">
        <f t="shared" si="48"/>
        <v>4</v>
      </c>
      <c r="G1035" s="79" t="str">
        <f t="shared" si="49"/>
        <v>D</v>
      </c>
      <c r="H1035" s="79" t="str">
        <f t="shared" si="50"/>
        <v>4CGPR-AECO/BASIS</v>
      </c>
    </row>
    <row r="1036" spans="1:8">
      <c r="A1036" s="80">
        <v>37408</v>
      </c>
      <c r="B1036" s="79" t="s">
        <v>79</v>
      </c>
      <c r="C1036" s="79" t="s">
        <v>97</v>
      </c>
      <c r="D1036" s="85">
        <v>-1478.9491</v>
      </c>
      <c r="E1036" s="85">
        <v>147.89490999999998</v>
      </c>
      <c r="F1036" s="210">
        <f t="shared" si="48"/>
        <v>4</v>
      </c>
      <c r="G1036" s="79" t="str">
        <f t="shared" si="49"/>
        <v>D</v>
      </c>
      <c r="H1036" s="79" t="str">
        <f t="shared" si="50"/>
        <v>4DJ/BASIN/PSCO</v>
      </c>
    </row>
    <row r="1037" spans="1:8">
      <c r="A1037" s="80">
        <v>37408</v>
      </c>
      <c r="B1037" s="79" t="s">
        <v>79</v>
      </c>
      <c r="C1037" s="79" t="s">
        <v>88</v>
      </c>
      <c r="D1037" s="85">
        <v>-1646378.0008</v>
      </c>
      <c r="E1037" s="85">
        <v>16463.780008000002</v>
      </c>
      <c r="F1037" s="210">
        <f t="shared" si="48"/>
        <v>4</v>
      </c>
      <c r="G1037" s="79" t="str">
        <f t="shared" si="49"/>
        <v>D</v>
      </c>
      <c r="H1037" s="79" t="str">
        <f t="shared" si="50"/>
        <v>4IF-CIG/RKYMTN</v>
      </c>
    </row>
    <row r="1038" spans="1:8">
      <c r="A1038" s="80">
        <v>37408</v>
      </c>
      <c r="B1038" s="79" t="s">
        <v>79</v>
      </c>
      <c r="C1038" s="79" t="s">
        <v>89</v>
      </c>
      <c r="D1038" s="85">
        <v>-147894.91279999999</v>
      </c>
      <c r="E1038" s="85">
        <v>14789.49128</v>
      </c>
      <c r="F1038" s="210">
        <f t="shared" si="48"/>
        <v>4</v>
      </c>
      <c r="G1038" s="79" t="str">
        <f t="shared" si="49"/>
        <v>D</v>
      </c>
      <c r="H1038" s="79" t="str">
        <f t="shared" si="50"/>
        <v>4IF-ELPO/PERMIAN</v>
      </c>
    </row>
    <row r="1039" spans="1:8">
      <c r="A1039" s="80">
        <v>37408</v>
      </c>
      <c r="B1039" s="79" t="s">
        <v>79</v>
      </c>
      <c r="C1039" s="79" t="s">
        <v>72</v>
      </c>
      <c r="D1039" s="85">
        <v>1577545.7365000001</v>
      </c>
      <c r="E1039" s="85">
        <v>-157754.57365000001</v>
      </c>
      <c r="F1039" s="210">
        <f t="shared" si="48"/>
        <v>4</v>
      </c>
      <c r="G1039" s="79" t="str">
        <f t="shared" si="49"/>
        <v>D</v>
      </c>
      <c r="H1039" s="79" t="str">
        <f t="shared" si="50"/>
        <v>4IF-ELPO/SJ</v>
      </c>
    </row>
    <row r="1040" spans="1:8">
      <c r="A1040" s="80">
        <v>37408</v>
      </c>
      <c r="B1040" s="79" t="s">
        <v>79</v>
      </c>
      <c r="C1040" s="79" t="s">
        <v>96</v>
      </c>
      <c r="D1040" s="85">
        <v>-80849.218999999997</v>
      </c>
      <c r="E1040" s="85">
        <v>2021.2304750000001</v>
      </c>
      <c r="F1040" s="210">
        <f t="shared" si="48"/>
        <v>4</v>
      </c>
      <c r="G1040" s="79" t="str">
        <f t="shared" si="49"/>
        <v>D</v>
      </c>
      <c r="H1040" s="79" t="str">
        <f t="shared" si="50"/>
        <v>4IF-NGPL/MIDCON</v>
      </c>
    </row>
    <row r="1041" spans="1:8">
      <c r="A1041" s="80">
        <v>37408</v>
      </c>
      <c r="B1041" s="79" t="s">
        <v>79</v>
      </c>
      <c r="C1041" s="79" t="s">
        <v>92</v>
      </c>
      <c r="D1041" s="85">
        <v>-443684.73839999997</v>
      </c>
      <c r="E1041" s="85">
        <v>44368.473839999999</v>
      </c>
      <c r="F1041" s="210">
        <f t="shared" si="48"/>
        <v>4</v>
      </c>
      <c r="G1041" s="79" t="str">
        <f t="shared" si="49"/>
        <v>D</v>
      </c>
      <c r="H1041" s="79" t="str">
        <f t="shared" si="50"/>
        <v>4IF-NTHWST/CANBR</v>
      </c>
    </row>
    <row r="1042" spans="1:8">
      <c r="A1042" s="80">
        <v>37408</v>
      </c>
      <c r="B1042" s="79" t="s">
        <v>79</v>
      </c>
      <c r="C1042" s="79" t="s">
        <v>67</v>
      </c>
      <c r="D1042" s="85">
        <v>550750.79570000002</v>
      </c>
      <c r="E1042" s="85">
        <v>-55075.079570000002</v>
      </c>
      <c r="F1042" s="210">
        <f t="shared" si="48"/>
        <v>4</v>
      </c>
      <c r="G1042" s="79" t="str">
        <f t="shared" si="49"/>
        <v>D</v>
      </c>
      <c r="H1042" s="79" t="str">
        <f t="shared" si="50"/>
        <v>4IF-NWPL_ROCKY_M</v>
      </c>
    </row>
    <row r="1043" spans="1:8">
      <c r="A1043" s="80">
        <v>37408</v>
      </c>
      <c r="B1043" s="79" t="s">
        <v>79</v>
      </c>
      <c r="C1043" s="79" t="s">
        <v>99</v>
      </c>
      <c r="D1043" s="85">
        <v>147894.91279999999</v>
      </c>
      <c r="E1043" s="85">
        <v>-3697.37282</v>
      </c>
      <c r="F1043" s="210">
        <f t="shared" si="48"/>
        <v>4</v>
      </c>
      <c r="G1043" s="79" t="str">
        <f t="shared" si="49"/>
        <v>D</v>
      </c>
      <c r="H1043" s="79" t="str">
        <f t="shared" si="50"/>
        <v>4IF-PAN/TX/OK</v>
      </c>
    </row>
    <row r="1044" spans="1:8">
      <c r="A1044" s="80">
        <v>37408</v>
      </c>
      <c r="B1044" s="79" t="s">
        <v>79</v>
      </c>
      <c r="C1044" s="79" t="s">
        <v>98</v>
      </c>
      <c r="D1044" s="85">
        <v>-14789.491300000002</v>
      </c>
      <c r="E1044" s="85">
        <v>147.894913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4IF-QUESTAR</v>
      </c>
    </row>
    <row r="1045" spans="1:8">
      <c r="A1045" s="80">
        <v>37408</v>
      </c>
      <c r="B1045" s="79" t="s">
        <v>79</v>
      </c>
      <c r="C1045" s="79" t="s">
        <v>68</v>
      </c>
      <c r="D1045" s="85">
        <v>-2874828.6412999998</v>
      </c>
      <c r="E1045" s="85">
        <v>28748.286413000002</v>
      </c>
      <c r="F1045" s="210">
        <f t="shared" si="48"/>
        <v>4</v>
      </c>
      <c r="G1045" s="79" t="str">
        <f t="shared" si="49"/>
        <v>D</v>
      </c>
      <c r="H1045" s="79" t="str">
        <f t="shared" si="50"/>
        <v>4NGI-MALIN</v>
      </c>
    </row>
    <row r="1046" spans="1:8">
      <c r="A1046" s="80">
        <v>37408</v>
      </c>
      <c r="B1046" s="79" t="s">
        <v>79</v>
      </c>
      <c r="C1046" s="79" t="s">
        <v>74</v>
      </c>
      <c r="D1046" s="85">
        <v>2152734.6875999998</v>
      </c>
      <c r="E1046" s="85">
        <v>0</v>
      </c>
      <c r="F1046" s="210">
        <f t="shared" si="48"/>
        <v>4</v>
      </c>
      <c r="G1046" s="79" t="str">
        <f t="shared" si="49"/>
        <v>D</v>
      </c>
      <c r="H1046" s="79" t="str">
        <f t="shared" si="50"/>
        <v>4NGI-PGE/CG</v>
      </c>
    </row>
    <row r="1047" spans="1:8">
      <c r="A1047" s="80">
        <v>37408</v>
      </c>
      <c r="B1047" s="79" t="s">
        <v>79</v>
      </c>
      <c r="C1047" s="79" t="s">
        <v>46</v>
      </c>
      <c r="D1047" s="85">
        <v>1081851.2871999999</v>
      </c>
      <c r="E1047" s="85">
        <v>-108185.12871999999</v>
      </c>
      <c r="F1047" s="210">
        <f t="shared" si="48"/>
        <v>4</v>
      </c>
      <c r="G1047" s="79" t="str">
        <f t="shared" si="49"/>
        <v>D</v>
      </c>
      <c r="H1047" s="79" t="str">
        <f t="shared" si="50"/>
        <v>4NGI-SOCAL</v>
      </c>
    </row>
    <row r="1048" spans="1:8">
      <c r="A1048" s="80">
        <v>37438</v>
      </c>
      <c r="B1048" s="79" t="s">
        <v>79</v>
      </c>
      <c r="C1048" s="79" t="s">
        <v>87</v>
      </c>
      <c r="D1048" s="85">
        <v>-457543.99469999998</v>
      </c>
      <c r="E1048" s="85">
        <v>0</v>
      </c>
      <c r="F1048" s="210">
        <f t="shared" si="48"/>
        <v>4</v>
      </c>
      <c r="G1048" s="79" t="str">
        <f t="shared" si="49"/>
        <v>D</v>
      </c>
      <c r="H1048" s="79" t="str">
        <f t="shared" si="50"/>
        <v>4CGPR-AECO/BASIS</v>
      </c>
    </row>
    <row r="1049" spans="1:8">
      <c r="A1049" s="80">
        <v>37438</v>
      </c>
      <c r="B1049" s="79" t="s">
        <v>79</v>
      </c>
      <c r="C1049" s="79" t="s">
        <v>88</v>
      </c>
      <c r="D1049" s="85">
        <v>-1553005.6662999999</v>
      </c>
      <c r="E1049" s="85">
        <v>15530.056662999999</v>
      </c>
      <c r="F1049" s="210">
        <f t="shared" si="48"/>
        <v>4</v>
      </c>
      <c r="G1049" s="79" t="str">
        <f t="shared" si="49"/>
        <v>D</v>
      </c>
      <c r="H1049" s="79" t="str">
        <f t="shared" si="50"/>
        <v>4IF-CIG/RKYMTN</v>
      </c>
    </row>
    <row r="1050" spans="1:8">
      <c r="A1050" s="80">
        <v>37438</v>
      </c>
      <c r="B1050" s="79" t="s">
        <v>79</v>
      </c>
      <c r="C1050" s="79" t="s">
        <v>89</v>
      </c>
      <c r="D1050" s="85">
        <v>-152514.6649</v>
      </c>
      <c r="E1050" s="85">
        <v>15251.466490000001</v>
      </c>
      <c r="F1050" s="210">
        <f t="shared" si="48"/>
        <v>4</v>
      </c>
      <c r="G1050" s="79" t="str">
        <f t="shared" si="49"/>
        <v>D</v>
      </c>
      <c r="H1050" s="79" t="str">
        <f t="shared" si="50"/>
        <v>4IF-ELPO/PERMIAN</v>
      </c>
    </row>
    <row r="1051" spans="1:8">
      <c r="A1051" s="80">
        <v>37438</v>
      </c>
      <c r="B1051" s="79" t="s">
        <v>79</v>
      </c>
      <c r="C1051" s="79" t="s">
        <v>72</v>
      </c>
      <c r="D1051" s="85">
        <v>1628463.0349999999</v>
      </c>
      <c r="E1051" s="85">
        <v>-162846.30350000001</v>
      </c>
      <c r="F1051" s="210">
        <f t="shared" si="48"/>
        <v>4</v>
      </c>
      <c r="G1051" s="79" t="str">
        <f t="shared" si="49"/>
        <v>D</v>
      </c>
      <c r="H1051" s="79" t="str">
        <f t="shared" si="50"/>
        <v>4IF-ELPO/SJ</v>
      </c>
    </row>
    <row r="1052" spans="1:8">
      <c r="A1052" s="80">
        <v>37438</v>
      </c>
      <c r="B1052" s="79" t="s">
        <v>79</v>
      </c>
      <c r="C1052" s="79" t="s">
        <v>96</v>
      </c>
      <c r="D1052" s="85">
        <v>-61005.866000000002</v>
      </c>
      <c r="E1052" s="85">
        <v>1525.1466499999999</v>
      </c>
      <c r="F1052" s="210">
        <f t="shared" si="48"/>
        <v>4</v>
      </c>
      <c r="G1052" s="79" t="str">
        <f t="shared" si="49"/>
        <v>D</v>
      </c>
      <c r="H1052" s="79" t="str">
        <f t="shared" si="50"/>
        <v>4IF-NGPL/MIDCON</v>
      </c>
    </row>
    <row r="1053" spans="1:8">
      <c r="A1053" s="80">
        <v>37438</v>
      </c>
      <c r="B1053" s="79" t="s">
        <v>79</v>
      </c>
      <c r="C1053" s="79" t="s">
        <v>92</v>
      </c>
      <c r="D1053" s="85">
        <v>-457543.99450000003</v>
      </c>
      <c r="E1053" s="85">
        <v>45754.399449999997</v>
      </c>
      <c r="F1053" s="210">
        <f t="shared" si="48"/>
        <v>4</v>
      </c>
      <c r="G1053" s="79" t="str">
        <f t="shared" si="49"/>
        <v>D</v>
      </c>
      <c r="H1053" s="79" t="str">
        <f t="shared" si="50"/>
        <v>4IF-NTHWST/CANBR</v>
      </c>
    </row>
    <row r="1054" spans="1:8">
      <c r="A1054" s="80">
        <v>37438</v>
      </c>
      <c r="B1054" s="79" t="s">
        <v>79</v>
      </c>
      <c r="C1054" s="79" t="s">
        <v>67</v>
      </c>
      <c r="D1054" s="85">
        <v>1325247.1543000001</v>
      </c>
      <c r="E1054" s="85">
        <v>-132524.71543000001</v>
      </c>
      <c r="F1054" s="210">
        <f t="shared" si="48"/>
        <v>4</v>
      </c>
      <c r="G1054" s="79" t="str">
        <f t="shared" si="49"/>
        <v>D</v>
      </c>
      <c r="H1054" s="79" t="str">
        <f t="shared" si="50"/>
        <v>4IF-NWPL_ROCKY_M</v>
      </c>
    </row>
    <row r="1055" spans="1:8">
      <c r="A1055" s="80">
        <v>37438</v>
      </c>
      <c r="B1055" s="79" t="s">
        <v>79</v>
      </c>
      <c r="C1055" s="79" t="s">
        <v>99</v>
      </c>
      <c r="D1055" s="85">
        <v>152514.6649</v>
      </c>
      <c r="E1055" s="85">
        <v>-3812.8666225000002</v>
      </c>
      <c r="F1055" s="210">
        <f t="shared" si="48"/>
        <v>4</v>
      </c>
      <c r="G1055" s="79" t="str">
        <f t="shared" si="49"/>
        <v>D</v>
      </c>
      <c r="H1055" s="79" t="str">
        <f t="shared" si="50"/>
        <v>4IF-PAN/TX/OK</v>
      </c>
    </row>
    <row r="1056" spans="1:8">
      <c r="A1056" s="80">
        <v>37438</v>
      </c>
      <c r="B1056" s="79" t="s">
        <v>79</v>
      </c>
      <c r="C1056" s="79" t="s">
        <v>98</v>
      </c>
      <c r="D1056" s="85">
        <v>-15251.4665</v>
      </c>
      <c r="E1056" s="85">
        <v>152.51466500000001</v>
      </c>
      <c r="F1056" s="210">
        <f t="shared" si="48"/>
        <v>4</v>
      </c>
      <c r="G1056" s="79" t="str">
        <f t="shared" si="49"/>
        <v>D</v>
      </c>
      <c r="H1056" s="79" t="str">
        <f t="shared" si="50"/>
        <v>4IF-QUESTAR</v>
      </c>
    </row>
    <row r="1057" spans="1:8">
      <c r="A1057" s="80">
        <v>37438</v>
      </c>
      <c r="B1057" s="79" t="s">
        <v>79</v>
      </c>
      <c r="C1057" s="79" t="s">
        <v>68</v>
      </c>
      <c r="D1057" s="85">
        <v>-2052071.0411</v>
      </c>
      <c r="E1057" s="85">
        <v>20520.710411</v>
      </c>
      <c r="F1057" s="210">
        <f t="shared" si="48"/>
        <v>4</v>
      </c>
      <c r="G1057" s="79" t="str">
        <f t="shared" si="49"/>
        <v>D</v>
      </c>
      <c r="H1057" s="79" t="str">
        <f t="shared" si="50"/>
        <v>4NGI-MALIN</v>
      </c>
    </row>
    <row r="1058" spans="1:8">
      <c r="A1058" s="80">
        <v>37438</v>
      </c>
      <c r="B1058" s="79" t="s">
        <v>79</v>
      </c>
      <c r="C1058" s="79" t="s">
        <v>74</v>
      </c>
      <c r="D1058" s="85">
        <v>2113244.1812999998</v>
      </c>
      <c r="E1058" s="85">
        <v>0</v>
      </c>
      <c r="F1058" s="210">
        <f t="shared" si="48"/>
        <v>4</v>
      </c>
      <c r="G1058" s="79" t="str">
        <f t="shared" si="49"/>
        <v>D</v>
      </c>
      <c r="H1058" s="79" t="str">
        <f t="shared" si="50"/>
        <v>4NGI-PGE/CG</v>
      </c>
    </row>
    <row r="1059" spans="1:8">
      <c r="A1059" s="80">
        <v>37438</v>
      </c>
      <c r="B1059" s="79" t="s">
        <v>79</v>
      </c>
      <c r="C1059" s="79" t="s">
        <v>46</v>
      </c>
      <c r="D1059" s="85">
        <v>-167766.13159999999</v>
      </c>
      <c r="E1059" s="85">
        <v>16776.613160000001</v>
      </c>
      <c r="F1059" s="210">
        <f t="shared" si="48"/>
        <v>4</v>
      </c>
      <c r="G1059" s="79" t="str">
        <f t="shared" si="49"/>
        <v>D</v>
      </c>
      <c r="H1059" s="79" t="str">
        <f t="shared" si="50"/>
        <v>4NGI-SOCAL</v>
      </c>
    </row>
    <row r="1060" spans="1:8">
      <c r="A1060" s="80">
        <v>37469</v>
      </c>
      <c r="B1060" s="79" t="s">
        <v>79</v>
      </c>
      <c r="C1060" s="79" t="s">
        <v>87</v>
      </c>
      <c r="D1060" s="85">
        <v>-456511.92450000002</v>
      </c>
      <c r="E1060" s="85">
        <v>0</v>
      </c>
      <c r="F1060" s="210">
        <f t="shared" si="48"/>
        <v>4</v>
      </c>
      <c r="G1060" s="79" t="str">
        <f t="shared" si="49"/>
        <v>D</v>
      </c>
      <c r="H1060" s="79" t="str">
        <f t="shared" si="50"/>
        <v>4CGPR-AECO/BASIS</v>
      </c>
    </row>
    <row r="1061" spans="1:8">
      <c r="A1061" s="80">
        <v>37469</v>
      </c>
      <c r="B1061" s="79" t="s">
        <v>79</v>
      </c>
      <c r="C1061" s="79" t="s">
        <v>88</v>
      </c>
      <c r="D1061" s="85">
        <v>-1573676.1253</v>
      </c>
      <c r="E1061" s="85">
        <v>15736.761253000001</v>
      </c>
      <c r="F1061" s="210">
        <f t="shared" si="48"/>
        <v>4</v>
      </c>
      <c r="G1061" s="79" t="str">
        <f t="shared" si="49"/>
        <v>D</v>
      </c>
      <c r="H1061" s="79" t="str">
        <f t="shared" si="50"/>
        <v>4IF-CIG/RKYMTN</v>
      </c>
    </row>
    <row r="1062" spans="1:8">
      <c r="A1062" s="80">
        <v>37469</v>
      </c>
      <c r="B1062" s="79" t="s">
        <v>79</v>
      </c>
      <c r="C1062" s="79" t="s">
        <v>89</v>
      </c>
      <c r="D1062" s="85">
        <v>-152170.6415</v>
      </c>
      <c r="E1062" s="85">
        <v>0</v>
      </c>
      <c r="F1062" s="210">
        <f t="shared" si="48"/>
        <v>4</v>
      </c>
      <c r="G1062" s="79" t="str">
        <f t="shared" si="49"/>
        <v>D</v>
      </c>
      <c r="H1062" s="79" t="str">
        <f t="shared" si="50"/>
        <v>4IF-ELPO/PERMIAN</v>
      </c>
    </row>
    <row r="1063" spans="1:8">
      <c r="A1063" s="80">
        <v>37469</v>
      </c>
      <c r="B1063" s="79" t="s">
        <v>79</v>
      </c>
      <c r="C1063" s="79" t="s">
        <v>72</v>
      </c>
      <c r="D1063" s="85">
        <v>1624789.7527999999</v>
      </c>
      <c r="E1063" s="85">
        <v>0</v>
      </c>
      <c r="F1063" s="210">
        <f t="shared" si="48"/>
        <v>4</v>
      </c>
      <c r="G1063" s="79" t="str">
        <f t="shared" si="49"/>
        <v>D</v>
      </c>
      <c r="H1063" s="79" t="str">
        <f t="shared" si="50"/>
        <v>4IF-ELPO/SJ</v>
      </c>
    </row>
    <row r="1064" spans="1:8">
      <c r="A1064" s="80">
        <v>37469</v>
      </c>
      <c r="B1064" s="79" t="s">
        <v>79</v>
      </c>
      <c r="C1064" s="79" t="s">
        <v>96</v>
      </c>
      <c r="D1064" s="85">
        <v>-39242.354099999997</v>
      </c>
      <c r="E1064" s="85">
        <v>981.05885249999994</v>
      </c>
      <c r="F1064" s="210">
        <f t="shared" si="48"/>
        <v>4</v>
      </c>
      <c r="G1064" s="79" t="str">
        <f t="shared" si="49"/>
        <v>D</v>
      </c>
      <c r="H1064" s="79" t="str">
        <f t="shared" si="50"/>
        <v>4IF-NGPL/MIDCON</v>
      </c>
    </row>
    <row r="1065" spans="1:8">
      <c r="A1065" s="80">
        <v>37469</v>
      </c>
      <c r="B1065" s="79" t="s">
        <v>79</v>
      </c>
      <c r="C1065" s="79" t="s">
        <v>92</v>
      </c>
      <c r="D1065" s="85">
        <v>-456511.92450000002</v>
      </c>
      <c r="E1065" s="85">
        <v>45651.192450000002</v>
      </c>
      <c r="F1065" s="210">
        <f t="shared" si="48"/>
        <v>4</v>
      </c>
      <c r="G1065" s="79" t="str">
        <f t="shared" si="49"/>
        <v>D</v>
      </c>
      <c r="H1065" s="79" t="str">
        <f t="shared" si="50"/>
        <v>4IF-NTHWST/CANBR</v>
      </c>
    </row>
    <row r="1066" spans="1:8">
      <c r="A1066" s="80">
        <v>37469</v>
      </c>
      <c r="B1066" s="79" t="s">
        <v>79</v>
      </c>
      <c r="C1066" s="79" t="s">
        <v>67</v>
      </c>
      <c r="D1066" s="85">
        <v>1315483.78</v>
      </c>
      <c r="E1066" s="85">
        <v>-131548.378</v>
      </c>
      <c r="F1066" s="210">
        <f t="shared" si="48"/>
        <v>4</v>
      </c>
      <c r="G1066" s="79" t="str">
        <f t="shared" si="49"/>
        <v>D</v>
      </c>
      <c r="H1066" s="79" t="str">
        <f t="shared" si="50"/>
        <v>4IF-NWPL_ROCKY_M</v>
      </c>
    </row>
    <row r="1067" spans="1:8">
      <c r="A1067" s="80">
        <v>37469</v>
      </c>
      <c r="B1067" s="79" t="s">
        <v>79</v>
      </c>
      <c r="C1067" s="79" t="s">
        <v>99</v>
      </c>
      <c r="D1067" s="85">
        <v>152170.6415</v>
      </c>
      <c r="E1067" s="85">
        <v>-3804.2660375</v>
      </c>
      <c r="F1067" s="210">
        <f t="shared" si="48"/>
        <v>4</v>
      </c>
      <c r="G1067" s="79" t="str">
        <f t="shared" si="49"/>
        <v>D</v>
      </c>
      <c r="H1067" s="79" t="str">
        <f t="shared" si="50"/>
        <v>4IF-PAN/TX/OK</v>
      </c>
    </row>
    <row r="1068" spans="1:8">
      <c r="A1068" s="80">
        <v>37469</v>
      </c>
      <c r="B1068" s="79" t="s">
        <v>79</v>
      </c>
      <c r="C1068" s="79" t="s">
        <v>98</v>
      </c>
      <c r="D1068" s="85">
        <v>-15217.064200000001</v>
      </c>
      <c r="E1068" s="85">
        <v>152.17064199999999</v>
      </c>
      <c r="F1068" s="210">
        <f t="shared" si="48"/>
        <v>4</v>
      </c>
      <c r="G1068" s="79" t="str">
        <f t="shared" si="49"/>
        <v>D</v>
      </c>
      <c r="H1068" s="79" t="str">
        <f t="shared" si="50"/>
        <v>4IF-QUESTAR</v>
      </c>
    </row>
    <row r="1069" spans="1:8">
      <c r="A1069" s="80">
        <v>37469</v>
      </c>
      <c r="B1069" s="79" t="s">
        <v>79</v>
      </c>
      <c r="C1069" s="79" t="s">
        <v>68</v>
      </c>
      <c r="D1069" s="85">
        <v>-2059783.7668999999</v>
      </c>
      <c r="E1069" s="85">
        <v>20597.837669</v>
      </c>
      <c r="F1069" s="210">
        <f t="shared" si="48"/>
        <v>4</v>
      </c>
      <c r="G1069" s="79" t="str">
        <f t="shared" si="49"/>
        <v>D</v>
      </c>
      <c r="H1069" s="79" t="str">
        <f t="shared" si="50"/>
        <v>4NGI-MALIN</v>
      </c>
    </row>
    <row r="1070" spans="1:8">
      <c r="A1070" s="80">
        <v>37469</v>
      </c>
      <c r="B1070" s="79" t="s">
        <v>79</v>
      </c>
      <c r="C1070" s="79" t="s">
        <v>74</v>
      </c>
      <c r="D1070" s="85">
        <v>2481610.6025</v>
      </c>
      <c r="E1070" s="85">
        <v>0</v>
      </c>
      <c r="F1070" s="210">
        <f t="shared" si="48"/>
        <v>4</v>
      </c>
      <c r="G1070" s="79" t="str">
        <f t="shared" si="49"/>
        <v>D</v>
      </c>
      <c r="H1070" s="79" t="str">
        <f t="shared" si="50"/>
        <v>4NGI-PGE/CG</v>
      </c>
    </row>
    <row r="1071" spans="1:8">
      <c r="A1071" s="80">
        <v>37469</v>
      </c>
      <c r="B1071" s="79" t="s">
        <v>79</v>
      </c>
      <c r="C1071" s="79" t="s">
        <v>46</v>
      </c>
      <c r="D1071" s="85">
        <v>-167387.70559999999</v>
      </c>
      <c r="E1071" s="85">
        <v>0</v>
      </c>
      <c r="F1071" s="210">
        <f t="shared" si="48"/>
        <v>4</v>
      </c>
      <c r="G1071" s="79" t="str">
        <f t="shared" si="49"/>
        <v>D</v>
      </c>
      <c r="H1071" s="79" t="str">
        <f t="shared" si="50"/>
        <v>4NGI-SOCAL</v>
      </c>
    </row>
    <row r="1072" spans="1:8">
      <c r="A1072" s="80">
        <v>37500</v>
      </c>
      <c r="B1072" s="79" t="s">
        <v>79</v>
      </c>
      <c r="C1072" s="79" t="s">
        <v>87</v>
      </c>
      <c r="D1072" s="85">
        <v>-440763.85710000002</v>
      </c>
      <c r="E1072" s="85">
        <v>0</v>
      </c>
      <c r="F1072" s="210">
        <f t="shared" si="48"/>
        <v>4</v>
      </c>
      <c r="G1072" s="79" t="str">
        <f t="shared" si="49"/>
        <v>D</v>
      </c>
      <c r="H1072" s="79" t="str">
        <f t="shared" si="50"/>
        <v>4CGPR-AECO/BASIS</v>
      </c>
    </row>
    <row r="1073" spans="1:8">
      <c r="A1073" s="80">
        <v>37500</v>
      </c>
      <c r="B1073" s="79" t="s">
        <v>79</v>
      </c>
      <c r="C1073" s="79" t="s">
        <v>88</v>
      </c>
      <c r="D1073" s="85">
        <v>-1455190.6894</v>
      </c>
      <c r="E1073" s="85">
        <v>14551.906894</v>
      </c>
      <c r="F1073" s="210">
        <f t="shared" si="48"/>
        <v>4</v>
      </c>
      <c r="G1073" s="79" t="str">
        <f t="shared" si="49"/>
        <v>D</v>
      </c>
      <c r="H1073" s="79" t="str">
        <f t="shared" si="50"/>
        <v>4IF-CIG/RKYMTN</v>
      </c>
    </row>
    <row r="1074" spans="1:8">
      <c r="A1074" s="80">
        <v>37500</v>
      </c>
      <c r="B1074" s="79" t="s">
        <v>79</v>
      </c>
      <c r="C1074" s="79" t="s">
        <v>89</v>
      </c>
      <c r="D1074" s="85">
        <v>-146921.28570000001</v>
      </c>
      <c r="E1074" s="85">
        <v>14692.128570000001</v>
      </c>
      <c r="F1074" s="210">
        <f t="shared" si="48"/>
        <v>4</v>
      </c>
      <c r="G1074" s="79" t="str">
        <f t="shared" si="49"/>
        <v>D</v>
      </c>
      <c r="H1074" s="79" t="str">
        <f t="shared" si="50"/>
        <v>4IF-ELPO/PERMIAN</v>
      </c>
    </row>
    <row r="1075" spans="1:8">
      <c r="A1075" s="80">
        <v>37500</v>
      </c>
      <c r="B1075" s="79" t="s">
        <v>79</v>
      </c>
      <c r="C1075" s="79" t="s">
        <v>72</v>
      </c>
      <c r="D1075" s="85">
        <v>1567160.3807999999</v>
      </c>
      <c r="E1075" s="85">
        <v>-156716.03808</v>
      </c>
      <c r="F1075" s="210">
        <f t="shared" si="48"/>
        <v>4</v>
      </c>
      <c r="G1075" s="79" t="str">
        <f t="shared" si="49"/>
        <v>D</v>
      </c>
      <c r="H1075" s="79" t="str">
        <f t="shared" si="50"/>
        <v>4IF-ELPO/SJ</v>
      </c>
    </row>
    <row r="1076" spans="1:8">
      <c r="A1076" s="80">
        <v>37500</v>
      </c>
      <c r="B1076" s="79" t="s">
        <v>79</v>
      </c>
      <c r="C1076" s="79" t="s">
        <v>96</v>
      </c>
      <c r="D1076" s="85">
        <v>-80316.969500000007</v>
      </c>
      <c r="E1076" s="85">
        <v>2007.9242374999999</v>
      </c>
      <c r="F1076" s="210">
        <f t="shared" si="48"/>
        <v>4</v>
      </c>
      <c r="G1076" s="79" t="str">
        <f t="shared" si="49"/>
        <v>D</v>
      </c>
      <c r="H1076" s="79" t="str">
        <f t="shared" si="50"/>
        <v>4IF-NGPL/MIDCON</v>
      </c>
    </row>
    <row r="1077" spans="1:8">
      <c r="A1077" s="80">
        <v>37500</v>
      </c>
      <c r="B1077" s="79" t="s">
        <v>79</v>
      </c>
      <c r="C1077" s="79" t="s">
        <v>92</v>
      </c>
      <c r="D1077" s="85">
        <v>-440763.85710000002</v>
      </c>
      <c r="E1077" s="85">
        <v>44076.385710000002</v>
      </c>
      <c r="F1077" s="210">
        <f t="shared" si="48"/>
        <v>4</v>
      </c>
      <c r="G1077" s="79" t="str">
        <f t="shared" si="49"/>
        <v>D</v>
      </c>
      <c r="H1077" s="79" t="str">
        <f t="shared" si="50"/>
        <v>4IF-NTHWST/CANBR</v>
      </c>
    </row>
    <row r="1078" spans="1:8">
      <c r="A1078" s="80">
        <v>37500</v>
      </c>
      <c r="B1078" s="79" t="s">
        <v>79</v>
      </c>
      <c r="C1078" s="79" t="s">
        <v>67</v>
      </c>
      <c r="D1078" s="85">
        <v>1274875.1751000001</v>
      </c>
      <c r="E1078" s="85">
        <v>-127487.51751000001</v>
      </c>
      <c r="F1078" s="210">
        <f t="shared" si="48"/>
        <v>4</v>
      </c>
      <c r="G1078" s="79" t="str">
        <f t="shared" si="49"/>
        <v>D</v>
      </c>
      <c r="H1078" s="79" t="str">
        <f t="shared" si="50"/>
        <v>4IF-NWPL_ROCKY_M</v>
      </c>
    </row>
    <row r="1079" spans="1:8">
      <c r="A1079" s="80">
        <v>37500</v>
      </c>
      <c r="B1079" s="79" t="s">
        <v>79</v>
      </c>
      <c r="C1079" s="79" t="s">
        <v>99</v>
      </c>
      <c r="D1079" s="85">
        <v>146921.28570000001</v>
      </c>
      <c r="E1079" s="85">
        <v>-3673.0321425000002</v>
      </c>
      <c r="F1079" s="210">
        <f t="shared" si="48"/>
        <v>4</v>
      </c>
      <c r="G1079" s="79" t="str">
        <f t="shared" si="49"/>
        <v>D</v>
      </c>
      <c r="H1079" s="79" t="str">
        <f t="shared" si="50"/>
        <v>4IF-PAN/TX/OK</v>
      </c>
    </row>
    <row r="1080" spans="1:8">
      <c r="A1080" s="80">
        <v>37500</v>
      </c>
      <c r="B1080" s="79" t="s">
        <v>79</v>
      </c>
      <c r="C1080" s="79" t="s">
        <v>98</v>
      </c>
      <c r="D1080" s="85">
        <v>-14692.1286</v>
      </c>
      <c r="E1080" s="85">
        <v>146.92128600000001</v>
      </c>
      <c r="F1080" s="210">
        <f t="shared" si="48"/>
        <v>4</v>
      </c>
      <c r="G1080" s="79" t="str">
        <f t="shared" si="49"/>
        <v>D</v>
      </c>
      <c r="H1080" s="79" t="str">
        <f t="shared" si="50"/>
        <v>4IF-QUESTAR</v>
      </c>
    </row>
    <row r="1081" spans="1:8">
      <c r="A1081" s="80">
        <v>37500</v>
      </c>
      <c r="B1081" s="79" t="s">
        <v>79</v>
      </c>
      <c r="C1081" s="79" t="s">
        <v>68</v>
      </c>
      <c r="D1081" s="85">
        <v>-1978533.1244000001</v>
      </c>
      <c r="E1081" s="85">
        <v>19785.331244000001</v>
      </c>
      <c r="F1081" s="210">
        <f t="shared" si="48"/>
        <v>4</v>
      </c>
      <c r="G1081" s="79" t="str">
        <f t="shared" si="49"/>
        <v>D</v>
      </c>
      <c r="H1081" s="79" t="str">
        <f t="shared" si="50"/>
        <v>4NGI-MALIN</v>
      </c>
    </row>
    <row r="1082" spans="1:8">
      <c r="A1082" s="80">
        <v>37500</v>
      </c>
      <c r="B1082" s="79" t="s">
        <v>79</v>
      </c>
      <c r="C1082" s="79" t="s">
        <v>74</v>
      </c>
      <c r="D1082" s="85">
        <v>2080226.1614000001</v>
      </c>
      <c r="E1082" s="85">
        <v>0</v>
      </c>
      <c r="F1082" s="210">
        <f t="shared" si="48"/>
        <v>4</v>
      </c>
      <c r="G1082" s="79" t="str">
        <f t="shared" si="49"/>
        <v>D</v>
      </c>
      <c r="H1082" s="79" t="str">
        <f t="shared" si="50"/>
        <v>4NGI-PGE/CG</v>
      </c>
    </row>
    <row r="1083" spans="1:8">
      <c r="A1083" s="80">
        <v>37500</v>
      </c>
      <c r="B1083" s="79" t="s">
        <v>79</v>
      </c>
      <c r="C1083" s="79" t="s">
        <v>46</v>
      </c>
      <c r="D1083" s="85">
        <v>-161613.41440000001</v>
      </c>
      <c r="E1083" s="85">
        <v>16161.34144</v>
      </c>
      <c r="F1083" s="210">
        <f t="shared" si="48"/>
        <v>4</v>
      </c>
      <c r="G1083" s="79" t="str">
        <f t="shared" si="49"/>
        <v>D</v>
      </c>
      <c r="H1083" s="79" t="str">
        <f t="shared" si="50"/>
        <v>4NGI-SOCAL</v>
      </c>
    </row>
    <row r="1084" spans="1:8">
      <c r="A1084" s="80">
        <v>37530</v>
      </c>
      <c r="B1084" s="79" t="s">
        <v>79</v>
      </c>
      <c r="C1084" s="79" t="s">
        <v>87</v>
      </c>
      <c r="D1084" s="85">
        <v>-454380.1458</v>
      </c>
      <c r="E1084" s="85">
        <v>0</v>
      </c>
      <c r="F1084" s="210">
        <f t="shared" si="48"/>
        <v>4</v>
      </c>
      <c r="G1084" s="79" t="str">
        <f t="shared" si="49"/>
        <v>D</v>
      </c>
      <c r="H1084" s="79" t="str">
        <f t="shared" si="50"/>
        <v>4CGPR-AECO/BASIS</v>
      </c>
    </row>
    <row r="1085" spans="1:8">
      <c r="A1085" s="80">
        <v>37530</v>
      </c>
      <c r="B1085" s="79" t="s">
        <v>79</v>
      </c>
      <c r="C1085" s="79" t="s">
        <v>88</v>
      </c>
      <c r="D1085" s="85">
        <v>-1628809.1802000001</v>
      </c>
      <c r="E1085" s="85">
        <v>16288.091802000001</v>
      </c>
      <c r="F1085" s="210">
        <f t="shared" si="48"/>
        <v>4</v>
      </c>
      <c r="G1085" s="79" t="str">
        <f t="shared" si="49"/>
        <v>D</v>
      </c>
      <c r="H1085" s="79" t="str">
        <f t="shared" si="50"/>
        <v>4IF-CIG/RKYMTN</v>
      </c>
    </row>
    <row r="1086" spans="1:8">
      <c r="A1086" s="80">
        <v>37530</v>
      </c>
      <c r="B1086" s="79" t="s">
        <v>79</v>
      </c>
      <c r="C1086" s="79" t="s">
        <v>89</v>
      </c>
      <c r="D1086" s="85">
        <v>-151460.04860000001</v>
      </c>
      <c r="E1086" s="85">
        <v>0</v>
      </c>
      <c r="F1086" s="210">
        <f t="shared" si="48"/>
        <v>4</v>
      </c>
      <c r="G1086" s="79" t="str">
        <f t="shared" si="49"/>
        <v>D</v>
      </c>
      <c r="H1086" s="79" t="str">
        <f t="shared" si="50"/>
        <v>4IF-ELPO/PERMIAN</v>
      </c>
    </row>
    <row r="1087" spans="1:8">
      <c r="A1087" s="80">
        <v>37530</v>
      </c>
      <c r="B1087" s="79" t="s">
        <v>79</v>
      </c>
      <c r="C1087" s="79" t="s">
        <v>72</v>
      </c>
      <c r="D1087" s="85">
        <v>1666060.5345999999</v>
      </c>
      <c r="E1087" s="85">
        <v>0</v>
      </c>
      <c r="F1087" s="210">
        <f t="shared" si="48"/>
        <v>4</v>
      </c>
      <c r="G1087" s="79" t="str">
        <f t="shared" si="49"/>
        <v>D</v>
      </c>
      <c r="H1087" s="79" t="str">
        <f t="shared" si="50"/>
        <v>4IF-ELPO/SJ</v>
      </c>
    </row>
    <row r="1088" spans="1:8">
      <c r="A1088" s="80">
        <v>37530</v>
      </c>
      <c r="B1088" s="79" t="s">
        <v>79</v>
      </c>
      <c r="C1088" s="79" t="s">
        <v>96</v>
      </c>
      <c r="D1088" s="85">
        <v>-39059.103600000002</v>
      </c>
      <c r="E1088" s="85">
        <v>976.47758999999996</v>
      </c>
      <c r="F1088" s="210">
        <f t="shared" si="48"/>
        <v>4</v>
      </c>
      <c r="G1088" s="79" t="str">
        <f t="shared" si="49"/>
        <v>D</v>
      </c>
      <c r="H1088" s="79" t="str">
        <f t="shared" si="50"/>
        <v>4IF-NGPL/MIDCON</v>
      </c>
    </row>
    <row r="1089" spans="1:8">
      <c r="A1089" s="80">
        <v>37530</v>
      </c>
      <c r="B1089" s="79" t="s">
        <v>79</v>
      </c>
      <c r="C1089" s="79" t="s">
        <v>92</v>
      </c>
      <c r="D1089" s="85">
        <v>-454380.1458</v>
      </c>
      <c r="E1089" s="85">
        <v>45438.014580000003</v>
      </c>
      <c r="F1089" s="210">
        <f t="shared" si="48"/>
        <v>4</v>
      </c>
      <c r="G1089" s="79" t="str">
        <f t="shared" si="49"/>
        <v>D</v>
      </c>
      <c r="H1089" s="79" t="str">
        <f t="shared" si="50"/>
        <v>4IF-NTHWST/CANBR</v>
      </c>
    </row>
    <row r="1090" spans="1:8">
      <c r="A1090" s="80">
        <v>37530</v>
      </c>
      <c r="B1090" s="79" t="s">
        <v>79</v>
      </c>
      <c r="C1090" s="79" t="s">
        <v>67</v>
      </c>
      <c r="D1090" s="85">
        <v>898932.97730000003</v>
      </c>
      <c r="E1090" s="85">
        <v>-89893.297730000006</v>
      </c>
      <c r="F1090" s="210">
        <f t="shared" si="48"/>
        <v>4</v>
      </c>
      <c r="G1090" s="79" t="str">
        <f t="shared" si="49"/>
        <v>D</v>
      </c>
      <c r="H1090" s="79" t="str">
        <f t="shared" si="50"/>
        <v>4IF-NWPL_ROCKY_M</v>
      </c>
    </row>
    <row r="1091" spans="1:8">
      <c r="A1091" s="80">
        <v>37530</v>
      </c>
      <c r="B1091" s="79" t="s">
        <v>79</v>
      </c>
      <c r="C1091" s="79" t="s">
        <v>99</v>
      </c>
      <c r="D1091" s="85">
        <v>151460.04860000001</v>
      </c>
      <c r="E1091" s="85">
        <v>-3786.5012150000002</v>
      </c>
      <c r="F1091" s="210">
        <f t="shared" ref="F1091:F1154" si="51">IF(REF_DT&lt;=LastDay,INDEX(IntraMonth_Buckets,MATCH($A1091,IntraSumMonths,0),1),INDEX(BucketTable,MATCH($A1091,SumMonths,0),1))</f>
        <v>4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4IF-PAN/TX/OK</v>
      </c>
    </row>
    <row r="1092" spans="1:8">
      <c r="A1092" s="80">
        <v>37530</v>
      </c>
      <c r="B1092" s="79" t="s">
        <v>79</v>
      </c>
      <c r="C1092" s="79" t="s">
        <v>98</v>
      </c>
      <c r="D1092" s="85">
        <v>-15146.0049</v>
      </c>
      <c r="E1092" s="85">
        <v>151.460049</v>
      </c>
      <c r="F1092" s="210">
        <f t="shared" si="51"/>
        <v>4</v>
      </c>
      <c r="G1092" s="79" t="str">
        <f t="shared" si="52"/>
        <v>D</v>
      </c>
      <c r="H1092" s="79" t="str">
        <f t="shared" si="53"/>
        <v>4IF-QUESTAR</v>
      </c>
    </row>
    <row r="1093" spans="1:8">
      <c r="A1093" s="80">
        <v>37530</v>
      </c>
      <c r="B1093" s="79" t="s">
        <v>79</v>
      </c>
      <c r="C1093" s="79" t="s">
        <v>68</v>
      </c>
      <c r="D1093" s="85">
        <v>-2096753.3059</v>
      </c>
      <c r="E1093" s="85">
        <v>20967.533059000001</v>
      </c>
      <c r="F1093" s="210">
        <f t="shared" si="51"/>
        <v>4</v>
      </c>
      <c r="G1093" s="79" t="str">
        <f t="shared" si="52"/>
        <v>D</v>
      </c>
      <c r="H1093" s="79" t="str">
        <f t="shared" si="53"/>
        <v>4NGI-MALIN</v>
      </c>
    </row>
    <row r="1094" spans="1:8">
      <c r="A1094" s="80">
        <v>37530</v>
      </c>
      <c r="B1094" s="79" t="s">
        <v>79</v>
      </c>
      <c r="C1094" s="79" t="s">
        <v>74</v>
      </c>
      <c r="D1094" s="85">
        <v>2728126.7330999998</v>
      </c>
      <c r="E1094" s="85">
        <v>0</v>
      </c>
      <c r="F1094" s="210">
        <f t="shared" si="51"/>
        <v>4</v>
      </c>
      <c r="G1094" s="79" t="str">
        <f t="shared" si="52"/>
        <v>D</v>
      </c>
      <c r="H1094" s="79" t="str">
        <f t="shared" si="53"/>
        <v>4NGI-PGE/CG</v>
      </c>
    </row>
    <row r="1095" spans="1:8">
      <c r="A1095" s="80">
        <v>37530</v>
      </c>
      <c r="B1095" s="79" t="s">
        <v>79</v>
      </c>
      <c r="C1095" s="79" t="s">
        <v>46</v>
      </c>
      <c r="D1095" s="85">
        <v>-15146.0049</v>
      </c>
      <c r="E1095" s="85">
        <v>0</v>
      </c>
      <c r="F1095" s="210">
        <f t="shared" si="51"/>
        <v>4</v>
      </c>
      <c r="G1095" s="79" t="str">
        <f t="shared" si="52"/>
        <v>D</v>
      </c>
      <c r="H1095" s="79" t="str">
        <f t="shared" si="53"/>
        <v>4NGI-SOCAL</v>
      </c>
    </row>
    <row r="1096" spans="1:8">
      <c r="A1096" s="80">
        <v>37561</v>
      </c>
      <c r="B1096" s="79" t="s">
        <v>79</v>
      </c>
      <c r="C1096" s="79" t="s">
        <v>88</v>
      </c>
      <c r="D1096" s="85">
        <v>812286.33860000002</v>
      </c>
      <c r="E1096" s="85">
        <v>-8122.863386</v>
      </c>
      <c r="F1096" s="210">
        <f t="shared" si="51"/>
        <v>5</v>
      </c>
      <c r="G1096" s="79" t="str">
        <f t="shared" si="52"/>
        <v>D</v>
      </c>
      <c r="H1096" s="79" t="str">
        <f t="shared" si="53"/>
        <v>5IF-CIG/RKYMTN</v>
      </c>
    </row>
    <row r="1097" spans="1:8">
      <c r="A1097" s="80">
        <v>37561</v>
      </c>
      <c r="B1097" s="79" t="s">
        <v>79</v>
      </c>
      <c r="C1097" s="79" t="s">
        <v>89</v>
      </c>
      <c r="D1097" s="85">
        <v>-146190.72339999999</v>
      </c>
      <c r="E1097" s="85">
        <v>14619.072340000001</v>
      </c>
      <c r="F1097" s="210">
        <f t="shared" si="51"/>
        <v>5</v>
      </c>
      <c r="G1097" s="79" t="str">
        <f t="shared" si="52"/>
        <v>D</v>
      </c>
      <c r="H1097" s="79" t="str">
        <f t="shared" si="53"/>
        <v>5IF-ELPO/PERMIAN</v>
      </c>
    </row>
    <row r="1098" spans="1:8">
      <c r="A1098" s="80">
        <v>37561</v>
      </c>
      <c r="B1098" s="79" t="s">
        <v>79</v>
      </c>
      <c r="C1098" s="79" t="s">
        <v>72</v>
      </c>
      <c r="D1098" s="85">
        <v>-584762.89359999995</v>
      </c>
      <c r="E1098" s="85">
        <v>58476.289360000002</v>
      </c>
      <c r="F1098" s="210">
        <f t="shared" si="51"/>
        <v>5</v>
      </c>
      <c r="G1098" s="79" t="str">
        <f t="shared" si="52"/>
        <v>D</v>
      </c>
      <c r="H1098" s="79" t="str">
        <f t="shared" si="53"/>
        <v>5IF-ELPO/SJ</v>
      </c>
    </row>
    <row r="1099" spans="1:8">
      <c r="A1099" s="80">
        <v>37561</v>
      </c>
      <c r="B1099" s="79" t="s">
        <v>79</v>
      </c>
      <c r="C1099" s="79" t="s">
        <v>96</v>
      </c>
      <c r="D1099" s="85">
        <v>-79917.595499999996</v>
      </c>
      <c r="E1099" s="85">
        <v>1997.9398874999999</v>
      </c>
      <c r="F1099" s="210">
        <f t="shared" si="51"/>
        <v>5</v>
      </c>
      <c r="G1099" s="79" t="str">
        <f t="shared" si="52"/>
        <v>D</v>
      </c>
      <c r="H1099" s="79" t="str">
        <f t="shared" si="53"/>
        <v>5IF-NGPL/MIDCON</v>
      </c>
    </row>
    <row r="1100" spans="1:8">
      <c r="A1100" s="80">
        <v>37561</v>
      </c>
      <c r="B1100" s="79" t="s">
        <v>79</v>
      </c>
      <c r="C1100" s="79" t="s">
        <v>92</v>
      </c>
      <c r="D1100" s="85">
        <v>-219286.0851</v>
      </c>
      <c r="E1100" s="85">
        <v>21928.608509999998</v>
      </c>
      <c r="F1100" s="210">
        <f t="shared" si="51"/>
        <v>5</v>
      </c>
      <c r="G1100" s="79" t="str">
        <f t="shared" si="52"/>
        <v>D</v>
      </c>
      <c r="H1100" s="79" t="str">
        <f t="shared" si="53"/>
        <v>5IF-NTHWST/CANBR</v>
      </c>
    </row>
    <row r="1101" spans="1:8">
      <c r="A1101" s="80">
        <v>37561</v>
      </c>
      <c r="B1101" s="79" t="s">
        <v>79</v>
      </c>
      <c r="C1101" s="79" t="s">
        <v>67</v>
      </c>
      <c r="D1101" s="85">
        <v>4571471.6353000002</v>
      </c>
      <c r="E1101" s="85">
        <v>-457147.16353000002</v>
      </c>
      <c r="F1101" s="210">
        <f t="shared" si="51"/>
        <v>5</v>
      </c>
      <c r="G1101" s="79" t="str">
        <f t="shared" si="52"/>
        <v>D</v>
      </c>
      <c r="H1101" s="79" t="str">
        <f t="shared" si="53"/>
        <v>5IF-NWPL_ROCKY_M</v>
      </c>
    </row>
    <row r="1102" spans="1:8">
      <c r="A1102" s="80">
        <v>37561</v>
      </c>
      <c r="B1102" s="79" t="s">
        <v>79</v>
      </c>
      <c r="C1102" s="79" t="s">
        <v>99</v>
      </c>
      <c r="D1102" s="85">
        <v>146190.72339999999</v>
      </c>
      <c r="E1102" s="85">
        <v>-3654.7680850000002</v>
      </c>
      <c r="F1102" s="210">
        <f t="shared" si="51"/>
        <v>5</v>
      </c>
      <c r="G1102" s="79" t="str">
        <f t="shared" si="52"/>
        <v>D</v>
      </c>
      <c r="H1102" s="79" t="str">
        <f t="shared" si="53"/>
        <v>5IF-PAN/TX/OK</v>
      </c>
    </row>
    <row r="1103" spans="1:8">
      <c r="A1103" s="80">
        <v>37561</v>
      </c>
      <c r="B1103" s="79" t="s">
        <v>79</v>
      </c>
      <c r="C1103" s="79" t="s">
        <v>68</v>
      </c>
      <c r="D1103" s="85">
        <v>-1181221.0451</v>
      </c>
      <c r="E1103" s="85">
        <v>11812.210451000001</v>
      </c>
      <c r="F1103" s="210">
        <f t="shared" si="51"/>
        <v>5</v>
      </c>
      <c r="G1103" s="79" t="str">
        <f t="shared" si="52"/>
        <v>D</v>
      </c>
      <c r="H1103" s="79" t="str">
        <f t="shared" si="53"/>
        <v>5NGI-MALIN</v>
      </c>
    </row>
    <row r="1104" spans="1:8">
      <c r="A1104" s="80">
        <v>37561</v>
      </c>
      <c r="B1104" s="79" t="s">
        <v>79</v>
      </c>
      <c r="C1104" s="79" t="s">
        <v>74</v>
      </c>
      <c r="D1104" s="85">
        <v>-74309.719299999997</v>
      </c>
      <c r="E1104" s="85">
        <v>0</v>
      </c>
      <c r="F1104" s="210">
        <f t="shared" si="51"/>
        <v>5</v>
      </c>
      <c r="G1104" s="79" t="str">
        <f t="shared" si="52"/>
        <v>D</v>
      </c>
      <c r="H1104" s="79" t="str">
        <f t="shared" si="53"/>
        <v>5NGI-PGE/CG</v>
      </c>
    </row>
    <row r="1105" spans="1:8">
      <c r="A1105" s="80">
        <v>37561</v>
      </c>
      <c r="B1105" s="79" t="s">
        <v>79</v>
      </c>
      <c r="C1105" s="79" t="s">
        <v>46</v>
      </c>
      <c r="D1105" s="85">
        <v>1096430.4254999999</v>
      </c>
      <c r="E1105" s="85">
        <v>-109643.04255</v>
      </c>
      <c r="F1105" s="210">
        <f t="shared" si="51"/>
        <v>5</v>
      </c>
      <c r="G1105" s="79" t="str">
        <f t="shared" si="52"/>
        <v>D</v>
      </c>
      <c r="H1105" s="79" t="str">
        <f t="shared" si="53"/>
        <v>5NGI-SOCAL</v>
      </c>
    </row>
    <row r="1106" spans="1:8">
      <c r="A1106" s="80">
        <v>37591</v>
      </c>
      <c r="B1106" s="79" t="s">
        <v>79</v>
      </c>
      <c r="C1106" s="79" t="s">
        <v>88</v>
      </c>
      <c r="D1106" s="85">
        <v>445987.77069999999</v>
      </c>
      <c r="E1106" s="85">
        <v>-4459.8777069999996</v>
      </c>
      <c r="F1106" s="210">
        <f t="shared" si="51"/>
        <v>5</v>
      </c>
      <c r="G1106" s="79" t="str">
        <f t="shared" si="52"/>
        <v>D</v>
      </c>
      <c r="H1106" s="79" t="str">
        <f t="shared" si="53"/>
        <v>5IF-CIG/RKYMTN</v>
      </c>
    </row>
    <row r="1107" spans="1:8">
      <c r="A1107" s="80">
        <v>37591</v>
      </c>
      <c r="B1107" s="79" t="s">
        <v>79</v>
      </c>
      <c r="C1107" s="79" t="s">
        <v>89</v>
      </c>
      <c r="D1107" s="85">
        <v>-150668.58859999999</v>
      </c>
      <c r="E1107" s="85">
        <v>15066.85886</v>
      </c>
      <c r="F1107" s="210">
        <f t="shared" si="51"/>
        <v>5</v>
      </c>
      <c r="G1107" s="79" t="str">
        <f t="shared" si="52"/>
        <v>D</v>
      </c>
      <c r="H1107" s="79" t="str">
        <f t="shared" si="53"/>
        <v>5IF-ELPO/PERMIAN</v>
      </c>
    </row>
    <row r="1108" spans="1:8">
      <c r="A1108" s="80">
        <v>37591</v>
      </c>
      <c r="B1108" s="79" t="s">
        <v>79</v>
      </c>
      <c r="C1108" s="79" t="s">
        <v>72</v>
      </c>
      <c r="D1108" s="85">
        <v>-602674.35439999995</v>
      </c>
      <c r="E1108" s="85">
        <v>60267.435440000001</v>
      </c>
      <c r="F1108" s="210">
        <f t="shared" si="51"/>
        <v>5</v>
      </c>
      <c r="G1108" s="79" t="str">
        <f t="shared" si="52"/>
        <v>D</v>
      </c>
      <c r="H1108" s="79" t="str">
        <f t="shared" si="53"/>
        <v>5IF-ELPO/SJ</v>
      </c>
    </row>
    <row r="1109" spans="1:8">
      <c r="A1109" s="80">
        <v>37591</v>
      </c>
      <c r="B1109" s="79" t="s">
        <v>79</v>
      </c>
      <c r="C1109" s="79" t="s">
        <v>96</v>
      </c>
      <c r="D1109" s="85">
        <v>301337.17719999998</v>
      </c>
      <c r="E1109" s="85">
        <v>-7533.4294300000001</v>
      </c>
      <c r="F1109" s="210">
        <f t="shared" si="51"/>
        <v>5</v>
      </c>
      <c r="G1109" s="79" t="str">
        <f t="shared" si="52"/>
        <v>D</v>
      </c>
      <c r="H1109" s="79" t="str">
        <f t="shared" si="53"/>
        <v>5IF-NGPL/MIDCON</v>
      </c>
    </row>
    <row r="1110" spans="1:8">
      <c r="A1110" s="80">
        <v>37591</v>
      </c>
      <c r="B1110" s="79" t="s">
        <v>79</v>
      </c>
      <c r="C1110" s="79" t="s">
        <v>92</v>
      </c>
      <c r="D1110" s="85">
        <v>-226002.8829</v>
      </c>
      <c r="E1110" s="85">
        <v>22600.28829</v>
      </c>
      <c r="F1110" s="210">
        <f t="shared" si="51"/>
        <v>5</v>
      </c>
      <c r="G1110" s="79" t="str">
        <f t="shared" si="52"/>
        <v>D</v>
      </c>
      <c r="H1110" s="79" t="str">
        <f t="shared" si="53"/>
        <v>5IF-NTHWST/CANBR</v>
      </c>
    </row>
    <row r="1111" spans="1:8">
      <c r="A1111" s="80">
        <v>37591</v>
      </c>
      <c r="B1111" s="79" t="s">
        <v>79</v>
      </c>
      <c r="C1111" s="79" t="s">
        <v>67</v>
      </c>
      <c r="D1111" s="85">
        <v>4711497.1666999999</v>
      </c>
      <c r="E1111" s="85">
        <v>-471149.71666999999</v>
      </c>
      <c r="F1111" s="210">
        <f t="shared" si="51"/>
        <v>5</v>
      </c>
      <c r="G1111" s="79" t="str">
        <f t="shared" si="52"/>
        <v>D</v>
      </c>
      <c r="H1111" s="79" t="str">
        <f t="shared" si="53"/>
        <v>5IF-NWPL_ROCKY_M</v>
      </c>
    </row>
    <row r="1112" spans="1:8">
      <c r="A1112" s="80">
        <v>37591</v>
      </c>
      <c r="B1112" s="79" t="s">
        <v>79</v>
      </c>
      <c r="C1112" s="79" t="s">
        <v>99</v>
      </c>
      <c r="D1112" s="85">
        <v>150668.58859999999</v>
      </c>
      <c r="E1112" s="85">
        <v>-3766.7147150000001</v>
      </c>
      <c r="F1112" s="210">
        <f t="shared" si="51"/>
        <v>5</v>
      </c>
      <c r="G1112" s="79" t="str">
        <f t="shared" si="52"/>
        <v>D</v>
      </c>
      <c r="H1112" s="79" t="str">
        <f t="shared" si="53"/>
        <v>5IF-PAN/TX/OK</v>
      </c>
    </row>
    <row r="1113" spans="1:8">
      <c r="A1113" s="80">
        <v>37591</v>
      </c>
      <c r="B1113" s="79" t="s">
        <v>79</v>
      </c>
      <c r="C1113" s="79" t="s">
        <v>68</v>
      </c>
      <c r="D1113" s="85">
        <v>-1221861.9861999999</v>
      </c>
      <c r="E1113" s="85">
        <v>12218.619862</v>
      </c>
      <c r="F1113" s="210">
        <f t="shared" si="51"/>
        <v>5</v>
      </c>
      <c r="G1113" s="79" t="str">
        <f t="shared" si="52"/>
        <v>D</v>
      </c>
      <c r="H1113" s="79" t="str">
        <f t="shared" si="53"/>
        <v>5NGI-MALIN</v>
      </c>
    </row>
    <row r="1114" spans="1:8">
      <c r="A1114" s="80">
        <v>37591</v>
      </c>
      <c r="B1114" s="79" t="s">
        <v>79</v>
      </c>
      <c r="C1114" s="79" t="s">
        <v>74</v>
      </c>
      <c r="D1114" s="85">
        <v>-81349.373000000007</v>
      </c>
      <c r="E1114" s="85">
        <v>0</v>
      </c>
      <c r="F1114" s="210">
        <f t="shared" si="51"/>
        <v>5</v>
      </c>
      <c r="G1114" s="79" t="str">
        <f t="shared" si="52"/>
        <v>D</v>
      </c>
      <c r="H1114" s="79" t="str">
        <f t="shared" si="53"/>
        <v>5NGI-PGE/CG</v>
      </c>
    </row>
    <row r="1115" spans="1:8">
      <c r="A1115" s="80">
        <v>37591</v>
      </c>
      <c r="B1115" s="79" t="s">
        <v>79</v>
      </c>
      <c r="C1115" s="79" t="s">
        <v>46</v>
      </c>
      <c r="D1115" s="85">
        <v>1130014.4145</v>
      </c>
      <c r="E1115" s="85">
        <v>-113001.44145</v>
      </c>
      <c r="F1115" s="210">
        <f t="shared" si="51"/>
        <v>5</v>
      </c>
      <c r="G1115" s="79" t="str">
        <f t="shared" si="52"/>
        <v>D</v>
      </c>
      <c r="H1115" s="79" t="str">
        <f t="shared" si="53"/>
        <v>5NGI-SOCAL</v>
      </c>
    </row>
    <row r="1116" spans="1:8">
      <c r="A1116" s="80">
        <v>37622</v>
      </c>
      <c r="B1116" s="79" t="s">
        <v>79</v>
      </c>
      <c r="C1116" s="79" t="s">
        <v>88</v>
      </c>
      <c r="D1116" s="85">
        <v>441374.82770000002</v>
      </c>
      <c r="E1116" s="85">
        <v>-4413.7482769999997</v>
      </c>
      <c r="F1116" s="210">
        <f t="shared" si="51"/>
        <v>5</v>
      </c>
      <c r="G1116" s="79" t="str">
        <f t="shared" si="52"/>
        <v>D</v>
      </c>
      <c r="H1116" s="79" t="str">
        <f t="shared" si="53"/>
        <v>5IF-CIG/RKYMTN</v>
      </c>
    </row>
    <row r="1117" spans="1:8">
      <c r="A1117" s="80">
        <v>37622</v>
      </c>
      <c r="B1117" s="79" t="s">
        <v>79</v>
      </c>
      <c r="C1117" s="79" t="s">
        <v>72</v>
      </c>
      <c r="D1117" s="85">
        <v>0</v>
      </c>
      <c r="E1117" s="85">
        <v>0</v>
      </c>
      <c r="F1117" s="210">
        <f t="shared" si="51"/>
        <v>5</v>
      </c>
      <c r="G1117" s="79" t="str">
        <f t="shared" si="52"/>
        <v>D</v>
      </c>
      <c r="H1117" s="79" t="str">
        <f t="shared" si="53"/>
        <v>5IF-ELPO/SJ</v>
      </c>
    </row>
    <row r="1118" spans="1:8">
      <c r="A1118" s="80">
        <v>37622</v>
      </c>
      <c r="B1118" s="79" t="s">
        <v>79</v>
      </c>
      <c r="C1118" s="79" t="s">
        <v>96</v>
      </c>
      <c r="D1118" s="85">
        <v>329556.35609999998</v>
      </c>
      <c r="E1118" s="85">
        <v>-8238.9089024999994</v>
      </c>
      <c r="F1118" s="210">
        <f t="shared" si="51"/>
        <v>5</v>
      </c>
      <c r="G1118" s="79" t="str">
        <f t="shared" si="52"/>
        <v>D</v>
      </c>
      <c r="H1118" s="79" t="str">
        <f t="shared" si="53"/>
        <v>5IF-NGPL/MIDCON</v>
      </c>
    </row>
    <row r="1119" spans="1:8">
      <c r="A1119" s="80">
        <v>37622</v>
      </c>
      <c r="B1119" s="79" t="s">
        <v>79</v>
      </c>
      <c r="C1119" s="79" t="s">
        <v>92</v>
      </c>
      <c r="D1119" s="85">
        <v>-225358.39050000001</v>
      </c>
      <c r="E1119" s="85">
        <v>22535.839049999999</v>
      </c>
      <c r="F1119" s="210">
        <f t="shared" si="51"/>
        <v>5</v>
      </c>
      <c r="G1119" s="79" t="str">
        <f t="shared" si="52"/>
        <v>D</v>
      </c>
      <c r="H1119" s="79" t="str">
        <f t="shared" si="53"/>
        <v>5IF-NTHWST/CANBR</v>
      </c>
    </row>
    <row r="1120" spans="1:8">
      <c r="A1120" s="80">
        <v>37622</v>
      </c>
      <c r="B1120" s="79" t="s">
        <v>79</v>
      </c>
      <c r="C1120" s="79" t="s">
        <v>67</v>
      </c>
      <c r="D1120" s="85">
        <v>2412767.3798000002</v>
      </c>
      <c r="E1120" s="85">
        <v>-241276.73798000001</v>
      </c>
      <c r="F1120" s="210">
        <f t="shared" si="51"/>
        <v>5</v>
      </c>
      <c r="G1120" s="79" t="str">
        <f t="shared" si="52"/>
        <v>D</v>
      </c>
      <c r="H1120" s="79" t="str">
        <f t="shared" si="53"/>
        <v>5IF-NWPL_ROCKY_M</v>
      </c>
    </row>
    <row r="1121" spans="1:8">
      <c r="A1121" s="80">
        <v>37622</v>
      </c>
      <c r="B1121" s="79" t="s">
        <v>79</v>
      </c>
      <c r="C1121" s="79" t="s">
        <v>99</v>
      </c>
      <c r="D1121" s="85">
        <v>150238.927</v>
      </c>
      <c r="E1121" s="85">
        <v>-3755.9731750000001</v>
      </c>
      <c r="F1121" s="210">
        <f t="shared" si="51"/>
        <v>5</v>
      </c>
      <c r="G1121" s="79" t="str">
        <f t="shared" si="52"/>
        <v>D</v>
      </c>
      <c r="H1121" s="79" t="str">
        <f t="shared" si="53"/>
        <v>5IF-PAN/TX/OK</v>
      </c>
    </row>
    <row r="1122" spans="1:8">
      <c r="A1122" s="80">
        <v>37622</v>
      </c>
      <c r="B1122" s="79" t="s">
        <v>79</v>
      </c>
      <c r="C1122" s="79" t="s">
        <v>68</v>
      </c>
      <c r="D1122" s="85">
        <v>2.0000000000000001E-4</v>
      </c>
      <c r="E1122" s="85">
        <v>-1.9999999999999999E-6</v>
      </c>
      <c r="F1122" s="210">
        <f t="shared" si="51"/>
        <v>5</v>
      </c>
      <c r="G1122" s="79" t="str">
        <f t="shared" si="52"/>
        <v>D</v>
      </c>
      <c r="H1122" s="79" t="str">
        <f t="shared" si="53"/>
        <v>5NGI-MALIN</v>
      </c>
    </row>
    <row r="1123" spans="1:8">
      <c r="A1123" s="80">
        <v>37622</v>
      </c>
      <c r="B1123" s="79" t="s">
        <v>79</v>
      </c>
      <c r="C1123" s="79" t="s">
        <v>74</v>
      </c>
      <c r="D1123" s="85">
        <v>-566216.59109999996</v>
      </c>
      <c r="E1123" s="85">
        <v>0</v>
      </c>
      <c r="F1123" s="210">
        <f t="shared" si="51"/>
        <v>5</v>
      </c>
      <c r="G1123" s="79" t="str">
        <f t="shared" si="52"/>
        <v>D</v>
      </c>
      <c r="H1123" s="79" t="str">
        <f t="shared" si="53"/>
        <v>5NGI-PGE/CG</v>
      </c>
    </row>
    <row r="1124" spans="1:8">
      <c r="A1124" s="80">
        <v>37622</v>
      </c>
      <c r="B1124" s="79" t="s">
        <v>79</v>
      </c>
      <c r="C1124" s="79" t="s">
        <v>46</v>
      </c>
      <c r="D1124" s="85">
        <v>-264129.72659999999</v>
      </c>
      <c r="E1124" s="85">
        <v>26412.972659999999</v>
      </c>
      <c r="F1124" s="210">
        <f t="shared" si="51"/>
        <v>5</v>
      </c>
      <c r="G1124" s="79" t="str">
        <f t="shared" si="52"/>
        <v>D</v>
      </c>
      <c r="H1124" s="79" t="str">
        <f t="shared" si="53"/>
        <v>5NGI-SOCAL</v>
      </c>
    </row>
    <row r="1125" spans="1:8">
      <c r="A1125" s="80">
        <v>37653</v>
      </c>
      <c r="B1125" s="79" t="s">
        <v>79</v>
      </c>
      <c r="C1125" s="79" t="s">
        <v>88</v>
      </c>
      <c r="D1125" s="85">
        <v>463477.41489999997</v>
      </c>
      <c r="E1125" s="85">
        <v>-4634.7741489999999</v>
      </c>
      <c r="F1125" s="210">
        <f t="shared" si="51"/>
        <v>5</v>
      </c>
      <c r="G1125" s="79" t="str">
        <f t="shared" si="52"/>
        <v>D</v>
      </c>
      <c r="H1125" s="79" t="str">
        <f t="shared" si="53"/>
        <v>5IF-CIG/RKYMTN</v>
      </c>
    </row>
    <row r="1126" spans="1:8">
      <c r="A1126" s="80">
        <v>37653</v>
      </c>
      <c r="B1126" s="79" t="s">
        <v>79</v>
      </c>
      <c r="C1126" s="79" t="s">
        <v>72</v>
      </c>
      <c r="D1126" s="85">
        <v>0</v>
      </c>
      <c r="E1126" s="85">
        <v>0</v>
      </c>
      <c r="F1126" s="210">
        <f t="shared" si="51"/>
        <v>5</v>
      </c>
      <c r="G1126" s="79" t="str">
        <f t="shared" si="52"/>
        <v>D</v>
      </c>
      <c r="H1126" s="79" t="str">
        <f t="shared" si="53"/>
        <v>5IF-ELPO/SJ</v>
      </c>
    </row>
    <row r="1127" spans="1:8">
      <c r="A1127" s="80">
        <v>37653</v>
      </c>
      <c r="B1127" s="79" t="s">
        <v>79</v>
      </c>
      <c r="C1127" s="79" t="s">
        <v>96</v>
      </c>
      <c r="D1127" s="85">
        <v>241586.74969999999</v>
      </c>
      <c r="E1127" s="85">
        <v>-6039.6687425</v>
      </c>
      <c r="F1127" s="210">
        <f t="shared" si="51"/>
        <v>5</v>
      </c>
      <c r="G1127" s="79" t="str">
        <f t="shared" si="52"/>
        <v>D</v>
      </c>
      <c r="H1127" s="79" t="str">
        <f t="shared" si="53"/>
        <v>5IF-NGPL/MIDCON</v>
      </c>
    </row>
    <row r="1128" spans="1:8">
      <c r="A1128" s="80">
        <v>37653</v>
      </c>
      <c r="B1128" s="79" t="s">
        <v>79</v>
      </c>
      <c r="C1128" s="79" t="s">
        <v>92</v>
      </c>
      <c r="D1128" s="85">
        <v>-202932.86979999999</v>
      </c>
      <c r="E1128" s="85">
        <v>20293.286980000001</v>
      </c>
      <c r="F1128" s="210">
        <f t="shared" si="51"/>
        <v>5</v>
      </c>
      <c r="G1128" s="79" t="str">
        <f t="shared" si="52"/>
        <v>D</v>
      </c>
      <c r="H1128" s="79" t="str">
        <f t="shared" si="53"/>
        <v>5IF-NTHWST/CANBR</v>
      </c>
    </row>
    <row r="1129" spans="1:8">
      <c r="A1129" s="80">
        <v>37653</v>
      </c>
      <c r="B1129" s="79" t="s">
        <v>79</v>
      </c>
      <c r="C1129" s="79" t="s">
        <v>67</v>
      </c>
      <c r="D1129" s="85">
        <v>2168931.0506000002</v>
      </c>
      <c r="E1129" s="85">
        <v>-216893.10506</v>
      </c>
      <c r="F1129" s="210">
        <f t="shared" si="51"/>
        <v>5</v>
      </c>
      <c r="G1129" s="79" t="str">
        <f t="shared" si="52"/>
        <v>D</v>
      </c>
      <c r="H1129" s="79" t="str">
        <f t="shared" si="53"/>
        <v>5IF-NWPL_ROCKY_M</v>
      </c>
    </row>
    <row r="1130" spans="1:8">
      <c r="A1130" s="80">
        <v>37653</v>
      </c>
      <c r="B1130" s="79" t="s">
        <v>79</v>
      </c>
      <c r="C1130" s="79" t="s">
        <v>99</v>
      </c>
      <c r="D1130" s="85">
        <v>135288.57990000001</v>
      </c>
      <c r="E1130" s="85">
        <v>-3382.2144975000001</v>
      </c>
      <c r="F1130" s="210">
        <f t="shared" si="51"/>
        <v>5</v>
      </c>
      <c r="G1130" s="79" t="str">
        <f t="shared" si="52"/>
        <v>D</v>
      </c>
      <c r="H1130" s="79" t="str">
        <f t="shared" si="53"/>
        <v>5IF-PAN/TX/OK</v>
      </c>
    </row>
    <row r="1131" spans="1:8">
      <c r="A1131" s="80">
        <v>37653</v>
      </c>
      <c r="B1131" s="79" t="s">
        <v>79</v>
      </c>
      <c r="C1131" s="79" t="s">
        <v>68</v>
      </c>
      <c r="D1131" s="85">
        <v>-2.0000000000000001E-4</v>
      </c>
      <c r="E1131" s="85">
        <v>1.9999999999999999E-6</v>
      </c>
      <c r="F1131" s="210">
        <f t="shared" si="51"/>
        <v>5</v>
      </c>
      <c r="G1131" s="79" t="str">
        <f t="shared" si="52"/>
        <v>D</v>
      </c>
      <c r="H1131" s="79" t="str">
        <f t="shared" si="53"/>
        <v>5NGI-MALIN</v>
      </c>
    </row>
    <row r="1132" spans="1:8">
      <c r="A1132" s="80">
        <v>37653</v>
      </c>
      <c r="B1132" s="79" t="s">
        <v>79</v>
      </c>
      <c r="C1132" s="79" t="s">
        <v>74</v>
      </c>
      <c r="D1132" s="85">
        <v>-520475.46039999998</v>
      </c>
      <c r="E1132" s="85">
        <v>0</v>
      </c>
      <c r="F1132" s="210">
        <f t="shared" si="51"/>
        <v>5</v>
      </c>
      <c r="G1132" s="79" t="str">
        <f t="shared" si="52"/>
        <v>D</v>
      </c>
      <c r="H1132" s="79" t="str">
        <f t="shared" si="53"/>
        <v>5NGI-PGE/CG</v>
      </c>
    </row>
    <row r="1133" spans="1:8">
      <c r="A1133" s="80">
        <v>37653</v>
      </c>
      <c r="B1133" s="79" t="s">
        <v>79</v>
      </c>
      <c r="C1133" s="79" t="s">
        <v>46</v>
      </c>
      <c r="D1133" s="85">
        <v>-241586.74969999999</v>
      </c>
      <c r="E1133" s="85">
        <v>24158.67497</v>
      </c>
      <c r="F1133" s="210">
        <f t="shared" si="51"/>
        <v>5</v>
      </c>
      <c r="G1133" s="79" t="str">
        <f t="shared" si="52"/>
        <v>D</v>
      </c>
      <c r="H1133" s="79" t="str">
        <f t="shared" si="53"/>
        <v>5NGI-SOCAL</v>
      </c>
    </row>
    <row r="1134" spans="1:8">
      <c r="A1134" s="80">
        <v>37681</v>
      </c>
      <c r="B1134" s="79" t="s">
        <v>79</v>
      </c>
      <c r="C1134" s="79" t="s">
        <v>88</v>
      </c>
      <c r="D1134" s="85">
        <v>444821.24200000003</v>
      </c>
      <c r="E1134" s="85">
        <v>-4448.2124199999998</v>
      </c>
      <c r="F1134" s="210">
        <f t="shared" si="51"/>
        <v>5</v>
      </c>
      <c r="G1134" s="79" t="str">
        <f t="shared" si="52"/>
        <v>D</v>
      </c>
      <c r="H1134" s="79" t="str">
        <f t="shared" si="53"/>
        <v>5IF-CIG/RKYMTN</v>
      </c>
    </row>
    <row r="1135" spans="1:8">
      <c r="A1135" s="80">
        <v>37681</v>
      </c>
      <c r="B1135" s="79" t="s">
        <v>79</v>
      </c>
      <c r="C1135" s="79" t="s">
        <v>72</v>
      </c>
      <c r="D1135" s="85">
        <v>0</v>
      </c>
      <c r="E1135" s="85">
        <v>0</v>
      </c>
      <c r="F1135" s="210">
        <f t="shared" si="51"/>
        <v>5</v>
      </c>
      <c r="G1135" s="79" t="str">
        <f t="shared" si="52"/>
        <v>D</v>
      </c>
      <c r="H1135" s="79" t="str">
        <f t="shared" si="53"/>
        <v>5IF-ELPO/SJ</v>
      </c>
    </row>
    <row r="1136" spans="1:8">
      <c r="A1136" s="80">
        <v>37681</v>
      </c>
      <c r="B1136" s="79" t="s">
        <v>79</v>
      </c>
      <c r="C1136" s="79" t="s">
        <v>96</v>
      </c>
      <c r="D1136" s="85">
        <v>308356.25439999998</v>
      </c>
      <c r="E1136" s="85">
        <v>-7708.9063599999999</v>
      </c>
      <c r="F1136" s="210">
        <f t="shared" si="51"/>
        <v>5</v>
      </c>
      <c r="G1136" s="79" t="str">
        <f t="shared" si="52"/>
        <v>D</v>
      </c>
      <c r="H1136" s="79" t="str">
        <f t="shared" si="53"/>
        <v>5IF-NGPL/MIDCON</v>
      </c>
    </row>
    <row r="1137" spans="1:8">
      <c r="A1137" s="80">
        <v>37681</v>
      </c>
      <c r="B1137" s="79" t="s">
        <v>79</v>
      </c>
      <c r="C1137" s="79" t="s">
        <v>92</v>
      </c>
      <c r="D1137" s="85">
        <v>-224040.09109999999</v>
      </c>
      <c r="E1137" s="85">
        <v>22404.009109999999</v>
      </c>
      <c r="F1137" s="210">
        <f t="shared" si="51"/>
        <v>5</v>
      </c>
      <c r="G1137" s="79" t="str">
        <f t="shared" si="52"/>
        <v>D</v>
      </c>
      <c r="H1137" s="79" t="str">
        <f t="shared" si="53"/>
        <v>5IF-NTHWST/CANBR</v>
      </c>
    </row>
    <row r="1138" spans="1:8">
      <c r="A1138" s="80">
        <v>37681</v>
      </c>
      <c r="B1138" s="79" t="s">
        <v>79</v>
      </c>
      <c r="C1138" s="79" t="s">
        <v>67</v>
      </c>
      <c r="D1138" s="85">
        <v>2398653.1951000001</v>
      </c>
      <c r="E1138" s="85">
        <v>-239865.31951</v>
      </c>
      <c r="F1138" s="210">
        <f t="shared" si="51"/>
        <v>5</v>
      </c>
      <c r="G1138" s="79" t="str">
        <f t="shared" si="52"/>
        <v>D</v>
      </c>
      <c r="H1138" s="79" t="str">
        <f t="shared" si="53"/>
        <v>5IF-NWPL_ROCKY_M</v>
      </c>
    </row>
    <row r="1139" spans="1:8">
      <c r="A1139" s="80">
        <v>37681</v>
      </c>
      <c r="B1139" s="79" t="s">
        <v>79</v>
      </c>
      <c r="C1139" s="79" t="s">
        <v>99</v>
      </c>
      <c r="D1139" s="85">
        <v>149360.0607</v>
      </c>
      <c r="E1139" s="85">
        <v>-3734.0015174999999</v>
      </c>
      <c r="F1139" s="210">
        <f t="shared" si="51"/>
        <v>5</v>
      </c>
      <c r="G1139" s="79" t="str">
        <f t="shared" si="52"/>
        <v>D</v>
      </c>
      <c r="H1139" s="79" t="str">
        <f t="shared" si="53"/>
        <v>5IF-PAN/TX/OK</v>
      </c>
    </row>
    <row r="1140" spans="1:8">
      <c r="A1140" s="80">
        <v>37681</v>
      </c>
      <c r="B1140" s="79" t="s">
        <v>79</v>
      </c>
      <c r="C1140" s="79" t="s">
        <v>68</v>
      </c>
      <c r="D1140" s="85">
        <v>-1E-4</v>
      </c>
      <c r="E1140" s="85">
        <v>9.9999999999999995E-7</v>
      </c>
      <c r="F1140" s="210">
        <f t="shared" si="51"/>
        <v>5</v>
      </c>
      <c r="G1140" s="79" t="str">
        <f t="shared" si="52"/>
        <v>D</v>
      </c>
      <c r="H1140" s="79" t="str">
        <f t="shared" si="53"/>
        <v>5NGI-MALIN</v>
      </c>
    </row>
    <row r="1141" spans="1:8">
      <c r="A1141" s="80">
        <v>37681</v>
      </c>
      <c r="B1141" s="79" t="s">
        <v>79</v>
      </c>
      <c r="C1141" s="79" t="s">
        <v>74</v>
      </c>
      <c r="D1141" s="85">
        <v>-457607.42660000001</v>
      </c>
      <c r="E1141" s="85">
        <v>0</v>
      </c>
      <c r="F1141" s="210">
        <f t="shared" si="51"/>
        <v>5</v>
      </c>
      <c r="G1141" s="79" t="str">
        <f t="shared" si="52"/>
        <v>D</v>
      </c>
      <c r="H1141" s="79" t="str">
        <f t="shared" si="53"/>
        <v>5NGI-PGE/CG</v>
      </c>
    </row>
    <row r="1142" spans="1:8">
      <c r="A1142" s="80">
        <v>37681</v>
      </c>
      <c r="B1142" s="79" t="s">
        <v>79</v>
      </c>
      <c r="C1142" s="79" t="s">
        <v>46</v>
      </c>
      <c r="D1142" s="85">
        <v>-262584.62290000002</v>
      </c>
      <c r="E1142" s="85">
        <v>26258.462289999999</v>
      </c>
      <c r="F1142" s="210">
        <f t="shared" si="51"/>
        <v>5</v>
      </c>
      <c r="G1142" s="79" t="str">
        <f t="shared" si="52"/>
        <v>D</v>
      </c>
      <c r="H1142" s="79" t="str">
        <f t="shared" si="53"/>
        <v>5NGI-SOCAL</v>
      </c>
    </row>
    <row r="1143" spans="1:8">
      <c r="A1143" s="80">
        <v>37712</v>
      </c>
      <c r="B1143" s="79" t="s">
        <v>79</v>
      </c>
      <c r="C1143" s="79" t="s">
        <v>88</v>
      </c>
      <c r="D1143" s="85">
        <v>258174.95319999999</v>
      </c>
      <c r="E1143" s="85">
        <v>-2581.7495319999998</v>
      </c>
      <c r="F1143" s="210">
        <f t="shared" si="51"/>
        <v>6</v>
      </c>
      <c r="G1143" s="79" t="str">
        <f t="shared" si="52"/>
        <v>D</v>
      </c>
      <c r="H1143" s="79" t="str">
        <f t="shared" si="53"/>
        <v>6IF-CIG/RKYMTN</v>
      </c>
    </row>
    <row r="1144" spans="1:8">
      <c r="A1144" s="80">
        <v>37712</v>
      </c>
      <c r="B1144" s="79" t="s">
        <v>79</v>
      </c>
      <c r="C1144" s="79" t="s">
        <v>72</v>
      </c>
      <c r="D1144" s="85">
        <v>0</v>
      </c>
      <c r="E1144" s="85">
        <v>0</v>
      </c>
      <c r="F1144" s="210">
        <f t="shared" si="51"/>
        <v>6</v>
      </c>
      <c r="G1144" s="79" t="str">
        <f t="shared" si="52"/>
        <v>D</v>
      </c>
      <c r="H1144" s="79" t="str">
        <f t="shared" si="53"/>
        <v>6IF-ELPO/SJ</v>
      </c>
    </row>
    <row r="1145" spans="1:8">
      <c r="A1145" s="80">
        <v>37712</v>
      </c>
      <c r="B1145" s="79" t="s">
        <v>79</v>
      </c>
      <c r="C1145" s="79" t="s">
        <v>96</v>
      </c>
      <c r="D1145" s="85">
        <v>278545.25599999999</v>
      </c>
      <c r="E1145" s="85">
        <v>-696.36314000000004</v>
      </c>
      <c r="F1145" s="210">
        <f t="shared" si="51"/>
        <v>6</v>
      </c>
      <c r="G1145" s="79" t="str">
        <f t="shared" si="52"/>
        <v>D</v>
      </c>
      <c r="H1145" s="79" t="str">
        <f t="shared" si="53"/>
        <v>6IF-NGPL/MIDCON</v>
      </c>
    </row>
    <row r="1146" spans="1:8">
      <c r="A1146" s="80">
        <v>37712</v>
      </c>
      <c r="B1146" s="79" t="s">
        <v>79</v>
      </c>
      <c r="C1146" s="79" t="s">
        <v>67</v>
      </c>
      <c r="D1146" s="85">
        <v>1625782.2142</v>
      </c>
      <c r="E1146" s="85">
        <v>-162578.22141999999</v>
      </c>
      <c r="F1146" s="210">
        <f t="shared" si="51"/>
        <v>6</v>
      </c>
      <c r="G1146" s="79" t="str">
        <f t="shared" si="52"/>
        <v>D</v>
      </c>
      <c r="H1146" s="79" t="str">
        <f t="shared" si="53"/>
        <v>6IF-NWPL_ROCKY_M</v>
      </c>
    </row>
    <row r="1147" spans="1:8">
      <c r="A1147" s="80">
        <v>37712</v>
      </c>
      <c r="B1147" s="79" t="s">
        <v>79</v>
      </c>
      <c r="C1147" s="79" t="s">
        <v>99</v>
      </c>
      <c r="D1147" s="85">
        <v>144075.1324</v>
      </c>
      <c r="E1147" s="85">
        <v>-360.18783100000002</v>
      </c>
      <c r="F1147" s="210">
        <f t="shared" si="51"/>
        <v>6</v>
      </c>
      <c r="G1147" s="79" t="str">
        <f t="shared" si="52"/>
        <v>D</v>
      </c>
      <c r="H1147" s="79" t="str">
        <f t="shared" si="53"/>
        <v>6IF-PAN/TX/OK</v>
      </c>
    </row>
    <row r="1148" spans="1:8">
      <c r="A1148" s="80">
        <v>37712</v>
      </c>
      <c r="B1148" s="79" t="s">
        <v>79</v>
      </c>
      <c r="C1148" s="79" t="s">
        <v>68</v>
      </c>
      <c r="D1148" s="85">
        <v>181880.44709999999</v>
      </c>
      <c r="E1148" s="85">
        <v>-1818.8044709999999</v>
      </c>
      <c r="F1148" s="210">
        <f t="shared" si="51"/>
        <v>6</v>
      </c>
      <c r="G1148" s="79" t="str">
        <f t="shared" si="52"/>
        <v>D</v>
      </c>
      <c r="H1148" s="79" t="str">
        <f t="shared" si="53"/>
        <v>6NGI-MALIN</v>
      </c>
    </row>
    <row r="1149" spans="1:8">
      <c r="A1149" s="80">
        <v>37712</v>
      </c>
      <c r="B1149" s="79" t="s">
        <v>79</v>
      </c>
      <c r="C1149" s="79" t="s">
        <v>74</v>
      </c>
      <c r="D1149" s="85">
        <v>-185742.62119999999</v>
      </c>
      <c r="E1149" s="85">
        <v>0</v>
      </c>
      <c r="F1149" s="210">
        <f t="shared" si="51"/>
        <v>6</v>
      </c>
      <c r="G1149" s="79" t="str">
        <f t="shared" si="52"/>
        <v>D</v>
      </c>
      <c r="H1149" s="79" t="str">
        <f t="shared" si="53"/>
        <v>6NGI-PGE/CG</v>
      </c>
    </row>
    <row r="1150" spans="1:8">
      <c r="A1150" s="80">
        <v>37712</v>
      </c>
      <c r="B1150" s="79" t="s">
        <v>79</v>
      </c>
      <c r="C1150" s="79" t="s">
        <v>46</v>
      </c>
      <c r="D1150" s="85">
        <v>-561893.01639999996</v>
      </c>
      <c r="E1150" s="85">
        <v>56189.301639999998</v>
      </c>
      <c r="F1150" s="210">
        <f t="shared" si="51"/>
        <v>6</v>
      </c>
      <c r="G1150" s="79" t="str">
        <f t="shared" si="52"/>
        <v>D</v>
      </c>
      <c r="H1150" s="79" t="str">
        <f t="shared" si="53"/>
        <v>6NGI-SOCAL</v>
      </c>
    </row>
    <row r="1151" spans="1:8">
      <c r="A1151" s="80">
        <v>37742</v>
      </c>
      <c r="B1151" s="79" t="s">
        <v>79</v>
      </c>
      <c r="C1151" s="79" t="s">
        <v>88</v>
      </c>
      <c r="D1151" s="85">
        <v>251822.8302</v>
      </c>
      <c r="E1151" s="85">
        <v>-2518.228302</v>
      </c>
      <c r="F1151" s="210">
        <f t="shared" si="51"/>
        <v>6</v>
      </c>
      <c r="G1151" s="79" t="str">
        <f t="shared" si="52"/>
        <v>D</v>
      </c>
      <c r="H1151" s="79" t="str">
        <f t="shared" si="53"/>
        <v>6IF-CIG/RKYMTN</v>
      </c>
    </row>
    <row r="1152" spans="1:8">
      <c r="A1152" s="80">
        <v>37742</v>
      </c>
      <c r="B1152" s="79" t="s">
        <v>79</v>
      </c>
      <c r="C1152" s="79" t="s">
        <v>72</v>
      </c>
      <c r="D1152" s="85">
        <v>0</v>
      </c>
      <c r="E1152" s="85">
        <v>0</v>
      </c>
      <c r="F1152" s="210">
        <f t="shared" si="51"/>
        <v>6</v>
      </c>
      <c r="G1152" s="79" t="str">
        <f t="shared" si="52"/>
        <v>D</v>
      </c>
      <c r="H1152" s="79" t="str">
        <f t="shared" si="53"/>
        <v>6IF-ELPO/SJ</v>
      </c>
    </row>
    <row r="1153" spans="1:8">
      <c r="A1153" s="80">
        <v>37742</v>
      </c>
      <c r="B1153" s="79" t="s">
        <v>79</v>
      </c>
      <c r="C1153" s="79" t="s">
        <v>96</v>
      </c>
      <c r="D1153" s="85">
        <v>306373.60869999998</v>
      </c>
      <c r="E1153" s="85">
        <v>-765.93402175000006</v>
      </c>
      <c r="F1153" s="210">
        <f t="shared" si="51"/>
        <v>6</v>
      </c>
      <c r="G1153" s="79" t="str">
        <f t="shared" si="52"/>
        <v>D</v>
      </c>
      <c r="H1153" s="79" t="str">
        <f t="shared" si="53"/>
        <v>6IF-NGPL/MIDCON</v>
      </c>
    </row>
    <row r="1154" spans="1:8">
      <c r="A1154" s="80">
        <v>37742</v>
      </c>
      <c r="B1154" s="79" t="s">
        <v>79</v>
      </c>
      <c r="C1154" s="79" t="s">
        <v>67</v>
      </c>
      <c r="D1154" s="85">
        <v>1775424.5307</v>
      </c>
      <c r="E1154" s="85">
        <v>-177542.45306999999</v>
      </c>
      <c r="F1154" s="210">
        <f t="shared" si="51"/>
        <v>6</v>
      </c>
      <c r="G1154" s="79" t="str">
        <f t="shared" si="52"/>
        <v>D</v>
      </c>
      <c r="H1154" s="79" t="str">
        <f t="shared" si="53"/>
        <v>6IF-NWPL_ROCKY_M</v>
      </c>
    </row>
    <row r="1155" spans="1:8">
      <c r="A1155" s="80">
        <v>37742</v>
      </c>
      <c r="B1155" s="79" t="s">
        <v>79</v>
      </c>
      <c r="C1155" s="79" t="s">
        <v>99</v>
      </c>
      <c r="D1155" s="85">
        <v>148399.71669999999</v>
      </c>
      <c r="E1155" s="85">
        <v>-370.99929175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6IF-PAN/TX/OK</v>
      </c>
    </row>
    <row r="1156" spans="1:8">
      <c r="A1156" s="80">
        <v>37742</v>
      </c>
      <c r="B1156" s="79" t="s">
        <v>79</v>
      </c>
      <c r="C1156" s="79" t="s">
        <v>68</v>
      </c>
      <c r="D1156" s="85">
        <v>181227.649</v>
      </c>
      <c r="E1156" s="85">
        <v>-1812.27649</v>
      </c>
      <c r="F1156" s="210">
        <f t="shared" si="54"/>
        <v>6</v>
      </c>
      <c r="G1156" s="79" t="str">
        <f t="shared" si="55"/>
        <v>D</v>
      </c>
      <c r="H1156" s="79" t="str">
        <f t="shared" si="56"/>
        <v>6NGI-MALIN</v>
      </c>
    </row>
    <row r="1157" spans="1:8">
      <c r="A1157" s="80">
        <v>37742</v>
      </c>
      <c r="B1157" s="79" t="s">
        <v>79</v>
      </c>
      <c r="C1157" s="79" t="s">
        <v>74</v>
      </c>
      <c r="D1157" s="85">
        <v>-141985.9767</v>
      </c>
      <c r="E1157" s="85">
        <v>0</v>
      </c>
      <c r="F1157" s="210">
        <f t="shared" si="54"/>
        <v>6</v>
      </c>
      <c r="G1157" s="79" t="str">
        <f t="shared" si="55"/>
        <v>D</v>
      </c>
      <c r="H1157" s="79" t="str">
        <f t="shared" si="56"/>
        <v>6NGI-PGE/CG</v>
      </c>
    </row>
    <row r="1158" spans="1:8">
      <c r="A1158" s="80">
        <v>37742</v>
      </c>
      <c r="B1158" s="79" t="s">
        <v>79</v>
      </c>
      <c r="C1158" s="79" t="s">
        <v>46</v>
      </c>
      <c r="D1158" s="85">
        <v>-483495.85119999998</v>
      </c>
      <c r="E1158" s="85">
        <v>48349.585120000003</v>
      </c>
      <c r="F1158" s="210">
        <f t="shared" si="54"/>
        <v>6</v>
      </c>
      <c r="G1158" s="79" t="str">
        <f t="shared" si="55"/>
        <v>D</v>
      </c>
      <c r="H1158" s="79" t="str">
        <f t="shared" si="56"/>
        <v>6NGI-SOCAL</v>
      </c>
    </row>
    <row r="1159" spans="1:8">
      <c r="A1159" s="80">
        <v>37773</v>
      </c>
      <c r="B1159" s="79" t="s">
        <v>79</v>
      </c>
      <c r="C1159" s="79" t="s">
        <v>88</v>
      </c>
      <c r="D1159" s="85">
        <v>253054.0428</v>
      </c>
      <c r="E1159" s="85">
        <v>-2530.5404279999998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6IF-CIG/RKYMTN</v>
      </c>
    </row>
    <row r="1160" spans="1:8">
      <c r="A1160" s="80">
        <v>37773</v>
      </c>
      <c r="B1160" s="79" t="s">
        <v>79</v>
      </c>
      <c r="C1160" s="79" t="s">
        <v>72</v>
      </c>
      <c r="D1160" s="85">
        <v>0</v>
      </c>
      <c r="E1160" s="85">
        <v>0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6IF-ELPO/SJ</v>
      </c>
    </row>
    <row r="1161" spans="1:8">
      <c r="A1161" s="80">
        <v>37773</v>
      </c>
      <c r="B1161" s="79" t="s">
        <v>79</v>
      </c>
      <c r="C1161" s="79" t="s">
        <v>96</v>
      </c>
      <c r="D1161" s="85">
        <v>276701.52769999998</v>
      </c>
      <c r="E1161" s="85">
        <v>-691.75381924999999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6IF-NGPL/MIDCON</v>
      </c>
    </row>
    <row r="1162" spans="1:8">
      <c r="A1162" s="80">
        <v>37773</v>
      </c>
      <c r="B1162" s="79" t="s">
        <v>79</v>
      </c>
      <c r="C1162" s="79" t="s">
        <v>67</v>
      </c>
      <c r="D1162" s="85">
        <v>1721818.1926</v>
      </c>
      <c r="E1162" s="85">
        <v>-172181.81925999999</v>
      </c>
      <c r="F1162" s="210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37773</v>
      </c>
      <c r="B1163" s="79" t="s">
        <v>79</v>
      </c>
      <c r="C1163" s="79" t="s">
        <v>99</v>
      </c>
      <c r="D1163" s="85">
        <v>143121.4798</v>
      </c>
      <c r="E1163" s="85">
        <v>-357.80369949999999</v>
      </c>
      <c r="F1163" s="210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37773</v>
      </c>
      <c r="B1164" s="79" t="s">
        <v>79</v>
      </c>
      <c r="C1164" s="79" t="s">
        <v>68</v>
      </c>
      <c r="D1164" s="85">
        <v>154075.04370000001</v>
      </c>
      <c r="E1164" s="85">
        <v>-1540.7504369999999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37773</v>
      </c>
      <c r="B1165" s="79" t="s">
        <v>79</v>
      </c>
      <c r="C1165" s="79" t="s">
        <v>74</v>
      </c>
      <c r="D1165" s="85">
        <v>-108897.3174</v>
      </c>
      <c r="E1165" s="85">
        <v>0</v>
      </c>
      <c r="F1165" s="210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37773</v>
      </c>
      <c r="B1166" s="79" t="s">
        <v>79</v>
      </c>
      <c r="C1166" s="79" t="s">
        <v>46</v>
      </c>
      <c r="D1166" s="85">
        <v>-520008.04350000003</v>
      </c>
      <c r="E1166" s="85">
        <v>52000.804349999999</v>
      </c>
      <c r="F1166" s="210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37803</v>
      </c>
      <c r="B1167" s="79" t="s">
        <v>79</v>
      </c>
      <c r="C1167" s="79" t="s">
        <v>88</v>
      </c>
      <c r="D1167" s="85">
        <v>256196.04389999999</v>
      </c>
      <c r="E1167" s="85">
        <v>-2561.960439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37803</v>
      </c>
      <c r="B1168" s="79" t="s">
        <v>79</v>
      </c>
      <c r="C1168" s="79" t="s">
        <v>72</v>
      </c>
      <c r="D1168" s="85">
        <v>0</v>
      </c>
      <c r="E1168" s="85">
        <v>0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37803</v>
      </c>
      <c r="B1169" s="79" t="s">
        <v>79</v>
      </c>
      <c r="C1169" s="79" t="s">
        <v>96</v>
      </c>
      <c r="D1169" s="85">
        <v>294775.50069999998</v>
      </c>
      <c r="E1169" s="85">
        <v>-736.93875175000005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37803</v>
      </c>
      <c r="B1170" s="79" t="s">
        <v>79</v>
      </c>
      <c r="C1170" s="79" t="s">
        <v>67</v>
      </c>
      <c r="D1170" s="85">
        <v>1763317.5673</v>
      </c>
      <c r="E1170" s="85">
        <v>-176331.75672999999</v>
      </c>
      <c r="F1170" s="210">
        <f t="shared" si="54"/>
        <v>6</v>
      </c>
      <c r="G1170" s="79" t="str">
        <f t="shared" si="55"/>
        <v>D</v>
      </c>
      <c r="H1170" s="79" t="str">
        <f t="shared" si="56"/>
        <v>6IF-NWPL_ROCKY_M</v>
      </c>
    </row>
    <row r="1171" spans="1:8">
      <c r="A1171" s="80">
        <v>37803</v>
      </c>
      <c r="B1171" s="79" t="s">
        <v>79</v>
      </c>
      <c r="C1171" s="79" t="s">
        <v>99</v>
      </c>
      <c r="D1171" s="85">
        <v>147387.75030000001</v>
      </c>
      <c r="E1171" s="85">
        <v>-368.46937574999998</v>
      </c>
      <c r="F1171" s="210">
        <f t="shared" si="54"/>
        <v>6</v>
      </c>
      <c r="G1171" s="79" t="str">
        <f t="shared" si="55"/>
        <v>D</v>
      </c>
      <c r="H1171" s="79" t="str">
        <f t="shared" si="56"/>
        <v>6IF-PAN/TX/OK</v>
      </c>
    </row>
    <row r="1172" spans="1:8">
      <c r="A1172" s="80">
        <v>37803</v>
      </c>
      <c r="B1172" s="79" t="s">
        <v>79</v>
      </c>
      <c r="C1172" s="79" t="s">
        <v>68</v>
      </c>
      <c r="D1172" s="85">
        <v>88321.396099999998</v>
      </c>
      <c r="E1172" s="85">
        <v>-883.21396100000004</v>
      </c>
      <c r="F1172" s="210">
        <f t="shared" si="54"/>
        <v>6</v>
      </c>
      <c r="G1172" s="79" t="str">
        <f t="shared" si="55"/>
        <v>D</v>
      </c>
      <c r="H1172" s="79" t="str">
        <f t="shared" si="56"/>
        <v>6NGI-MALIN</v>
      </c>
    </row>
    <row r="1173" spans="1:8">
      <c r="A1173" s="80">
        <v>37803</v>
      </c>
      <c r="B1173" s="79" t="s">
        <v>79</v>
      </c>
      <c r="C1173" s="79" t="s">
        <v>74</v>
      </c>
      <c r="D1173" s="85">
        <v>-41365.560700000002</v>
      </c>
      <c r="E1173" s="85">
        <v>0</v>
      </c>
      <c r="F1173" s="210">
        <f t="shared" si="54"/>
        <v>6</v>
      </c>
      <c r="G1173" s="79" t="str">
        <f t="shared" si="55"/>
        <v>D</v>
      </c>
      <c r="H1173" s="79" t="str">
        <f t="shared" si="56"/>
        <v>6NGI-PGE/CG</v>
      </c>
    </row>
    <row r="1174" spans="1:8">
      <c r="A1174" s="80">
        <v>37803</v>
      </c>
      <c r="B1174" s="79" t="s">
        <v>79</v>
      </c>
      <c r="C1174" s="79" t="s">
        <v>46</v>
      </c>
      <c r="D1174" s="85">
        <v>-532497.67859999998</v>
      </c>
      <c r="E1174" s="85">
        <v>53249.76786</v>
      </c>
      <c r="F1174" s="210">
        <f t="shared" si="54"/>
        <v>6</v>
      </c>
      <c r="G1174" s="79" t="str">
        <f t="shared" si="55"/>
        <v>D</v>
      </c>
      <c r="H1174" s="79" t="str">
        <f t="shared" si="56"/>
        <v>6NGI-SOCAL</v>
      </c>
    </row>
    <row r="1175" spans="1:8">
      <c r="A1175" s="80">
        <v>37834</v>
      </c>
      <c r="B1175" s="79" t="s">
        <v>79</v>
      </c>
      <c r="C1175" s="79" t="s">
        <v>88</v>
      </c>
      <c r="D1175" s="85">
        <v>244421.7787</v>
      </c>
      <c r="E1175" s="85">
        <v>-2444.217787</v>
      </c>
      <c r="F1175" s="210">
        <f t="shared" si="54"/>
        <v>6</v>
      </c>
      <c r="G1175" s="79" t="str">
        <f t="shared" si="55"/>
        <v>D</v>
      </c>
      <c r="H1175" s="79" t="str">
        <f t="shared" si="56"/>
        <v>6IF-CIG/RKYMTN</v>
      </c>
    </row>
    <row r="1176" spans="1:8">
      <c r="A1176" s="80">
        <v>37834</v>
      </c>
      <c r="B1176" s="79" t="s">
        <v>79</v>
      </c>
      <c r="C1176" s="79" t="s">
        <v>72</v>
      </c>
      <c r="D1176" s="85">
        <v>0</v>
      </c>
      <c r="E1176" s="85">
        <v>0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6IF-ELPO/SJ</v>
      </c>
    </row>
    <row r="1177" spans="1:8">
      <c r="A1177" s="80">
        <v>37834</v>
      </c>
      <c r="B1177" s="79" t="s">
        <v>79</v>
      </c>
      <c r="C1177" s="79" t="s">
        <v>96</v>
      </c>
      <c r="D1177" s="85">
        <v>303179.9473</v>
      </c>
      <c r="E1177" s="85">
        <v>-757.94986825000001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6IF-NGPL/MIDCON</v>
      </c>
    </row>
    <row r="1178" spans="1:8">
      <c r="A1178" s="80">
        <v>37834</v>
      </c>
      <c r="B1178" s="79" t="s">
        <v>79</v>
      </c>
      <c r="C1178" s="79" t="s">
        <v>67</v>
      </c>
      <c r="D1178" s="85">
        <v>1779268.3666999999</v>
      </c>
      <c r="E1178" s="85">
        <v>-177926.83666999999</v>
      </c>
      <c r="F1178" s="210">
        <f t="shared" si="54"/>
        <v>6</v>
      </c>
      <c r="G1178" s="79" t="str">
        <f t="shared" si="55"/>
        <v>D</v>
      </c>
      <c r="H1178" s="79" t="str">
        <f t="shared" si="56"/>
        <v>6IF-NWPL_ROCKY_M</v>
      </c>
    </row>
    <row r="1179" spans="1:8">
      <c r="A1179" s="80">
        <v>37834</v>
      </c>
      <c r="B1179" s="79" t="s">
        <v>79</v>
      </c>
      <c r="C1179" s="79" t="s">
        <v>99</v>
      </c>
      <c r="D1179" s="85">
        <v>146852.78700000001</v>
      </c>
      <c r="E1179" s="85">
        <v>-367.13196749999997</v>
      </c>
      <c r="F1179" s="210">
        <f t="shared" si="54"/>
        <v>6</v>
      </c>
      <c r="G1179" s="79" t="str">
        <f t="shared" si="55"/>
        <v>D</v>
      </c>
      <c r="H1179" s="79" t="str">
        <f t="shared" si="56"/>
        <v>6IF-PAN/TX/OK</v>
      </c>
    </row>
    <row r="1180" spans="1:8">
      <c r="A1180" s="80">
        <v>37834</v>
      </c>
      <c r="B1180" s="79" t="s">
        <v>79</v>
      </c>
      <c r="C1180" s="79" t="s">
        <v>68</v>
      </c>
      <c r="D1180" s="85">
        <v>86332.384900000005</v>
      </c>
      <c r="E1180" s="85">
        <v>-863.323849</v>
      </c>
      <c r="F1180" s="210">
        <f t="shared" si="54"/>
        <v>6</v>
      </c>
      <c r="G1180" s="79" t="str">
        <f t="shared" si="55"/>
        <v>D</v>
      </c>
      <c r="H1180" s="79" t="str">
        <f t="shared" si="56"/>
        <v>6NGI-MALIN</v>
      </c>
    </row>
    <row r="1181" spans="1:8">
      <c r="A1181" s="80">
        <v>37834</v>
      </c>
      <c r="B1181" s="79" t="s">
        <v>79</v>
      </c>
      <c r="C1181" s="79" t="s">
        <v>74</v>
      </c>
      <c r="D1181" s="85">
        <v>-13220.5407</v>
      </c>
      <c r="E1181" s="85">
        <v>0</v>
      </c>
      <c r="F1181" s="210">
        <f t="shared" si="54"/>
        <v>6</v>
      </c>
      <c r="G1181" s="79" t="str">
        <f t="shared" si="55"/>
        <v>D</v>
      </c>
      <c r="H1181" s="79" t="str">
        <f t="shared" si="56"/>
        <v>6NGI-PGE/CG</v>
      </c>
    </row>
    <row r="1182" spans="1:8">
      <c r="A1182" s="80">
        <v>37834</v>
      </c>
      <c r="B1182" s="79" t="s">
        <v>79</v>
      </c>
      <c r="C1182" s="79" t="s">
        <v>46</v>
      </c>
      <c r="D1182" s="85">
        <v>-530564.90780000004</v>
      </c>
      <c r="E1182" s="85">
        <v>53056.49078</v>
      </c>
      <c r="F1182" s="210">
        <f t="shared" si="54"/>
        <v>6</v>
      </c>
      <c r="G1182" s="79" t="str">
        <f t="shared" si="55"/>
        <v>D</v>
      </c>
      <c r="H1182" s="79" t="str">
        <f t="shared" si="56"/>
        <v>6NGI-SOCAL</v>
      </c>
    </row>
    <row r="1183" spans="1:8">
      <c r="A1183" s="80">
        <v>37865</v>
      </c>
      <c r="B1183" s="79" t="s">
        <v>79</v>
      </c>
      <c r="C1183" s="79" t="s">
        <v>88</v>
      </c>
      <c r="D1183" s="85">
        <v>245746.03030000001</v>
      </c>
      <c r="E1183" s="85">
        <v>-2457.4603029999998</v>
      </c>
      <c r="F1183" s="210">
        <f t="shared" si="54"/>
        <v>6</v>
      </c>
      <c r="G1183" s="79" t="str">
        <f t="shared" si="55"/>
        <v>D</v>
      </c>
      <c r="H1183" s="79" t="str">
        <f t="shared" si="56"/>
        <v>6IF-CIG/RKYMTN</v>
      </c>
    </row>
    <row r="1184" spans="1:8">
      <c r="A1184" s="80">
        <v>37865</v>
      </c>
      <c r="B1184" s="79" t="s">
        <v>79</v>
      </c>
      <c r="C1184" s="79" t="s">
        <v>72</v>
      </c>
      <c r="D1184" s="85">
        <v>0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6IF-ELPO/SJ</v>
      </c>
    </row>
    <row r="1185" spans="1:8">
      <c r="A1185" s="80">
        <v>37865</v>
      </c>
      <c r="B1185" s="79" t="s">
        <v>79</v>
      </c>
      <c r="C1185" s="79" t="s">
        <v>96</v>
      </c>
      <c r="D1185" s="85">
        <v>273730.75199999998</v>
      </c>
      <c r="E1185" s="85">
        <v>-684.32687999999996</v>
      </c>
      <c r="F1185" s="210">
        <f t="shared" si="54"/>
        <v>6</v>
      </c>
      <c r="G1185" s="79" t="str">
        <f t="shared" si="55"/>
        <v>D</v>
      </c>
      <c r="H1185" s="79" t="str">
        <f t="shared" si="56"/>
        <v>6IF-NGPL/MIDCON</v>
      </c>
    </row>
    <row r="1186" spans="1:8">
      <c r="A1186" s="80">
        <v>37865</v>
      </c>
      <c r="B1186" s="79" t="s">
        <v>79</v>
      </c>
      <c r="C1186" s="79" t="s">
        <v>67</v>
      </c>
      <c r="D1186" s="85">
        <v>1724881.2975999999</v>
      </c>
      <c r="E1186" s="85">
        <v>-172488.12976000001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6IF-NWPL_ROCKY_M</v>
      </c>
    </row>
    <row r="1187" spans="1:8">
      <c r="A1187" s="80">
        <v>37865</v>
      </c>
      <c r="B1187" s="79" t="s">
        <v>79</v>
      </c>
      <c r="C1187" s="79" t="s">
        <v>99</v>
      </c>
      <c r="D1187" s="85">
        <v>141584.87169999999</v>
      </c>
      <c r="E1187" s="85">
        <v>-353.96217925000002</v>
      </c>
      <c r="F1187" s="210">
        <f t="shared" si="54"/>
        <v>6</v>
      </c>
      <c r="G1187" s="79" t="str">
        <f t="shared" si="55"/>
        <v>D</v>
      </c>
      <c r="H1187" s="79" t="str">
        <f t="shared" si="56"/>
        <v>6IF-PAN/TX/OK</v>
      </c>
    </row>
    <row r="1188" spans="1:8">
      <c r="A1188" s="80">
        <v>37865</v>
      </c>
      <c r="B1188" s="79" t="s">
        <v>79</v>
      </c>
      <c r="C1188" s="79" t="s">
        <v>68</v>
      </c>
      <c r="D1188" s="85">
        <v>85252.026899999997</v>
      </c>
      <c r="E1188" s="85">
        <v>-852.52026899999998</v>
      </c>
      <c r="F1188" s="210">
        <f t="shared" si="54"/>
        <v>6</v>
      </c>
      <c r="G1188" s="79" t="str">
        <f t="shared" si="55"/>
        <v>D</v>
      </c>
      <c r="H1188" s="79" t="str">
        <f t="shared" si="56"/>
        <v>6NGI-MALIN</v>
      </c>
    </row>
    <row r="1189" spans="1:8">
      <c r="A1189" s="80">
        <v>37865</v>
      </c>
      <c r="B1189" s="79" t="s">
        <v>79</v>
      </c>
      <c r="C1189" s="79" t="s">
        <v>74</v>
      </c>
      <c r="D1189" s="85">
        <v>-9923.2115000000013</v>
      </c>
      <c r="E1189" s="85">
        <v>0</v>
      </c>
      <c r="F1189" s="210">
        <f t="shared" si="54"/>
        <v>6</v>
      </c>
      <c r="G1189" s="79" t="str">
        <f t="shared" si="55"/>
        <v>D</v>
      </c>
      <c r="H1189" s="79" t="str">
        <f t="shared" si="56"/>
        <v>6NGI-PGE/CG</v>
      </c>
    </row>
    <row r="1190" spans="1:8">
      <c r="A1190" s="80">
        <v>37865</v>
      </c>
      <c r="B1190" s="79" t="s">
        <v>79</v>
      </c>
      <c r="C1190" s="79" t="s">
        <v>46</v>
      </c>
      <c r="D1190" s="85">
        <v>-462510.58110000001</v>
      </c>
      <c r="E1190" s="85">
        <v>46251.058109999998</v>
      </c>
      <c r="F1190" s="210">
        <f t="shared" si="54"/>
        <v>6</v>
      </c>
      <c r="G1190" s="79" t="str">
        <f t="shared" si="55"/>
        <v>D</v>
      </c>
      <c r="H1190" s="79" t="str">
        <f t="shared" si="56"/>
        <v>6NGI-SOCAL</v>
      </c>
    </row>
    <row r="1191" spans="1:8">
      <c r="A1191" s="80">
        <v>37895</v>
      </c>
      <c r="B1191" s="79" t="s">
        <v>79</v>
      </c>
      <c r="C1191" s="79" t="s">
        <v>88</v>
      </c>
      <c r="D1191" s="85">
        <v>239367.55439999999</v>
      </c>
      <c r="E1191" s="85">
        <v>-2393.6755440000002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6IF-CIG/RKYMTN</v>
      </c>
    </row>
    <row r="1192" spans="1:8">
      <c r="A1192" s="80">
        <v>37895</v>
      </c>
      <c r="B1192" s="79" t="s">
        <v>79</v>
      </c>
      <c r="C1192" s="79" t="s">
        <v>72</v>
      </c>
      <c r="D1192" s="85">
        <v>0</v>
      </c>
      <c r="E1192" s="85">
        <v>0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6IF-ELPO/SJ</v>
      </c>
    </row>
    <row r="1193" spans="1:8">
      <c r="A1193" s="80">
        <v>37895</v>
      </c>
      <c r="B1193" s="79" t="s">
        <v>79</v>
      </c>
      <c r="C1193" s="79" t="s">
        <v>96</v>
      </c>
      <c r="D1193" s="85">
        <v>300931.571</v>
      </c>
      <c r="E1193" s="85">
        <v>-752.32892749999996</v>
      </c>
      <c r="F1193" s="210">
        <f t="shared" si="54"/>
        <v>6</v>
      </c>
      <c r="G1193" s="79" t="str">
        <f t="shared" si="55"/>
        <v>D</v>
      </c>
      <c r="H1193" s="79" t="str">
        <f t="shared" si="56"/>
        <v>6IF-NGPL/MIDCON</v>
      </c>
    </row>
    <row r="1194" spans="1:8">
      <c r="A1194" s="80">
        <v>37895</v>
      </c>
      <c r="B1194" s="79" t="s">
        <v>79</v>
      </c>
      <c r="C1194" s="79" t="s">
        <v>67</v>
      </c>
      <c r="D1194" s="85">
        <v>1766073.3491</v>
      </c>
      <c r="E1194" s="85">
        <v>-176607.33491000001</v>
      </c>
      <c r="F1194" s="210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37895</v>
      </c>
      <c r="B1195" s="79" t="s">
        <v>79</v>
      </c>
      <c r="C1195" s="79" t="s">
        <v>99</v>
      </c>
      <c r="D1195" s="85">
        <v>145763.7297</v>
      </c>
      <c r="E1195" s="85">
        <v>-364.40932425</v>
      </c>
      <c r="F1195" s="210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37895</v>
      </c>
      <c r="B1196" s="79" t="s">
        <v>79</v>
      </c>
      <c r="C1196" s="79" t="s">
        <v>68</v>
      </c>
      <c r="D1196" s="85">
        <v>91343.076300000001</v>
      </c>
      <c r="E1196" s="85">
        <v>-913.43076299999996</v>
      </c>
      <c r="F1196" s="210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37895</v>
      </c>
      <c r="B1197" s="79" t="s">
        <v>79</v>
      </c>
      <c r="C1197" s="79" t="s">
        <v>74</v>
      </c>
      <c r="D1197" s="85">
        <v>-19249.275900000001</v>
      </c>
      <c r="E1197" s="85">
        <v>0</v>
      </c>
      <c r="F1197" s="210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37895</v>
      </c>
      <c r="B1198" s="79" t="s">
        <v>79</v>
      </c>
      <c r="C1198" s="79" t="s">
        <v>46</v>
      </c>
      <c r="D1198" s="85">
        <v>-474907.63549999997</v>
      </c>
      <c r="E1198" s="85">
        <v>47490.763550000003</v>
      </c>
      <c r="F1198" s="210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37926</v>
      </c>
      <c r="B1199" s="79" t="s">
        <v>79</v>
      </c>
      <c r="C1199" s="79" t="s">
        <v>88</v>
      </c>
      <c r="D1199" s="85">
        <v>249901.91099999999</v>
      </c>
      <c r="E1199" s="85">
        <v>-2499.0191100000002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37926</v>
      </c>
      <c r="B1200" s="79" t="s">
        <v>79</v>
      </c>
      <c r="C1200" s="79" t="s">
        <v>72</v>
      </c>
      <c r="D1200" s="85">
        <v>-140512.21489999999</v>
      </c>
      <c r="E1200" s="85">
        <v>14051.22149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6IF-ELPO/SJ</v>
      </c>
    </row>
    <row r="1201" spans="1:8">
      <c r="A1201" s="80">
        <v>37926</v>
      </c>
      <c r="B1201" s="79" t="s">
        <v>79</v>
      </c>
      <c r="C1201" s="79" t="s">
        <v>96</v>
      </c>
      <c r="D1201" s="85">
        <v>271656.94890000002</v>
      </c>
      <c r="E1201" s="85">
        <v>-1358.2847445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6IF-NGPL/MIDCON</v>
      </c>
    </row>
    <row r="1202" spans="1:8">
      <c r="A1202" s="80">
        <v>37926</v>
      </c>
      <c r="B1202" s="79" t="s">
        <v>79</v>
      </c>
      <c r="C1202" s="79" t="s">
        <v>92</v>
      </c>
      <c r="D1202" s="85">
        <v>0</v>
      </c>
      <c r="E1202" s="85">
        <v>0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6IF-NTHWST/CANBR</v>
      </c>
    </row>
    <row r="1203" spans="1:8">
      <c r="A1203" s="80">
        <v>37926</v>
      </c>
      <c r="B1203" s="79" t="s">
        <v>79</v>
      </c>
      <c r="C1203" s="79" t="s">
        <v>67</v>
      </c>
      <c r="D1203" s="85">
        <v>1210653.2439999999</v>
      </c>
      <c r="E1203" s="85">
        <v>-121065.3244</v>
      </c>
      <c r="F1203" s="210">
        <f t="shared" si="54"/>
        <v>6</v>
      </c>
      <c r="G1203" s="79" t="str">
        <f t="shared" si="55"/>
        <v>D</v>
      </c>
      <c r="H1203" s="79" t="str">
        <f t="shared" si="56"/>
        <v>6IF-NWPL_ROCKY_M</v>
      </c>
    </row>
    <row r="1204" spans="1:8">
      <c r="A1204" s="80">
        <v>37926</v>
      </c>
      <c r="B1204" s="79" t="s">
        <v>79</v>
      </c>
      <c r="C1204" s="79" t="s">
        <v>99</v>
      </c>
      <c r="D1204" s="85">
        <v>140512.21489999999</v>
      </c>
      <c r="E1204" s="85">
        <v>-702.56107450000002</v>
      </c>
      <c r="F1204" s="210">
        <f t="shared" si="54"/>
        <v>6</v>
      </c>
      <c r="G1204" s="79" t="str">
        <f t="shared" si="55"/>
        <v>D</v>
      </c>
      <c r="H1204" s="79" t="str">
        <f t="shared" si="56"/>
        <v>6IF-PAN/TX/OK</v>
      </c>
    </row>
    <row r="1205" spans="1:8">
      <c r="A1205" s="80">
        <v>37926</v>
      </c>
      <c r="B1205" s="79" t="s">
        <v>79</v>
      </c>
      <c r="C1205" s="79" t="s">
        <v>68</v>
      </c>
      <c r="D1205" s="85">
        <v>-630576.66689999995</v>
      </c>
      <c r="E1205" s="85">
        <v>6305.7666689999996</v>
      </c>
      <c r="F1205" s="210">
        <f t="shared" si="54"/>
        <v>6</v>
      </c>
      <c r="G1205" s="79" t="str">
        <f t="shared" si="55"/>
        <v>D</v>
      </c>
      <c r="H1205" s="79" t="str">
        <f t="shared" si="56"/>
        <v>6NGI-MALIN</v>
      </c>
    </row>
    <row r="1206" spans="1:8">
      <c r="A1206" s="80">
        <v>37926</v>
      </c>
      <c r="B1206" s="79" t="s">
        <v>79</v>
      </c>
      <c r="C1206" s="79" t="s">
        <v>74</v>
      </c>
      <c r="D1206" s="85">
        <v>-40713.882599999997</v>
      </c>
      <c r="E1206" s="85">
        <v>0</v>
      </c>
      <c r="F1206" s="210">
        <f t="shared" si="54"/>
        <v>6</v>
      </c>
      <c r="G1206" s="79" t="str">
        <f t="shared" si="55"/>
        <v>D</v>
      </c>
      <c r="H1206" s="79" t="str">
        <f t="shared" si="56"/>
        <v>6NGI-PGE/CG</v>
      </c>
    </row>
    <row r="1207" spans="1:8">
      <c r="A1207" s="80">
        <v>37926</v>
      </c>
      <c r="B1207" s="79" t="s">
        <v>79</v>
      </c>
      <c r="C1207" s="79" t="s">
        <v>46</v>
      </c>
      <c r="D1207" s="85">
        <v>-37469.924200000001</v>
      </c>
      <c r="E1207" s="85">
        <v>3746.99242</v>
      </c>
      <c r="F1207" s="210">
        <f t="shared" si="54"/>
        <v>6</v>
      </c>
      <c r="G1207" s="79" t="str">
        <f t="shared" si="55"/>
        <v>D</v>
      </c>
      <c r="H1207" s="79" t="str">
        <f t="shared" si="56"/>
        <v>6NGI-SOCAL</v>
      </c>
    </row>
    <row r="1208" spans="1:8">
      <c r="A1208" s="80">
        <v>37956</v>
      </c>
      <c r="B1208" s="79" t="s">
        <v>79</v>
      </c>
      <c r="C1208" s="79" t="s">
        <v>88</v>
      </c>
      <c r="D1208" s="85">
        <v>-43773.908000000003</v>
      </c>
      <c r="E1208" s="85">
        <v>437.73908</v>
      </c>
      <c r="F1208" s="210">
        <f t="shared" si="54"/>
        <v>6</v>
      </c>
      <c r="G1208" s="79" t="str">
        <f t="shared" si="55"/>
        <v>D</v>
      </c>
      <c r="H1208" s="79" t="str">
        <f t="shared" si="56"/>
        <v>6IF-CIG/RKYMTN</v>
      </c>
    </row>
    <row r="1209" spans="1:8">
      <c r="A1209" s="80">
        <v>37956</v>
      </c>
      <c r="B1209" s="79" t="s">
        <v>79</v>
      </c>
      <c r="C1209" s="79" t="s">
        <v>72</v>
      </c>
      <c r="D1209" s="85">
        <v>-144634.6427</v>
      </c>
      <c r="E1209" s="85">
        <v>14463.46427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6IF-ELPO/SJ</v>
      </c>
    </row>
    <row r="1210" spans="1:8">
      <c r="A1210" s="80">
        <v>37956</v>
      </c>
      <c r="B1210" s="79" t="s">
        <v>79</v>
      </c>
      <c r="C1210" s="79" t="s">
        <v>96</v>
      </c>
      <c r="D1210" s="85">
        <v>578538.57090000005</v>
      </c>
      <c r="E1210" s="85">
        <v>-2892.6928545000001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6IF-NGPL/MIDCON</v>
      </c>
    </row>
    <row r="1211" spans="1:8">
      <c r="A1211" s="80">
        <v>37956</v>
      </c>
      <c r="B1211" s="79" t="s">
        <v>79</v>
      </c>
      <c r="C1211" s="79" t="s">
        <v>92</v>
      </c>
      <c r="D1211" s="85">
        <v>0</v>
      </c>
      <c r="E1211" s="85">
        <v>0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6IF-NTHWST/CANBR</v>
      </c>
    </row>
    <row r="1212" spans="1:8">
      <c r="A1212" s="80">
        <v>37956</v>
      </c>
      <c r="B1212" s="79" t="s">
        <v>79</v>
      </c>
      <c r="C1212" s="79" t="s">
        <v>67</v>
      </c>
      <c r="D1212" s="85">
        <v>1246172.0819999999</v>
      </c>
      <c r="E1212" s="85">
        <v>-124617.20819999999</v>
      </c>
      <c r="F1212" s="210">
        <f t="shared" si="54"/>
        <v>6</v>
      </c>
      <c r="G1212" s="79" t="str">
        <f t="shared" si="55"/>
        <v>D</v>
      </c>
      <c r="H1212" s="79" t="str">
        <f t="shared" si="56"/>
        <v>6IF-NWPL_ROCKY_M</v>
      </c>
    </row>
    <row r="1213" spans="1:8">
      <c r="A1213" s="80">
        <v>37956</v>
      </c>
      <c r="B1213" s="79" t="s">
        <v>79</v>
      </c>
      <c r="C1213" s="79" t="s">
        <v>99</v>
      </c>
      <c r="D1213" s="85">
        <v>144634.6427</v>
      </c>
      <c r="E1213" s="85">
        <v>-723.17321349999997</v>
      </c>
      <c r="F1213" s="210">
        <f t="shared" si="54"/>
        <v>6</v>
      </c>
      <c r="G1213" s="79" t="str">
        <f t="shared" si="55"/>
        <v>D</v>
      </c>
      <c r="H1213" s="79" t="str">
        <f t="shared" si="56"/>
        <v>6IF-PAN/TX/OK</v>
      </c>
    </row>
    <row r="1214" spans="1:8">
      <c r="A1214" s="80">
        <v>37956</v>
      </c>
      <c r="B1214" s="79" t="s">
        <v>79</v>
      </c>
      <c r="C1214" s="79" t="s">
        <v>68</v>
      </c>
      <c r="D1214" s="85">
        <v>-656660.87360000005</v>
      </c>
      <c r="E1214" s="85">
        <v>6566.6087360000001</v>
      </c>
      <c r="F1214" s="210">
        <f t="shared" si="54"/>
        <v>6</v>
      </c>
      <c r="G1214" s="79" t="str">
        <f t="shared" si="55"/>
        <v>D</v>
      </c>
      <c r="H1214" s="79" t="str">
        <f t="shared" si="56"/>
        <v>6NGI-MALIN</v>
      </c>
    </row>
    <row r="1215" spans="1:8">
      <c r="A1215" s="80">
        <v>37956</v>
      </c>
      <c r="B1215" s="79" t="s">
        <v>79</v>
      </c>
      <c r="C1215" s="79" t="s">
        <v>74</v>
      </c>
      <c r="D1215" s="85">
        <v>-52242.966</v>
      </c>
      <c r="E1215" s="85">
        <v>0</v>
      </c>
      <c r="F1215" s="210">
        <f t="shared" si="54"/>
        <v>6</v>
      </c>
      <c r="G1215" s="79" t="str">
        <f t="shared" si="55"/>
        <v>D</v>
      </c>
      <c r="H1215" s="79" t="str">
        <f t="shared" si="56"/>
        <v>6NGI-PGE/CG</v>
      </c>
    </row>
    <row r="1216" spans="1:8">
      <c r="A1216" s="80">
        <v>37956</v>
      </c>
      <c r="B1216" s="79" t="s">
        <v>79</v>
      </c>
      <c r="C1216" s="79" t="s">
        <v>46</v>
      </c>
      <c r="D1216" s="85">
        <v>-37325.069199999998</v>
      </c>
      <c r="E1216" s="85">
        <v>3732.5069199999998</v>
      </c>
      <c r="F1216" s="210">
        <f t="shared" si="54"/>
        <v>6</v>
      </c>
      <c r="G1216" s="79" t="str">
        <f t="shared" si="55"/>
        <v>D</v>
      </c>
      <c r="H1216" s="79" t="str">
        <f t="shared" si="56"/>
        <v>6NGI-SOCAL</v>
      </c>
    </row>
    <row r="1217" spans="1:8">
      <c r="A1217" s="80">
        <v>37987</v>
      </c>
      <c r="B1217" s="79" t="s">
        <v>79</v>
      </c>
      <c r="C1217" s="79" t="s">
        <v>88</v>
      </c>
      <c r="D1217" s="85">
        <v>-131228.1618</v>
      </c>
      <c r="E1217" s="85">
        <v>1312.281618</v>
      </c>
      <c r="F1217" s="210">
        <f t="shared" si="54"/>
        <v>6</v>
      </c>
      <c r="G1217" s="79" t="str">
        <f t="shared" si="55"/>
        <v>D</v>
      </c>
      <c r="H1217" s="79" t="str">
        <f t="shared" si="56"/>
        <v>6IF-CIG/RKYMTN</v>
      </c>
    </row>
    <row r="1218" spans="1:8">
      <c r="A1218" s="80">
        <v>37987</v>
      </c>
      <c r="B1218" s="79" t="s">
        <v>79</v>
      </c>
      <c r="C1218" s="79" t="s">
        <v>89</v>
      </c>
      <c r="D1218" s="85">
        <v>-288088.79129999998</v>
      </c>
      <c r="E1218" s="85">
        <v>28808.879130000001</v>
      </c>
      <c r="F1218" s="210">
        <f t="shared" si="54"/>
        <v>6</v>
      </c>
      <c r="G1218" s="79" t="str">
        <f t="shared" si="55"/>
        <v>D</v>
      </c>
      <c r="H1218" s="79" t="str">
        <f t="shared" si="56"/>
        <v>6IF-ELPO/PERMIAN</v>
      </c>
    </row>
    <row r="1219" spans="1:8">
      <c r="A1219" s="80">
        <v>37987</v>
      </c>
      <c r="B1219" s="79" t="s">
        <v>79</v>
      </c>
      <c r="C1219" s="79" t="s">
        <v>72</v>
      </c>
      <c r="D1219" s="85">
        <v>-432133.18699999998</v>
      </c>
      <c r="E1219" s="85">
        <v>43213.318700000003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6IF-ELPO/SJ</v>
      </c>
    </row>
    <row r="1220" spans="1:8">
      <c r="A1220" s="80">
        <v>37987</v>
      </c>
      <c r="B1220" s="79" t="s">
        <v>79</v>
      </c>
      <c r="C1220" s="79" t="s">
        <v>96</v>
      </c>
      <c r="D1220" s="85">
        <v>576177.58259999997</v>
      </c>
      <c r="E1220" s="85">
        <v>-2880.887913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6IF-NGPL/MIDCON</v>
      </c>
    </row>
    <row r="1221" spans="1:8">
      <c r="A1221" s="80">
        <v>37987</v>
      </c>
      <c r="B1221" s="79" t="s">
        <v>79</v>
      </c>
      <c r="C1221" s="79" t="s">
        <v>92</v>
      </c>
      <c r="D1221" s="85">
        <v>0</v>
      </c>
      <c r="E1221" s="85">
        <v>0</v>
      </c>
      <c r="F1221" s="210">
        <f t="shared" si="57"/>
        <v>6</v>
      </c>
      <c r="G1221" s="79" t="str">
        <f t="shared" si="58"/>
        <v>D</v>
      </c>
      <c r="H1221" s="79" t="str">
        <f t="shared" si="59"/>
        <v>6IF-NTHWST/CANBR</v>
      </c>
    </row>
    <row r="1222" spans="1:8">
      <c r="A1222" s="80">
        <v>37987</v>
      </c>
      <c r="B1222" s="79" t="s">
        <v>79</v>
      </c>
      <c r="C1222" s="79" t="s">
        <v>67</v>
      </c>
      <c r="D1222" s="85">
        <v>796430.75630000001</v>
      </c>
      <c r="E1222" s="85">
        <v>-79643.075630000007</v>
      </c>
      <c r="F1222" s="210">
        <f t="shared" si="57"/>
        <v>6</v>
      </c>
      <c r="G1222" s="79" t="str">
        <f t="shared" si="58"/>
        <v>D</v>
      </c>
      <c r="H1222" s="79" t="str">
        <f t="shared" si="59"/>
        <v>6IF-NWPL_ROCKY_M</v>
      </c>
    </row>
    <row r="1223" spans="1:8">
      <c r="A1223" s="80">
        <v>37987</v>
      </c>
      <c r="B1223" s="79" t="s">
        <v>79</v>
      </c>
      <c r="C1223" s="79" t="s">
        <v>99</v>
      </c>
      <c r="D1223" s="85">
        <v>144044.39569999999</v>
      </c>
      <c r="E1223" s="85">
        <v>-720.22197849999998</v>
      </c>
      <c r="F1223" s="210">
        <f t="shared" si="57"/>
        <v>6</v>
      </c>
      <c r="G1223" s="79" t="str">
        <f t="shared" si="58"/>
        <v>D</v>
      </c>
      <c r="H1223" s="79" t="str">
        <f t="shared" si="59"/>
        <v>6IF-PAN/TX/OK</v>
      </c>
    </row>
    <row r="1224" spans="1:8">
      <c r="A1224" s="80">
        <v>37987</v>
      </c>
      <c r="B1224" s="79" t="s">
        <v>79</v>
      </c>
      <c r="C1224" s="79" t="s">
        <v>68</v>
      </c>
      <c r="D1224" s="85">
        <v>-568019.09400000004</v>
      </c>
      <c r="E1224" s="85">
        <v>5680.1909400000004</v>
      </c>
      <c r="F1224" s="210">
        <f t="shared" si="57"/>
        <v>6</v>
      </c>
      <c r="G1224" s="79" t="str">
        <f t="shared" si="58"/>
        <v>D</v>
      </c>
      <c r="H1224" s="79" t="str">
        <f t="shared" si="59"/>
        <v>6NGI-MALIN</v>
      </c>
    </row>
    <row r="1225" spans="1:8">
      <c r="A1225" s="80">
        <v>37987</v>
      </c>
      <c r="B1225" s="79" t="s">
        <v>79</v>
      </c>
      <c r="C1225" s="79" t="s">
        <v>74</v>
      </c>
      <c r="D1225" s="85">
        <v>95713.318799999994</v>
      </c>
      <c r="E1225" s="85">
        <v>0</v>
      </c>
      <c r="F1225" s="210">
        <f t="shared" si="57"/>
        <v>6</v>
      </c>
      <c r="G1225" s="79" t="str">
        <f t="shared" si="58"/>
        <v>D</v>
      </c>
      <c r="H1225" s="79" t="str">
        <f t="shared" si="59"/>
        <v>6NGI-PGE/CG</v>
      </c>
    </row>
    <row r="1226" spans="1:8">
      <c r="A1226" s="80">
        <v>37987</v>
      </c>
      <c r="B1226" s="79" t="s">
        <v>79</v>
      </c>
      <c r="C1226" s="79" t="s">
        <v>46</v>
      </c>
      <c r="D1226" s="85">
        <v>106871.6486</v>
      </c>
      <c r="E1226" s="85">
        <v>-10687.164860000001</v>
      </c>
      <c r="F1226" s="210">
        <f t="shared" si="57"/>
        <v>6</v>
      </c>
      <c r="G1226" s="79" t="str">
        <f t="shared" si="58"/>
        <v>D</v>
      </c>
      <c r="H1226" s="79" t="str">
        <f t="shared" si="59"/>
        <v>6NGI-SOCAL</v>
      </c>
    </row>
    <row r="1227" spans="1:8">
      <c r="A1227" s="80">
        <v>38018</v>
      </c>
      <c r="B1227" s="79" t="s">
        <v>79</v>
      </c>
      <c r="C1227" s="79" t="s">
        <v>88</v>
      </c>
      <c r="D1227" s="85">
        <v>-124252.30809999999</v>
      </c>
      <c r="E1227" s="85">
        <v>1242.523081</v>
      </c>
      <c r="F1227" s="210">
        <f t="shared" si="57"/>
        <v>6</v>
      </c>
      <c r="G1227" s="79" t="str">
        <f t="shared" si="58"/>
        <v>D</v>
      </c>
      <c r="H1227" s="79" t="str">
        <f t="shared" si="59"/>
        <v>6IF-CIG/RKYMTN</v>
      </c>
    </row>
    <row r="1228" spans="1:8">
      <c r="A1228" s="80">
        <v>38018</v>
      </c>
      <c r="B1228" s="79" t="s">
        <v>79</v>
      </c>
      <c r="C1228" s="79" t="s">
        <v>89</v>
      </c>
      <c r="D1228" s="85">
        <v>-268379.50670000003</v>
      </c>
      <c r="E1228" s="85">
        <v>26837.950669999998</v>
      </c>
      <c r="F1228" s="210">
        <f t="shared" si="57"/>
        <v>6</v>
      </c>
      <c r="G1228" s="79" t="str">
        <f t="shared" si="58"/>
        <v>D</v>
      </c>
      <c r="H1228" s="79" t="str">
        <f t="shared" si="59"/>
        <v>6IF-ELPO/PERMIAN</v>
      </c>
    </row>
    <row r="1229" spans="1:8">
      <c r="A1229" s="80">
        <v>38018</v>
      </c>
      <c r="B1229" s="79" t="s">
        <v>79</v>
      </c>
      <c r="C1229" s="79" t="s">
        <v>72</v>
      </c>
      <c r="D1229" s="85">
        <v>-402569.26</v>
      </c>
      <c r="E1229" s="85">
        <v>40256.925999999999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6IF-ELPO/SJ</v>
      </c>
    </row>
    <row r="1230" spans="1:8">
      <c r="A1230" s="80">
        <v>38018</v>
      </c>
      <c r="B1230" s="79" t="s">
        <v>79</v>
      </c>
      <c r="C1230" s="79" t="s">
        <v>96</v>
      </c>
      <c r="D1230" s="85">
        <v>536759.01329999999</v>
      </c>
      <c r="E1230" s="85">
        <v>-2683.7950664999998</v>
      </c>
      <c r="F1230" s="210">
        <f t="shared" si="57"/>
        <v>6</v>
      </c>
      <c r="G1230" s="79" t="str">
        <f t="shared" si="58"/>
        <v>D</v>
      </c>
      <c r="H1230" s="79" t="str">
        <f t="shared" si="59"/>
        <v>6IF-NGPL/MIDCON</v>
      </c>
    </row>
    <row r="1231" spans="1:8">
      <c r="A1231" s="80">
        <v>38018</v>
      </c>
      <c r="B1231" s="79" t="s">
        <v>79</v>
      </c>
      <c r="C1231" s="79" t="s">
        <v>92</v>
      </c>
      <c r="D1231" s="85">
        <v>0</v>
      </c>
      <c r="E1231" s="85">
        <v>0</v>
      </c>
      <c r="F1231" s="210">
        <f t="shared" si="57"/>
        <v>6</v>
      </c>
      <c r="G1231" s="79" t="str">
        <f t="shared" si="58"/>
        <v>D</v>
      </c>
      <c r="H1231" s="79" t="str">
        <f t="shared" si="59"/>
        <v>6IF-NTHWST/CANBR</v>
      </c>
    </row>
    <row r="1232" spans="1:8">
      <c r="A1232" s="80">
        <v>38018</v>
      </c>
      <c r="B1232" s="79" t="s">
        <v>79</v>
      </c>
      <c r="C1232" s="79" t="s">
        <v>67</v>
      </c>
      <c r="D1232" s="85">
        <v>744332.05319999997</v>
      </c>
      <c r="E1232" s="85">
        <v>-74433.205319999994</v>
      </c>
      <c r="F1232" s="210">
        <f t="shared" si="57"/>
        <v>6</v>
      </c>
      <c r="G1232" s="79" t="str">
        <f t="shared" si="58"/>
        <v>D</v>
      </c>
      <c r="H1232" s="79" t="str">
        <f t="shared" si="59"/>
        <v>6IF-NWPL_ROCKY_M</v>
      </c>
    </row>
    <row r="1233" spans="1:8">
      <c r="A1233" s="80">
        <v>38018</v>
      </c>
      <c r="B1233" s="79" t="s">
        <v>79</v>
      </c>
      <c r="C1233" s="79" t="s">
        <v>99</v>
      </c>
      <c r="D1233" s="85">
        <v>134189.75330000001</v>
      </c>
      <c r="E1233" s="85">
        <v>-670.94876650000003</v>
      </c>
      <c r="F1233" s="210">
        <f t="shared" si="57"/>
        <v>6</v>
      </c>
      <c r="G1233" s="79" t="str">
        <f t="shared" si="58"/>
        <v>D</v>
      </c>
      <c r="H1233" s="79" t="str">
        <f t="shared" si="59"/>
        <v>6IF-PAN/TX/OK</v>
      </c>
    </row>
    <row r="1234" spans="1:8">
      <c r="A1234" s="80">
        <v>38018</v>
      </c>
      <c r="B1234" s="79" t="s">
        <v>79</v>
      </c>
      <c r="C1234" s="79" t="s">
        <v>68</v>
      </c>
      <c r="D1234" s="85">
        <v>-530718.62349999999</v>
      </c>
      <c r="E1234" s="85">
        <v>5307.1862350000001</v>
      </c>
      <c r="F1234" s="210">
        <f t="shared" si="57"/>
        <v>6</v>
      </c>
      <c r="G1234" s="79" t="str">
        <f t="shared" si="58"/>
        <v>D</v>
      </c>
      <c r="H1234" s="79" t="str">
        <f t="shared" si="59"/>
        <v>6NGI-MALIN</v>
      </c>
    </row>
    <row r="1235" spans="1:8">
      <c r="A1235" s="80">
        <v>38018</v>
      </c>
      <c r="B1235" s="79" t="s">
        <v>79</v>
      </c>
      <c r="C1235" s="79" t="s">
        <v>74</v>
      </c>
      <c r="D1235" s="85">
        <v>89391.660999999993</v>
      </c>
      <c r="E1235" s="85">
        <v>0</v>
      </c>
      <c r="F1235" s="210">
        <f t="shared" si="57"/>
        <v>6</v>
      </c>
      <c r="G1235" s="79" t="str">
        <f t="shared" si="58"/>
        <v>D</v>
      </c>
      <c r="H1235" s="79" t="str">
        <f t="shared" si="59"/>
        <v>6NGI-PGE/CG</v>
      </c>
    </row>
    <row r="1236" spans="1:8">
      <c r="A1236" s="80">
        <v>38018</v>
      </c>
      <c r="B1236" s="79" t="s">
        <v>79</v>
      </c>
      <c r="C1236" s="79" t="s">
        <v>46</v>
      </c>
      <c r="D1236" s="85">
        <v>97171.890199999994</v>
      </c>
      <c r="E1236" s="85">
        <v>-9717.1890199999998</v>
      </c>
      <c r="F1236" s="210">
        <f t="shared" si="57"/>
        <v>6</v>
      </c>
      <c r="G1236" s="79" t="str">
        <f t="shared" si="58"/>
        <v>D</v>
      </c>
      <c r="H1236" s="79" t="str">
        <f t="shared" si="59"/>
        <v>6NGI-SOCAL</v>
      </c>
    </row>
    <row r="1237" spans="1:8">
      <c r="A1237" s="80">
        <v>38047</v>
      </c>
      <c r="B1237" s="79" t="s">
        <v>79</v>
      </c>
      <c r="C1237" s="79" t="s">
        <v>88</v>
      </c>
      <c r="D1237" s="85">
        <v>-130434.0215</v>
      </c>
      <c r="E1237" s="85">
        <v>1304.3402149999999</v>
      </c>
      <c r="F1237" s="210">
        <f t="shared" si="57"/>
        <v>6</v>
      </c>
      <c r="G1237" s="79" t="str">
        <f t="shared" si="58"/>
        <v>D</v>
      </c>
      <c r="H1237" s="79" t="str">
        <f t="shared" si="59"/>
        <v>6IF-CIG/RKYMTN</v>
      </c>
    </row>
    <row r="1238" spans="1:8">
      <c r="A1238" s="80">
        <v>38047</v>
      </c>
      <c r="B1238" s="79" t="s">
        <v>79</v>
      </c>
      <c r="C1238" s="79" t="s">
        <v>89</v>
      </c>
      <c r="D1238" s="85">
        <v>-285744.39689999999</v>
      </c>
      <c r="E1238" s="85">
        <v>28574.439689999999</v>
      </c>
      <c r="F1238" s="210">
        <f t="shared" si="57"/>
        <v>6</v>
      </c>
      <c r="G1238" s="79" t="str">
        <f t="shared" si="58"/>
        <v>D</v>
      </c>
      <c r="H1238" s="79" t="str">
        <f t="shared" si="59"/>
        <v>6IF-ELPO/PERMIAN</v>
      </c>
    </row>
    <row r="1239" spans="1:8">
      <c r="A1239" s="80">
        <v>38047</v>
      </c>
      <c r="B1239" s="79" t="s">
        <v>79</v>
      </c>
      <c r="C1239" s="79" t="s">
        <v>72</v>
      </c>
      <c r="D1239" s="85">
        <v>-428616.59529999999</v>
      </c>
      <c r="E1239" s="85">
        <v>42861.659529999997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6IF-ELPO/SJ</v>
      </c>
    </row>
    <row r="1240" spans="1:8">
      <c r="A1240" s="80">
        <v>38047</v>
      </c>
      <c r="B1240" s="79" t="s">
        <v>79</v>
      </c>
      <c r="C1240" s="79" t="s">
        <v>96</v>
      </c>
      <c r="D1240" s="85">
        <v>571488.79370000004</v>
      </c>
      <c r="E1240" s="85">
        <v>-2857.4439685000002</v>
      </c>
      <c r="F1240" s="210">
        <f t="shared" si="57"/>
        <v>6</v>
      </c>
      <c r="G1240" s="79" t="str">
        <f t="shared" si="58"/>
        <v>D</v>
      </c>
      <c r="H1240" s="79" t="str">
        <f t="shared" si="59"/>
        <v>6IF-NGPL/MIDCON</v>
      </c>
    </row>
    <row r="1241" spans="1:8">
      <c r="A1241" s="80">
        <v>38047</v>
      </c>
      <c r="B1241" s="79" t="s">
        <v>79</v>
      </c>
      <c r="C1241" s="79" t="s">
        <v>92</v>
      </c>
      <c r="D1241" s="85">
        <v>0</v>
      </c>
      <c r="E1241" s="85">
        <v>0</v>
      </c>
      <c r="F1241" s="210">
        <f t="shared" si="57"/>
        <v>6</v>
      </c>
      <c r="G1241" s="79" t="str">
        <f t="shared" si="58"/>
        <v>D</v>
      </c>
      <c r="H1241" s="79" t="str">
        <f t="shared" si="59"/>
        <v>6IF-NTHWST/CANBR</v>
      </c>
    </row>
    <row r="1242" spans="1:8">
      <c r="A1242" s="80">
        <v>38047</v>
      </c>
      <c r="B1242" s="79" t="s">
        <v>79</v>
      </c>
      <c r="C1242" s="79" t="s">
        <v>67</v>
      </c>
      <c r="D1242" s="85">
        <v>789949.60309999995</v>
      </c>
      <c r="E1242" s="85">
        <v>-78994.960309999995</v>
      </c>
      <c r="F1242" s="210">
        <f t="shared" si="57"/>
        <v>6</v>
      </c>
      <c r="G1242" s="79" t="str">
        <f t="shared" si="58"/>
        <v>D</v>
      </c>
      <c r="H1242" s="79" t="str">
        <f t="shared" si="59"/>
        <v>6IF-NWPL_ROCKY_M</v>
      </c>
    </row>
    <row r="1243" spans="1:8">
      <c r="A1243" s="80">
        <v>38047</v>
      </c>
      <c r="B1243" s="79" t="s">
        <v>79</v>
      </c>
      <c r="C1243" s="79" t="s">
        <v>99</v>
      </c>
      <c r="D1243" s="85">
        <v>142872.19839999999</v>
      </c>
      <c r="E1243" s="85">
        <v>-714.36099200000001</v>
      </c>
      <c r="F1243" s="210">
        <f t="shared" si="57"/>
        <v>6</v>
      </c>
      <c r="G1243" s="79" t="str">
        <f t="shared" si="58"/>
        <v>D</v>
      </c>
      <c r="H1243" s="79" t="str">
        <f t="shared" si="59"/>
        <v>6IF-PAN/TX/OK</v>
      </c>
    </row>
    <row r="1244" spans="1:8">
      <c r="A1244" s="80">
        <v>38047</v>
      </c>
      <c r="B1244" s="79" t="s">
        <v>79</v>
      </c>
      <c r="C1244" s="79" t="s">
        <v>68</v>
      </c>
      <c r="D1244" s="85">
        <v>-562206.7095</v>
      </c>
      <c r="E1244" s="85">
        <v>5622.0670950000003</v>
      </c>
      <c r="F1244" s="210">
        <f t="shared" si="57"/>
        <v>6</v>
      </c>
      <c r="G1244" s="79" t="str">
        <f t="shared" si="58"/>
        <v>D</v>
      </c>
      <c r="H1244" s="79" t="str">
        <f t="shared" si="59"/>
        <v>6NGI-MALIN</v>
      </c>
    </row>
    <row r="1245" spans="1:8">
      <c r="A1245" s="80">
        <v>38047</v>
      </c>
      <c r="B1245" s="79" t="s">
        <v>79</v>
      </c>
      <c r="C1245" s="79" t="s">
        <v>74</v>
      </c>
      <c r="D1245" s="85">
        <v>131927.26620000001</v>
      </c>
      <c r="E1245" s="85">
        <v>0</v>
      </c>
      <c r="F1245" s="210">
        <f t="shared" si="57"/>
        <v>6</v>
      </c>
      <c r="G1245" s="79" t="str">
        <f t="shared" si="58"/>
        <v>D</v>
      </c>
      <c r="H1245" s="79" t="str">
        <f t="shared" si="59"/>
        <v>6NGI-PGE/CG</v>
      </c>
    </row>
    <row r="1246" spans="1:8">
      <c r="A1246" s="80">
        <v>38047</v>
      </c>
      <c r="B1246" s="79" t="s">
        <v>79</v>
      </c>
      <c r="C1246" s="79" t="s">
        <v>46</v>
      </c>
      <c r="D1246" s="85">
        <v>106001.9535</v>
      </c>
      <c r="E1246" s="85">
        <v>-10600.19535</v>
      </c>
      <c r="F1246" s="210">
        <f t="shared" si="57"/>
        <v>6</v>
      </c>
      <c r="G1246" s="79" t="str">
        <f t="shared" si="58"/>
        <v>D</v>
      </c>
      <c r="H1246" s="79" t="str">
        <f t="shared" si="59"/>
        <v>6NGI-SOCAL</v>
      </c>
    </row>
    <row r="1247" spans="1:8">
      <c r="A1247" s="80">
        <v>38078</v>
      </c>
      <c r="B1247" s="79" t="s">
        <v>79</v>
      </c>
      <c r="C1247" s="79" t="s">
        <v>88</v>
      </c>
      <c r="D1247" s="85">
        <v>-126871.3175</v>
      </c>
      <c r="E1247" s="85">
        <v>1268.7131750000001</v>
      </c>
      <c r="F1247" s="210">
        <f t="shared" si="57"/>
        <v>6</v>
      </c>
      <c r="G1247" s="79" t="str">
        <f t="shared" si="58"/>
        <v>D</v>
      </c>
      <c r="H1247" s="79" t="str">
        <f t="shared" si="59"/>
        <v>6IF-CIG/RKYMTN</v>
      </c>
    </row>
    <row r="1248" spans="1:8">
      <c r="A1248" s="80">
        <v>38078</v>
      </c>
      <c r="B1248" s="79" t="s">
        <v>79</v>
      </c>
      <c r="C1248" s="79" t="s">
        <v>89</v>
      </c>
      <c r="D1248" s="85">
        <v>-275344.31420000002</v>
      </c>
      <c r="E1248" s="85">
        <v>27534.431420000001</v>
      </c>
      <c r="F1248" s="210">
        <f t="shared" si="57"/>
        <v>6</v>
      </c>
      <c r="G1248" s="79" t="str">
        <f t="shared" si="58"/>
        <v>D</v>
      </c>
      <c r="H1248" s="79" t="str">
        <f t="shared" si="59"/>
        <v>6IF-ELPO/PERMIAN</v>
      </c>
    </row>
    <row r="1249" spans="1:8">
      <c r="A1249" s="80">
        <v>38078</v>
      </c>
      <c r="B1249" s="79" t="s">
        <v>79</v>
      </c>
      <c r="C1249" s="79" t="s">
        <v>72</v>
      </c>
      <c r="D1249" s="85">
        <v>-413016.47129999998</v>
      </c>
      <c r="E1249" s="85">
        <v>41301.647129999998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6IF-ELPO/SJ</v>
      </c>
    </row>
    <row r="1250" spans="1:8">
      <c r="A1250" s="80">
        <v>38078</v>
      </c>
      <c r="B1250" s="79" t="s">
        <v>79</v>
      </c>
      <c r="C1250" s="79" t="s">
        <v>96</v>
      </c>
      <c r="D1250" s="85">
        <v>550688.62849999999</v>
      </c>
      <c r="E1250" s="85">
        <v>-2753.4431424999998</v>
      </c>
      <c r="F1250" s="210">
        <f t="shared" si="57"/>
        <v>6</v>
      </c>
      <c r="G1250" s="79" t="str">
        <f t="shared" si="58"/>
        <v>D</v>
      </c>
      <c r="H1250" s="79" t="str">
        <f t="shared" si="59"/>
        <v>6IF-NGPL/MIDCON</v>
      </c>
    </row>
    <row r="1251" spans="1:8">
      <c r="A1251" s="80">
        <v>38078</v>
      </c>
      <c r="B1251" s="79" t="s">
        <v>79</v>
      </c>
      <c r="C1251" s="79" t="s">
        <v>92</v>
      </c>
      <c r="D1251" s="85">
        <v>0</v>
      </c>
      <c r="E1251" s="85">
        <v>0</v>
      </c>
      <c r="F1251" s="210">
        <f t="shared" si="57"/>
        <v>6</v>
      </c>
      <c r="G1251" s="79" t="str">
        <f t="shared" si="58"/>
        <v>D</v>
      </c>
      <c r="H1251" s="79" t="str">
        <f t="shared" si="59"/>
        <v>6IF-NTHWST/CANBR</v>
      </c>
    </row>
    <row r="1252" spans="1:8">
      <c r="A1252" s="80">
        <v>38078</v>
      </c>
      <c r="B1252" s="79" t="s">
        <v>79</v>
      </c>
      <c r="C1252" s="79" t="s">
        <v>67</v>
      </c>
      <c r="D1252" s="85">
        <v>844985.80960000004</v>
      </c>
      <c r="E1252" s="85">
        <v>-84498.580960000007</v>
      </c>
      <c r="F1252" s="210">
        <f t="shared" si="57"/>
        <v>6</v>
      </c>
      <c r="G1252" s="79" t="str">
        <f t="shared" si="58"/>
        <v>D</v>
      </c>
      <c r="H1252" s="79" t="str">
        <f t="shared" si="59"/>
        <v>6IF-NWPL_ROCKY_M</v>
      </c>
    </row>
    <row r="1253" spans="1:8">
      <c r="A1253" s="80">
        <v>38078</v>
      </c>
      <c r="B1253" s="79" t="s">
        <v>79</v>
      </c>
      <c r="C1253" s="79" t="s">
        <v>99</v>
      </c>
      <c r="D1253" s="85">
        <v>137672.15710000001</v>
      </c>
      <c r="E1253" s="85">
        <v>-688.36078550000002</v>
      </c>
      <c r="F1253" s="210">
        <f t="shared" si="57"/>
        <v>6</v>
      </c>
      <c r="G1253" s="79" t="str">
        <f t="shared" si="58"/>
        <v>D</v>
      </c>
      <c r="H1253" s="79" t="str">
        <f t="shared" si="59"/>
        <v>6IF-PAN/TX/OK</v>
      </c>
    </row>
    <row r="1254" spans="1:8">
      <c r="A1254" s="80">
        <v>38078</v>
      </c>
      <c r="B1254" s="79" t="s">
        <v>79</v>
      </c>
      <c r="C1254" s="79" t="s">
        <v>68</v>
      </c>
      <c r="D1254" s="85">
        <v>-514360.61739999999</v>
      </c>
      <c r="E1254" s="85">
        <v>5143.6061739999996</v>
      </c>
      <c r="F1254" s="210">
        <f t="shared" si="57"/>
        <v>6</v>
      </c>
      <c r="G1254" s="79" t="str">
        <f t="shared" si="58"/>
        <v>D</v>
      </c>
      <c r="H1254" s="79" t="str">
        <f t="shared" si="59"/>
        <v>6NGI-MALIN</v>
      </c>
    </row>
    <row r="1255" spans="1:8">
      <c r="A1255" s="80">
        <v>38078</v>
      </c>
      <c r="B1255" s="79" t="s">
        <v>79</v>
      </c>
      <c r="C1255" s="79" t="s">
        <v>74</v>
      </c>
      <c r="D1255" s="85">
        <v>152388.39290000001</v>
      </c>
      <c r="E1255" s="85">
        <v>0</v>
      </c>
      <c r="F1255" s="210">
        <f t="shared" si="57"/>
        <v>6</v>
      </c>
      <c r="G1255" s="79" t="str">
        <f t="shared" si="58"/>
        <v>D</v>
      </c>
      <c r="H1255" s="79" t="str">
        <f t="shared" si="59"/>
        <v>6NGI-PGE/CG</v>
      </c>
    </row>
    <row r="1256" spans="1:8">
      <c r="A1256" s="80">
        <v>38078</v>
      </c>
      <c r="B1256" s="79" t="s">
        <v>79</v>
      </c>
      <c r="C1256" s="79" t="s">
        <v>46</v>
      </c>
      <c r="D1256" s="85">
        <v>-36712.575299999997</v>
      </c>
      <c r="E1256" s="85">
        <v>3671.2575299999999</v>
      </c>
      <c r="F1256" s="210">
        <f t="shared" si="57"/>
        <v>6</v>
      </c>
      <c r="G1256" s="79" t="str">
        <f t="shared" si="58"/>
        <v>D</v>
      </c>
      <c r="H1256" s="79" t="str">
        <f t="shared" si="59"/>
        <v>6NGI-SOCAL</v>
      </c>
    </row>
    <row r="1257" spans="1:8">
      <c r="A1257" s="80">
        <v>38108</v>
      </c>
      <c r="B1257" s="79" t="s">
        <v>79</v>
      </c>
      <c r="C1257" s="79" t="s">
        <v>88</v>
      </c>
      <c r="D1257" s="85">
        <v>-129747.05839999999</v>
      </c>
      <c r="E1257" s="85">
        <v>1297.4705839999999</v>
      </c>
      <c r="F1257" s="210">
        <f t="shared" si="57"/>
        <v>6</v>
      </c>
      <c r="G1257" s="79" t="str">
        <f t="shared" si="58"/>
        <v>D</v>
      </c>
      <c r="H1257" s="79" t="str">
        <f t="shared" si="59"/>
        <v>6IF-CIG/RKYMTN</v>
      </c>
    </row>
    <row r="1258" spans="1:8">
      <c r="A1258" s="80">
        <v>38108</v>
      </c>
      <c r="B1258" s="79" t="s">
        <v>79</v>
      </c>
      <c r="C1258" s="79" t="s">
        <v>89</v>
      </c>
      <c r="D1258" s="85">
        <v>-283344.40330000001</v>
      </c>
      <c r="E1258" s="85">
        <v>28334.440330000001</v>
      </c>
      <c r="F1258" s="210">
        <f t="shared" si="57"/>
        <v>6</v>
      </c>
      <c r="G1258" s="79" t="str">
        <f t="shared" si="58"/>
        <v>D</v>
      </c>
      <c r="H1258" s="79" t="str">
        <f t="shared" si="59"/>
        <v>6IF-ELPO/PERMIAN</v>
      </c>
    </row>
    <row r="1259" spans="1:8">
      <c r="A1259" s="80">
        <v>38108</v>
      </c>
      <c r="B1259" s="79" t="s">
        <v>79</v>
      </c>
      <c r="C1259" s="79" t="s">
        <v>72</v>
      </c>
      <c r="D1259" s="85">
        <v>-425016.60489999998</v>
      </c>
      <c r="E1259" s="85">
        <v>42501.660490000002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6IF-ELPO/SJ</v>
      </c>
    </row>
    <row r="1260" spans="1:8">
      <c r="A1260" s="80">
        <v>38108</v>
      </c>
      <c r="B1260" s="79" t="s">
        <v>79</v>
      </c>
      <c r="C1260" s="79" t="s">
        <v>96</v>
      </c>
      <c r="D1260" s="85">
        <v>566688.80649999995</v>
      </c>
      <c r="E1260" s="85">
        <v>-2833.4440325</v>
      </c>
      <c r="F1260" s="210">
        <f t="shared" si="57"/>
        <v>6</v>
      </c>
      <c r="G1260" s="79" t="str">
        <f t="shared" si="58"/>
        <v>D</v>
      </c>
      <c r="H1260" s="79" t="str">
        <f t="shared" si="59"/>
        <v>6IF-NGPL/MIDCON</v>
      </c>
    </row>
    <row r="1261" spans="1:8">
      <c r="A1261" s="80">
        <v>38108</v>
      </c>
      <c r="B1261" s="79" t="s">
        <v>79</v>
      </c>
      <c r="C1261" s="79" t="s">
        <v>92</v>
      </c>
      <c r="D1261" s="85">
        <v>0</v>
      </c>
      <c r="E1261" s="85">
        <v>0</v>
      </c>
      <c r="F1261" s="210">
        <f t="shared" si="57"/>
        <v>6</v>
      </c>
      <c r="G1261" s="79" t="str">
        <f t="shared" si="58"/>
        <v>D</v>
      </c>
      <c r="H1261" s="79" t="str">
        <f t="shared" si="59"/>
        <v>6IF-NTHWST/CANBR</v>
      </c>
    </row>
    <row r="1262" spans="1:8">
      <c r="A1262" s="80">
        <v>38108</v>
      </c>
      <c r="B1262" s="79" t="s">
        <v>79</v>
      </c>
      <c r="C1262" s="79" t="s">
        <v>67</v>
      </c>
      <c r="D1262" s="85">
        <v>868318.06449999998</v>
      </c>
      <c r="E1262" s="85">
        <v>-86831.806450000004</v>
      </c>
      <c r="F1262" s="210">
        <f t="shared" si="57"/>
        <v>6</v>
      </c>
      <c r="G1262" s="79" t="str">
        <f t="shared" si="58"/>
        <v>D</v>
      </c>
      <c r="H1262" s="79" t="str">
        <f t="shared" si="59"/>
        <v>6IF-NWPL_ROCKY_M</v>
      </c>
    </row>
    <row r="1263" spans="1:8">
      <c r="A1263" s="80">
        <v>38108</v>
      </c>
      <c r="B1263" s="79" t="s">
        <v>79</v>
      </c>
      <c r="C1263" s="79" t="s">
        <v>99</v>
      </c>
      <c r="D1263" s="85">
        <v>141672.2016</v>
      </c>
      <c r="E1263" s="85">
        <v>-708.36100799999997</v>
      </c>
      <c r="F1263" s="210">
        <f t="shared" si="57"/>
        <v>6</v>
      </c>
      <c r="G1263" s="79" t="str">
        <f t="shared" si="58"/>
        <v>D</v>
      </c>
      <c r="H1263" s="79" t="str">
        <f t="shared" si="59"/>
        <v>6IF-PAN/TX/OK</v>
      </c>
    </row>
    <row r="1264" spans="1:8">
      <c r="A1264" s="80">
        <v>38108</v>
      </c>
      <c r="B1264" s="79" t="s">
        <v>79</v>
      </c>
      <c r="C1264" s="79" t="s">
        <v>68</v>
      </c>
      <c r="D1264" s="85">
        <v>-535060.25890000002</v>
      </c>
      <c r="E1264" s="85">
        <v>5350.6025890000001</v>
      </c>
      <c r="F1264" s="210">
        <f t="shared" si="57"/>
        <v>6</v>
      </c>
      <c r="G1264" s="79" t="str">
        <f t="shared" si="58"/>
        <v>D</v>
      </c>
      <c r="H1264" s="79" t="str">
        <f t="shared" si="59"/>
        <v>6NGI-MALIN</v>
      </c>
    </row>
    <row r="1265" spans="1:8">
      <c r="A1265" s="80">
        <v>38108</v>
      </c>
      <c r="B1265" s="79" t="s">
        <v>79</v>
      </c>
      <c r="C1265" s="79" t="s">
        <v>74</v>
      </c>
      <c r="D1265" s="85">
        <v>178350.6777</v>
      </c>
      <c r="E1265" s="85">
        <v>0</v>
      </c>
      <c r="F1265" s="210">
        <f t="shared" si="57"/>
        <v>6</v>
      </c>
      <c r="G1265" s="79" t="str">
        <f t="shared" si="58"/>
        <v>D</v>
      </c>
      <c r="H1265" s="79" t="str">
        <f t="shared" si="59"/>
        <v>6NGI-PGE/CG</v>
      </c>
    </row>
    <row r="1266" spans="1:8">
      <c r="A1266" s="80">
        <v>38108</v>
      </c>
      <c r="B1266" s="79" t="s">
        <v>79</v>
      </c>
      <c r="C1266" s="79" t="s">
        <v>46</v>
      </c>
      <c r="D1266" s="85">
        <v>-36560.568299999999</v>
      </c>
      <c r="E1266" s="85">
        <v>3656.05683</v>
      </c>
      <c r="F1266" s="210">
        <f t="shared" si="57"/>
        <v>6</v>
      </c>
      <c r="G1266" s="79" t="str">
        <f t="shared" si="58"/>
        <v>D</v>
      </c>
      <c r="H1266" s="79" t="str">
        <f t="shared" si="59"/>
        <v>6NGI-SOCAL</v>
      </c>
    </row>
    <row r="1267" spans="1:8">
      <c r="A1267" s="80">
        <v>38139</v>
      </c>
      <c r="B1267" s="79" t="s">
        <v>79</v>
      </c>
      <c r="C1267" s="79" t="s">
        <v>88</v>
      </c>
      <c r="D1267" s="85">
        <v>-131953.71530000001</v>
      </c>
      <c r="E1267" s="85">
        <v>1319.537153</v>
      </c>
      <c r="F1267" s="210">
        <f t="shared" si="57"/>
        <v>6</v>
      </c>
      <c r="G1267" s="79" t="str">
        <f t="shared" si="58"/>
        <v>D</v>
      </c>
      <c r="H1267" s="79" t="str">
        <f t="shared" si="59"/>
        <v>6IF-CIG/RKYMTN</v>
      </c>
    </row>
    <row r="1268" spans="1:8">
      <c r="A1268" s="80">
        <v>38139</v>
      </c>
      <c r="B1268" s="79" t="s">
        <v>79</v>
      </c>
      <c r="C1268" s="79" t="s">
        <v>89</v>
      </c>
      <c r="D1268" s="85">
        <v>-273007.68670000002</v>
      </c>
      <c r="E1268" s="85">
        <v>27300.768670000001</v>
      </c>
      <c r="F1268" s="210">
        <f t="shared" si="57"/>
        <v>6</v>
      </c>
      <c r="G1268" s="79" t="str">
        <f t="shared" si="58"/>
        <v>D</v>
      </c>
      <c r="H1268" s="79" t="str">
        <f t="shared" si="59"/>
        <v>6IF-ELPO/PERMIAN</v>
      </c>
    </row>
    <row r="1269" spans="1:8">
      <c r="A1269" s="80">
        <v>38139</v>
      </c>
      <c r="B1269" s="79" t="s">
        <v>79</v>
      </c>
      <c r="C1269" s="79" t="s">
        <v>72</v>
      </c>
      <c r="D1269" s="85">
        <v>-409511.53009999997</v>
      </c>
      <c r="E1269" s="85">
        <v>40951.153010000002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6IF-ELPO/SJ</v>
      </c>
    </row>
    <row r="1270" spans="1:8">
      <c r="A1270" s="80">
        <v>38139</v>
      </c>
      <c r="B1270" s="79" t="s">
        <v>79</v>
      </c>
      <c r="C1270" s="79" t="s">
        <v>96</v>
      </c>
      <c r="D1270" s="85">
        <v>546015.37340000004</v>
      </c>
      <c r="E1270" s="85">
        <v>-2730.0768670000002</v>
      </c>
      <c r="F1270" s="210">
        <f t="shared" si="57"/>
        <v>6</v>
      </c>
      <c r="G1270" s="79" t="str">
        <f t="shared" si="58"/>
        <v>D</v>
      </c>
      <c r="H1270" s="79" t="str">
        <f t="shared" si="59"/>
        <v>6IF-NGPL/MIDCON</v>
      </c>
    </row>
    <row r="1271" spans="1:8">
      <c r="A1271" s="80">
        <v>38139</v>
      </c>
      <c r="B1271" s="79" t="s">
        <v>79</v>
      </c>
      <c r="C1271" s="79" t="s">
        <v>92</v>
      </c>
      <c r="D1271" s="85">
        <v>0</v>
      </c>
      <c r="E1271" s="85">
        <v>0</v>
      </c>
      <c r="F1271" s="210">
        <f t="shared" si="57"/>
        <v>6</v>
      </c>
      <c r="G1271" s="79" t="str">
        <f t="shared" si="58"/>
        <v>D</v>
      </c>
      <c r="H1271" s="79" t="str">
        <f t="shared" si="59"/>
        <v>6IF-NTHWST/CANBR</v>
      </c>
    </row>
    <row r="1272" spans="1:8">
      <c r="A1272" s="80">
        <v>38139</v>
      </c>
      <c r="B1272" s="79" t="s">
        <v>79</v>
      </c>
      <c r="C1272" s="79" t="s">
        <v>67</v>
      </c>
      <c r="D1272" s="85">
        <v>837815.08860000002</v>
      </c>
      <c r="E1272" s="85">
        <v>-83781.508860000002</v>
      </c>
      <c r="F1272" s="210">
        <f t="shared" si="57"/>
        <v>6</v>
      </c>
      <c r="G1272" s="79" t="str">
        <f t="shared" si="58"/>
        <v>D</v>
      </c>
      <c r="H1272" s="79" t="str">
        <f t="shared" si="59"/>
        <v>6IF-NWPL_ROCKY_M</v>
      </c>
    </row>
    <row r="1273" spans="1:8">
      <c r="A1273" s="80">
        <v>38139</v>
      </c>
      <c r="B1273" s="79" t="s">
        <v>79</v>
      </c>
      <c r="C1273" s="79" t="s">
        <v>99</v>
      </c>
      <c r="D1273" s="85">
        <v>136503.84340000001</v>
      </c>
      <c r="E1273" s="85">
        <v>-682.51921700000003</v>
      </c>
      <c r="F1273" s="210">
        <f t="shared" si="57"/>
        <v>6</v>
      </c>
      <c r="G1273" s="79" t="str">
        <f t="shared" si="58"/>
        <v>D</v>
      </c>
      <c r="H1273" s="79" t="str">
        <f t="shared" si="59"/>
        <v>6IF-PAN/TX/OK</v>
      </c>
    </row>
    <row r="1274" spans="1:8">
      <c r="A1274" s="80">
        <v>38139</v>
      </c>
      <c r="B1274" s="79" t="s">
        <v>79</v>
      </c>
      <c r="C1274" s="79" t="s">
        <v>68</v>
      </c>
      <c r="D1274" s="85">
        <v>-535146.93759999995</v>
      </c>
      <c r="E1274" s="85">
        <v>5351.469376</v>
      </c>
      <c r="F1274" s="210">
        <f t="shared" si="57"/>
        <v>6</v>
      </c>
      <c r="G1274" s="79" t="str">
        <f t="shared" si="58"/>
        <v>D</v>
      </c>
      <c r="H1274" s="79" t="str">
        <f t="shared" si="59"/>
        <v>6NGI-MALIN</v>
      </c>
    </row>
    <row r="1275" spans="1:8">
      <c r="A1275" s="80">
        <v>38139</v>
      </c>
      <c r="B1275" s="79" t="s">
        <v>79</v>
      </c>
      <c r="C1275" s="79" t="s">
        <v>74</v>
      </c>
      <c r="D1275" s="85">
        <v>277247.49589999998</v>
      </c>
      <c r="E1275" s="85">
        <v>0</v>
      </c>
      <c r="F1275" s="210">
        <f t="shared" si="57"/>
        <v>6</v>
      </c>
      <c r="G1275" s="79" t="str">
        <f t="shared" si="58"/>
        <v>D</v>
      </c>
      <c r="H1275" s="79" t="str">
        <f t="shared" si="59"/>
        <v>6NGI-PGE/CG</v>
      </c>
    </row>
    <row r="1276" spans="1:8">
      <c r="A1276" s="80">
        <v>38139</v>
      </c>
      <c r="B1276" s="79" t="s">
        <v>79</v>
      </c>
      <c r="C1276" s="79" t="s">
        <v>46</v>
      </c>
      <c r="D1276" s="85">
        <v>-98282.766999999993</v>
      </c>
      <c r="E1276" s="85">
        <v>9828.2767000000003</v>
      </c>
      <c r="F1276" s="210">
        <f t="shared" si="57"/>
        <v>6</v>
      </c>
      <c r="G1276" s="79" t="str">
        <f t="shared" si="58"/>
        <v>D</v>
      </c>
      <c r="H1276" s="79" t="str">
        <f t="shared" si="59"/>
        <v>6NGI-SOCAL</v>
      </c>
    </row>
    <row r="1277" spans="1:8">
      <c r="A1277" s="80">
        <v>38169</v>
      </c>
      <c r="B1277" s="79" t="s">
        <v>79</v>
      </c>
      <c r="C1277" s="79" t="s">
        <v>88</v>
      </c>
      <c r="D1277" s="85">
        <v>-134563.5661</v>
      </c>
      <c r="E1277" s="85">
        <v>1345.635661</v>
      </c>
      <c r="F1277" s="210">
        <f t="shared" si="57"/>
        <v>6</v>
      </c>
      <c r="G1277" s="79" t="str">
        <f t="shared" si="58"/>
        <v>D</v>
      </c>
      <c r="H1277" s="79" t="str">
        <f t="shared" si="59"/>
        <v>6IF-CIG/RKYMTN</v>
      </c>
    </row>
    <row r="1278" spans="1:8">
      <c r="A1278" s="80">
        <v>38169</v>
      </c>
      <c r="B1278" s="79" t="s">
        <v>79</v>
      </c>
      <c r="C1278" s="79" t="s">
        <v>89</v>
      </c>
      <c r="D1278" s="85">
        <v>-280907.1079</v>
      </c>
      <c r="E1278" s="85">
        <v>28090.710790000001</v>
      </c>
      <c r="F1278" s="210">
        <f t="shared" si="57"/>
        <v>6</v>
      </c>
      <c r="G1278" s="79" t="str">
        <f t="shared" si="58"/>
        <v>D</v>
      </c>
      <c r="H1278" s="79" t="str">
        <f t="shared" si="59"/>
        <v>6IF-ELPO/PERMIAN</v>
      </c>
    </row>
    <row r="1279" spans="1:8">
      <c r="A1279" s="80">
        <v>38169</v>
      </c>
      <c r="B1279" s="79" t="s">
        <v>79</v>
      </c>
      <c r="C1279" s="79" t="s">
        <v>72</v>
      </c>
      <c r="D1279" s="85">
        <v>-421360.6618</v>
      </c>
      <c r="E1279" s="85">
        <v>42136.066180000002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6IF-ELPO/SJ</v>
      </c>
    </row>
    <row r="1280" spans="1:8">
      <c r="A1280" s="80">
        <v>38169</v>
      </c>
      <c r="B1280" s="79" t="s">
        <v>79</v>
      </c>
      <c r="C1280" s="79" t="s">
        <v>96</v>
      </c>
      <c r="D1280" s="85">
        <v>561814.21569999994</v>
      </c>
      <c r="E1280" s="85">
        <v>-2809.0710785000001</v>
      </c>
      <c r="F1280" s="210">
        <f t="shared" si="57"/>
        <v>6</v>
      </c>
      <c r="G1280" s="79" t="str">
        <f t="shared" si="58"/>
        <v>D</v>
      </c>
      <c r="H1280" s="79" t="str">
        <f t="shared" si="59"/>
        <v>6IF-NGPL/MIDCON</v>
      </c>
    </row>
    <row r="1281" spans="1:8">
      <c r="A1281" s="80">
        <v>38169</v>
      </c>
      <c r="B1281" s="79" t="s">
        <v>79</v>
      </c>
      <c r="C1281" s="79" t="s">
        <v>92</v>
      </c>
      <c r="D1281" s="85">
        <v>0</v>
      </c>
      <c r="E1281" s="85">
        <v>0</v>
      </c>
      <c r="F1281" s="210">
        <f t="shared" si="57"/>
        <v>6</v>
      </c>
      <c r="G1281" s="79" t="str">
        <f t="shared" si="58"/>
        <v>D</v>
      </c>
      <c r="H1281" s="79" t="str">
        <f t="shared" si="59"/>
        <v>6IF-NTHWST/CANBR</v>
      </c>
    </row>
    <row r="1282" spans="1:8">
      <c r="A1282" s="80">
        <v>38169</v>
      </c>
      <c r="B1282" s="79" t="s">
        <v>79</v>
      </c>
      <c r="C1282" s="79" t="s">
        <v>67</v>
      </c>
      <c r="D1282" s="85">
        <v>860848.89379999996</v>
      </c>
      <c r="E1282" s="85">
        <v>-86084.889379999993</v>
      </c>
      <c r="F1282" s="210">
        <f t="shared" si="57"/>
        <v>6</v>
      </c>
      <c r="G1282" s="79" t="str">
        <f t="shared" si="58"/>
        <v>D</v>
      </c>
      <c r="H1282" s="79" t="str">
        <f t="shared" si="59"/>
        <v>6IF-NWPL_ROCKY_M</v>
      </c>
    </row>
    <row r="1283" spans="1:8">
      <c r="A1283" s="80">
        <v>38169</v>
      </c>
      <c r="B1283" s="79" t="s">
        <v>79</v>
      </c>
      <c r="C1283" s="79" t="s">
        <v>99</v>
      </c>
      <c r="D1283" s="85">
        <v>140453.5539</v>
      </c>
      <c r="E1283" s="85">
        <v>-702.26776949999999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6IF-PAN/TX/OK</v>
      </c>
    </row>
    <row r="1284" spans="1:8">
      <c r="A1284" s="80">
        <v>38169</v>
      </c>
      <c r="B1284" s="79" t="s">
        <v>79</v>
      </c>
      <c r="C1284" s="79" t="s">
        <v>68</v>
      </c>
      <c r="D1284" s="85">
        <v>-477204.99469999998</v>
      </c>
      <c r="E1284" s="85">
        <v>4772.0499470000004</v>
      </c>
      <c r="F1284" s="210">
        <f t="shared" si="60"/>
        <v>6</v>
      </c>
      <c r="G1284" s="79" t="str">
        <f t="shared" si="61"/>
        <v>D</v>
      </c>
      <c r="H1284" s="79" t="str">
        <f t="shared" si="62"/>
        <v>6NGI-MALIN</v>
      </c>
    </row>
    <row r="1285" spans="1:8">
      <c r="A1285" s="80">
        <v>38169</v>
      </c>
      <c r="B1285" s="79" t="s">
        <v>79</v>
      </c>
      <c r="C1285" s="79" t="s">
        <v>74</v>
      </c>
      <c r="D1285" s="85">
        <v>316307.74650000001</v>
      </c>
      <c r="E1285" s="85">
        <v>0</v>
      </c>
      <c r="F1285" s="210">
        <f t="shared" si="60"/>
        <v>6</v>
      </c>
      <c r="G1285" s="79" t="str">
        <f t="shared" si="61"/>
        <v>D</v>
      </c>
      <c r="H1285" s="79" t="str">
        <f t="shared" si="62"/>
        <v>6NGI-PGE/CG</v>
      </c>
    </row>
    <row r="1286" spans="1:8">
      <c r="A1286" s="80">
        <v>38169</v>
      </c>
      <c r="B1286" s="79" t="s">
        <v>79</v>
      </c>
      <c r="C1286" s="79" t="s">
        <v>46</v>
      </c>
      <c r="D1286" s="85">
        <v>-58899.8776</v>
      </c>
      <c r="E1286" s="85">
        <v>5889.98776</v>
      </c>
      <c r="F1286" s="210">
        <f t="shared" si="60"/>
        <v>6</v>
      </c>
      <c r="G1286" s="79" t="str">
        <f t="shared" si="61"/>
        <v>D</v>
      </c>
      <c r="H1286" s="79" t="str">
        <f t="shared" si="62"/>
        <v>6NGI-SOCAL</v>
      </c>
    </row>
    <row r="1287" spans="1:8">
      <c r="A1287" s="80">
        <v>38200</v>
      </c>
      <c r="B1287" s="79" t="s">
        <v>79</v>
      </c>
      <c r="C1287" s="79" t="s">
        <v>88</v>
      </c>
      <c r="D1287" s="85">
        <v>-133968.1765</v>
      </c>
      <c r="E1287" s="85">
        <v>1339.681765</v>
      </c>
      <c r="F1287" s="210">
        <f t="shared" si="60"/>
        <v>6</v>
      </c>
      <c r="G1287" s="79" t="str">
        <f t="shared" si="61"/>
        <v>D</v>
      </c>
      <c r="H1287" s="79" t="str">
        <f t="shared" si="62"/>
        <v>6IF-CIG/RKYMTN</v>
      </c>
    </row>
    <row r="1288" spans="1:8">
      <c r="A1288" s="80">
        <v>38200</v>
      </c>
      <c r="B1288" s="79" t="s">
        <v>79</v>
      </c>
      <c r="C1288" s="79" t="s">
        <v>89</v>
      </c>
      <c r="D1288" s="85">
        <v>-279664.20699999999</v>
      </c>
      <c r="E1288" s="85">
        <v>27966.420700000002</v>
      </c>
      <c r="F1288" s="210">
        <f t="shared" si="60"/>
        <v>6</v>
      </c>
      <c r="G1288" s="79" t="str">
        <f t="shared" si="61"/>
        <v>D</v>
      </c>
      <c r="H1288" s="79" t="str">
        <f t="shared" si="62"/>
        <v>6IF-ELPO/PERMIAN</v>
      </c>
    </row>
    <row r="1289" spans="1:8">
      <c r="A1289" s="80">
        <v>38200</v>
      </c>
      <c r="B1289" s="79" t="s">
        <v>79</v>
      </c>
      <c r="C1289" s="79" t="s">
        <v>72</v>
      </c>
      <c r="D1289" s="85">
        <v>-419496.31050000002</v>
      </c>
      <c r="E1289" s="85">
        <v>41949.631050000004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6IF-ELPO/SJ</v>
      </c>
    </row>
    <row r="1290" spans="1:8">
      <c r="A1290" s="80">
        <v>38200</v>
      </c>
      <c r="B1290" s="79" t="s">
        <v>79</v>
      </c>
      <c r="C1290" s="79" t="s">
        <v>96</v>
      </c>
      <c r="D1290" s="85">
        <v>559328.41399999999</v>
      </c>
      <c r="E1290" s="85">
        <v>-2796.6420699999999</v>
      </c>
      <c r="F1290" s="210">
        <f t="shared" si="60"/>
        <v>6</v>
      </c>
      <c r="G1290" s="79" t="str">
        <f t="shared" si="61"/>
        <v>D</v>
      </c>
      <c r="H1290" s="79" t="str">
        <f t="shared" si="62"/>
        <v>6IF-NGPL/MIDCON</v>
      </c>
    </row>
    <row r="1291" spans="1:8">
      <c r="A1291" s="80">
        <v>38200</v>
      </c>
      <c r="B1291" s="79" t="s">
        <v>79</v>
      </c>
      <c r="C1291" s="79" t="s">
        <v>92</v>
      </c>
      <c r="D1291" s="85">
        <v>0</v>
      </c>
      <c r="E1291" s="85">
        <v>0</v>
      </c>
      <c r="F1291" s="210">
        <f t="shared" si="60"/>
        <v>6</v>
      </c>
      <c r="G1291" s="79" t="str">
        <f t="shared" si="61"/>
        <v>D</v>
      </c>
      <c r="H1291" s="79" t="str">
        <f t="shared" si="62"/>
        <v>6IF-NTHWST/CANBR</v>
      </c>
    </row>
    <row r="1292" spans="1:8">
      <c r="A1292" s="80">
        <v>38200</v>
      </c>
      <c r="B1292" s="79" t="s">
        <v>79</v>
      </c>
      <c r="C1292" s="79" t="s">
        <v>67</v>
      </c>
      <c r="D1292" s="85">
        <v>857039.98380000005</v>
      </c>
      <c r="E1292" s="85">
        <v>-85703.998380000005</v>
      </c>
      <c r="F1292" s="210">
        <f t="shared" si="60"/>
        <v>6</v>
      </c>
      <c r="G1292" s="79" t="str">
        <f t="shared" si="61"/>
        <v>D</v>
      </c>
      <c r="H1292" s="79" t="str">
        <f t="shared" si="62"/>
        <v>6IF-NWPL_ROCKY_M</v>
      </c>
    </row>
    <row r="1293" spans="1:8">
      <c r="A1293" s="80">
        <v>38200</v>
      </c>
      <c r="B1293" s="79" t="s">
        <v>79</v>
      </c>
      <c r="C1293" s="79" t="s">
        <v>99</v>
      </c>
      <c r="D1293" s="85">
        <v>139832.1035</v>
      </c>
      <c r="E1293" s="85">
        <v>-699.16051749999997</v>
      </c>
      <c r="F1293" s="210">
        <f t="shared" si="60"/>
        <v>6</v>
      </c>
      <c r="G1293" s="79" t="str">
        <f t="shared" si="61"/>
        <v>D</v>
      </c>
      <c r="H1293" s="79" t="str">
        <f t="shared" si="62"/>
        <v>6IF-PAN/TX/OK</v>
      </c>
    </row>
    <row r="1294" spans="1:8">
      <c r="A1294" s="80">
        <v>38200</v>
      </c>
      <c r="B1294" s="79" t="s">
        <v>79</v>
      </c>
      <c r="C1294" s="79" t="s">
        <v>68</v>
      </c>
      <c r="D1294" s="85">
        <v>-476720.11800000002</v>
      </c>
      <c r="E1294" s="85">
        <v>4767.20118</v>
      </c>
      <c r="F1294" s="210">
        <f t="shared" si="60"/>
        <v>6</v>
      </c>
      <c r="G1294" s="79" t="str">
        <f t="shared" si="61"/>
        <v>D</v>
      </c>
      <c r="H1294" s="79" t="str">
        <f t="shared" si="62"/>
        <v>6NGI-MALIN</v>
      </c>
    </row>
    <row r="1295" spans="1:8">
      <c r="A1295" s="80">
        <v>38200</v>
      </c>
      <c r="B1295" s="79" t="s">
        <v>79</v>
      </c>
      <c r="C1295" s="79" t="s">
        <v>74</v>
      </c>
      <c r="D1295" s="85">
        <v>317963.76909999998</v>
      </c>
      <c r="E1295" s="85">
        <v>0</v>
      </c>
      <c r="F1295" s="210">
        <f t="shared" si="60"/>
        <v>6</v>
      </c>
      <c r="G1295" s="79" t="str">
        <f t="shared" si="61"/>
        <v>D</v>
      </c>
      <c r="H1295" s="79" t="str">
        <f t="shared" si="62"/>
        <v>6NGI-PGE/CG</v>
      </c>
    </row>
    <row r="1296" spans="1:8">
      <c r="A1296" s="80">
        <v>38200</v>
      </c>
      <c r="B1296" s="79" t="s">
        <v>79</v>
      </c>
      <c r="C1296" s="79" t="s">
        <v>46</v>
      </c>
      <c r="D1296" s="85">
        <v>-72171.408299999996</v>
      </c>
      <c r="E1296" s="85">
        <v>7217.1408300000003</v>
      </c>
      <c r="F1296" s="210">
        <f t="shared" si="60"/>
        <v>6</v>
      </c>
      <c r="G1296" s="79" t="str">
        <f t="shared" si="61"/>
        <v>D</v>
      </c>
      <c r="H1296" s="79" t="str">
        <f t="shared" si="62"/>
        <v>6NGI-SOCAL</v>
      </c>
    </row>
    <row r="1297" spans="1:8">
      <c r="A1297" s="80">
        <v>38231</v>
      </c>
      <c r="B1297" s="79" t="s">
        <v>79</v>
      </c>
      <c r="C1297" s="79" t="s">
        <v>88</v>
      </c>
      <c r="D1297" s="85">
        <v>-130221.3869</v>
      </c>
      <c r="E1297" s="85">
        <v>1302.2138689999999</v>
      </c>
      <c r="F1297" s="210">
        <f t="shared" si="60"/>
        <v>6</v>
      </c>
      <c r="G1297" s="79" t="str">
        <f t="shared" si="61"/>
        <v>D</v>
      </c>
      <c r="H1297" s="79" t="str">
        <f t="shared" si="62"/>
        <v>6IF-CIG/RKYMTN</v>
      </c>
    </row>
    <row r="1298" spans="1:8">
      <c r="A1298" s="80">
        <v>38231</v>
      </c>
      <c r="B1298" s="79" t="s">
        <v>79</v>
      </c>
      <c r="C1298" s="79" t="s">
        <v>89</v>
      </c>
      <c r="D1298" s="85">
        <v>-269423.55930000002</v>
      </c>
      <c r="E1298" s="85">
        <v>26942.355930000002</v>
      </c>
      <c r="F1298" s="210">
        <f t="shared" si="60"/>
        <v>6</v>
      </c>
      <c r="G1298" s="79" t="str">
        <f t="shared" si="61"/>
        <v>D</v>
      </c>
      <c r="H1298" s="79" t="str">
        <f t="shared" si="62"/>
        <v>6IF-ELPO/PERMIAN</v>
      </c>
    </row>
    <row r="1299" spans="1:8">
      <c r="A1299" s="80">
        <v>38231</v>
      </c>
      <c r="B1299" s="79" t="s">
        <v>79</v>
      </c>
      <c r="C1299" s="79" t="s">
        <v>72</v>
      </c>
      <c r="D1299" s="85">
        <v>-404135.33889999997</v>
      </c>
      <c r="E1299" s="85">
        <v>40413.533889999999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6IF-ELPO/SJ</v>
      </c>
    </row>
    <row r="1300" spans="1:8">
      <c r="A1300" s="80">
        <v>38231</v>
      </c>
      <c r="B1300" s="79" t="s">
        <v>79</v>
      </c>
      <c r="C1300" s="79" t="s">
        <v>96</v>
      </c>
      <c r="D1300" s="85">
        <v>538847.11860000005</v>
      </c>
      <c r="E1300" s="85">
        <v>-2694.2355929999999</v>
      </c>
      <c r="F1300" s="210">
        <f t="shared" si="60"/>
        <v>6</v>
      </c>
      <c r="G1300" s="79" t="str">
        <f t="shared" si="61"/>
        <v>D</v>
      </c>
      <c r="H1300" s="79" t="str">
        <f t="shared" si="62"/>
        <v>6IF-NGPL/MIDCON</v>
      </c>
    </row>
    <row r="1301" spans="1:8">
      <c r="A1301" s="80">
        <v>38231</v>
      </c>
      <c r="B1301" s="79" t="s">
        <v>79</v>
      </c>
      <c r="C1301" s="79" t="s">
        <v>92</v>
      </c>
      <c r="D1301" s="85">
        <v>0</v>
      </c>
      <c r="E1301" s="85">
        <v>0</v>
      </c>
      <c r="F1301" s="210">
        <f t="shared" si="60"/>
        <v>6</v>
      </c>
      <c r="G1301" s="79" t="str">
        <f t="shared" si="61"/>
        <v>D</v>
      </c>
      <c r="H1301" s="79" t="str">
        <f t="shared" si="62"/>
        <v>6IF-NTHWST/CANBR</v>
      </c>
    </row>
    <row r="1302" spans="1:8">
      <c r="A1302" s="80">
        <v>38231</v>
      </c>
      <c r="B1302" s="79" t="s">
        <v>79</v>
      </c>
      <c r="C1302" s="79" t="s">
        <v>67</v>
      </c>
      <c r="D1302" s="85">
        <v>826816.00009999995</v>
      </c>
      <c r="E1302" s="85">
        <v>-82681.600009999995</v>
      </c>
      <c r="F1302" s="210">
        <f t="shared" si="60"/>
        <v>6</v>
      </c>
      <c r="G1302" s="79" t="str">
        <f t="shared" si="61"/>
        <v>D</v>
      </c>
      <c r="H1302" s="79" t="str">
        <f t="shared" si="62"/>
        <v>6IF-NWPL_ROCKY_M</v>
      </c>
    </row>
    <row r="1303" spans="1:8">
      <c r="A1303" s="80">
        <v>38231</v>
      </c>
      <c r="B1303" s="79" t="s">
        <v>79</v>
      </c>
      <c r="C1303" s="79" t="s">
        <v>99</v>
      </c>
      <c r="D1303" s="85">
        <v>134711.77960000001</v>
      </c>
      <c r="E1303" s="85">
        <v>-673.558898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6IF-PAN/TX/OK</v>
      </c>
    </row>
    <row r="1304" spans="1:8">
      <c r="A1304" s="80">
        <v>38231</v>
      </c>
      <c r="B1304" s="79" t="s">
        <v>79</v>
      </c>
      <c r="C1304" s="79" t="s">
        <v>68</v>
      </c>
      <c r="D1304" s="85">
        <v>-457367.14750000002</v>
      </c>
      <c r="E1304" s="85">
        <v>4573.6714750000001</v>
      </c>
      <c r="F1304" s="210">
        <f t="shared" si="60"/>
        <v>6</v>
      </c>
      <c r="G1304" s="79" t="str">
        <f t="shared" si="61"/>
        <v>D</v>
      </c>
      <c r="H1304" s="79" t="str">
        <f t="shared" si="62"/>
        <v>6NGI-MALIN</v>
      </c>
    </row>
    <row r="1305" spans="1:8">
      <c r="A1305" s="80">
        <v>38231</v>
      </c>
      <c r="B1305" s="79" t="s">
        <v>79</v>
      </c>
      <c r="C1305" s="79" t="s">
        <v>74</v>
      </c>
      <c r="D1305" s="85">
        <v>302082.1851</v>
      </c>
      <c r="E1305" s="85">
        <v>0</v>
      </c>
      <c r="F1305" s="210">
        <f t="shared" si="60"/>
        <v>6</v>
      </c>
      <c r="G1305" s="79" t="str">
        <f t="shared" si="61"/>
        <v>D</v>
      </c>
      <c r="H1305" s="79" t="str">
        <f t="shared" si="62"/>
        <v>6NGI-PGE/CG</v>
      </c>
    </row>
    <row r="1306" spans="1:8">
      <c r="A1306" s="80">
        <v>38231</v>
      </c>
      <c r="B1306" s="79" t="s">
        <v>79</v>
      </c>
      <c r="C1306" s="79" t="s">
        <v>46</v>
      </c>
      <c r="D1306" s="85">
        <v>-67355.89</v>
      </c>
      <c r="E1306" s="85">
        <v>6735.5889999999999</v>
      </c>
      <c r="F1306" s="210">
        <f t="shared" si="60"/>
        <v>6</v>
      </c>
      <c r="G1306" s="79" t="str">
        <f t="shared" si="61"/>
        <v>D</v>
      </c>
      <c r="H1306" s="79" t="str">
        <f t="shared" si="62"/>
        <v>6NGI-SOCAL</v>
      </c>
    </row>
    <row r="1307" spans="1:8">
      <c r="A1307" s="80">
        <v>38261</v>
      </c>
      <c r="B1307" s="79" t="s">
        <v>79</v>
      </c>
      <c r="C1307" s="79" t="s">
        <v>88</v>
      </c>
      <c r="D1307" s="85">
        <v>-132780.17540000001</v>
      </c>
      <c r="E1307" s="85">
        <v>1327.8017540000001</v>
      </c>
      <c r="F1307" s="210">
        <f t="shared" si="60"/>
        <v>6</v>
      </c>
      <c r="G1307" s="79" t="str">
        <f t="shared" si="61"/>
        <v>D</v>
      </c>
      <c r="H1307" s="79" t="str">
        <f t="shared" si="62"/>
        <v>6IF-CIG/RKYMTN</v>
      </c>
    </row>
    <row r="1308" spans="1:8">
      <c r="A1308" s="80">
        <v>38261</v>
      </c>
      <c r="B1308" s="79" t="s">
        <v>79</v>
      </c>
      <c r="C1308" s="79" t="s">
        <v>89</v>
      </c>
      <c r="D1308" s="85">
        <v>-277184.20429999998</v>
      </c>
      <c r="E1308" s="85">
        <v>27718.420429999998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6IF-ELPO/PERMIAN</v>
      </c>
    </row>
    <row r="1309" spans="1:8">
      <c r="A1309" s="80">
        <v>38261</v>
      </c>
      <c r="B1309" s="79" t="s">
        <v>79</v>
      </c>
      <c r="C1309" s="79" t="s">
        <v>72</v>
      </c>
      <c r="D1309" s="85">
        <v>-415776.3064</v>
      </c>
      <c r="E1309" s="85">
        <v>41577.630640000003</v>
      </c>
      <c r="F1309" s="210">
        <f t="shared" si="60"/>
        <v>6</v>
      </c>
      <c r="G1309" s="79" t="str">
        <f t="shared" si="61"/>
        <v>D</v>
      </c>
      <c r="H1309" s="79" t="str">
        <f t="shared" si="62"/>
        <v>6IF-ELPO/SJ</v>
      </c>
    </row>
    <row r="1310" spans="1:8">
      <c r="A1310" s="80">
        <v>38261</v>
      </c>
      <c r="B1310" s="79" t="s">
        <v>79</v>
      </c>
      <c r="C1310" s="79" t="s">
        <v>96</v>
      </c>
      <c r="D1310" s="85">
        <v>554368.40850000002</v>
      </c>
      <c r="E1310" s="85">
        <v>-2771.8420424999999</v>
      </c>
      <c r="F1310" s="210">
        <f t="shared" si="60"/>
        <v>6</v>
      </c>
      <c r="G1310" s="79" t="str">
        <f t="shared" si="61"/>
        <v>D</v>
      </c>
      <c r="H1310" s="79" t="str">
        <f t="shared" si="62"/>
        <v>6IF-NGPL/MIDCON</v>
      </c>
    </row>
    <row r="1311" spans="1:8">
      <c r="A1311" s="80">
        <v>38261</v>
      </c>
      <c r="B1311" s="79" t="s">
        <v>79</v>
      </c>
      <c r="C1311" s="79" t="s">
        <v>92</v>
      </c>
      <c r="D1311" s="85">
        <v>0</v>
      </c>
      <c r="E1311" s="85">
        <v>0</v>
      </c>
      <c r="F1311" s="210">
        <f t="shared" si="60"/>
        <v>6</v>
      </c>
      <c r="G1311" s="79" t="str">
        <f t="shared" si="61"/>
        <v>D</v>
      </c>
      <c r="H1311" s="79" t="str">
        <f t="shared" si="62"/>
        <v>6IF-NTHWST/CANBR</v>
      </c>
    </row>
    <row r="1312" spans="1:8">
      <c r="A1312" s="80">
        <v>38261</v>
      </c>
      <c r="B1312" s="79" t="s">
        <v>79</v>
      </c>
      <c r="C1312" s="79" t="s">
        <v>67</v>
      </c>
      <c r="D1312" s="85">
        <v>849439.93590000004</v>
      </c>
      <c r="E1312" s="85">
        <v>-84943.993589999998</v>
      </c>
      <c r="F1312" s="210">
        <f t="shared" si="60"/>
        <v>6</v>
      </c>
      <c r="G1312" s="79" t="str">
        <f t="shared" si="61"/>
        <v>D</v>
      </c>
      <c r="H1312" s="79" t="str">
        <f t="shared" si="62"/>
        <v>6IF-NWPL_ROCKY_M</v>
      </c>
    </row>
    <row r="1313" spans="1:8">
      <c r="A1313" s="80">
        <v>38261</v>
      </c>
      <c r="B1313" s="79" t="s">
        <v>79</v>
      </c>
      <c r="C1313" s="79" t="s">
        <v>99</v>
      </c>
      <c r="D1313" s="85">
        <v>138592.10209999999</v>
      </c>
      <c r="E1313" s="85">
        <v>-692.96051050000005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6IF-PAN/TX/OK</v>
      </c>
    </row>
    <row r="1314" spans="1:8">
      <c r="A1314" s="80">
        <v>38261</v>
      </c>
      <c r="B1314" s="79" t="s">
        <v>79</v>
      </c>
      <c r="C1314" s="79" t="s">
        <v>68</v>
      </c>
      <c r="D1314" s="85">
        <v>-467181.45819999999</v>
      </c>
      <c r="E1314" s="85">
        <v>4671.814582</v>
      </c>
      <c r="F1314" s="210">
        <f t="shared" si="60"/>
        <v>6</v>
      </c>
      <c r="G1314" s="79" t="str">
        <f t="shared" si="61"/>
        <v>D</v>
      </c>
      <c r="H1314" s="79" t="str">
        <f t="shared" si="62"/>
        <v>6NGI-MALIN</v>
      </c>
    </row>
    <row r="1315" spans="1:8">
      <c r="A1315" s="80">
        <v>38261</v>
      </c>
      <c r="B1315" s="79" t="s">
        <v>79</v>
      </c>
      <c r="C1315" s="79" t="s">
        <v>74</v>
      </c>
      <c r="D1315" s="85">
        <v>361518.83970000001</v>
      </c>
      <c r="E1315" s="85">
        <v>0</v>
      </c>
      <c r="F1315" s="210">
        <f t="shared" si="60"/>
        <v>6</v>
      </c>
      <c r="G1315" s="79" t="str">
        <f t="shared" si="61"/>
        <v>D</v>
      </c>
      <c r="H1315" s="79" t="str">
        <f t="shared" si="62"/>
        <v>6NGI-PGE/CG</v>
      </c>
    </row>
    <row r="1316" spans="1:8">
      <c r="A1316" s="80">
        <v>38261</v>
      </c>
      <c r="B1316" s="79" t="s">
        <v>79</v>
      </c>
      <c r="C1316" s="79" t="s">
        <v>46</v>
      </c>
      <c r="D1316" s="85">
        <v>-35765.7039</v>
      </c>
      <c r="E1316" s="85">
        <v>3576.5703899999999</v>
      </c>
      <c r="F1316" s="210">
        <f t="shared" si="60"/>
        <v>6</v>
      </c>
      <c r="G1316" s="79" t="str">
        <f t="shared" si="61"/>
        <v>D</v>
      </c>
      <c r="H1316" s="79" t="str">
        <f t="shared" si="62"/>
        <v>6NGI-SOCAL</v>
      </c>
    </row>
    <row r="1317" spans="1:8">
      <c r="A1317" s="80">
        <v>38292</v>
      </c>
      <c r="B1317" s="79" t="s">
        <v>79</v>
      </c>
      <c r="C1317" s="79" t="s">
        <v>88</v>
      </c>
      <c r="D1317" s="85">
        <v>-93457.694000000003</v>
      </c>
      <c r="E1317" s="85">
        <v>934.57694000000004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6IF-CIG/RKYMTN</v>
      </c>
    </row>
    <row r="1318" spans="1:8">
      <c r="A1318" s="80">
        <v>38292</v>
      </c>
      <c r="B1318" s="79" t="s">
        <v>79</v>
      </c>
      <c r="C1318" s="79" t="s">
        <v>89</v>
      </c>
      <c r="D1318" s="85">
        <v>-267021.98310000001</v>
      </c>
      <c r="E1318" s="85">
        <v>26702.19831</v>
      </c>
      <c r="F1318" s="210">
        <f t="shared" si="60"/>
        <v>6</v>
      </c>
      <c r="G1318" s="79" t="str">
        <f t="shared" si="61"/>
        <v>D</v>
      </c>
      <c r="H1318" s="79" t="str">
        <f t="shared" si="62"/>
        <v>6IF-ELPO/PERMIAN</v>
      </c>
    </row>
    <row r="1319" spans="1:8">
      <c r="A1319" s="80">
        <v>38292</v>
      </c>
      <c r="B1319" s="79" t="s">
        <v>79</v>
      </c>
      <c r="C1319" s="79" t="s">
        <v>72</v>
      </c>
      <c r="D1319" s="85">
        <v>-400532.97460000002</v>
      </c>
      <c r="E1319" s="85">
        <v>40053.297460000002</v>
      </c>
      <c r="F1319" s="210">
        <f t="shared" si="60"/>
        <v>6</v>
      </c>
      <c r="G1319" s="79" t="str">
        <f t="shared" si="61"/>
        <v>D</v>
      </c>
      <c r="H1319" s="79" t="str">
        <f t="shared" si="62"/>
        <v>6IF-ELPO/SJ</v>
      </c>
    </row>
    <row r="1320" spans="1:8">
      <c r="A1320" s="80">
        <v>38292</v>
      </c>
      <c r="B1320" s="79" t="s">
        <v>79</v>
      </c>
      <c r="C1320" s="79" t="s">
        <v>96</v>
      </c>
      <c r="D1320" s="85">
        <v>534043.96620000002</v>
      </c>
      <c r="E1320" s="85">
        <v>-2670.2198309999999</v>
      </c>
      <c r="F1320" s="210">
        <f t="shared" si="60"/>
        <v>6</v>
      </c>
      <c r="G1320" s="79" t="str">
        <f t="shared" si="61"/>
        <v>D</v>
      </c>
      <c r="H1320" s="79" t="str">
        <f t="shared" si="62"/>
        <v>6IF-NGPL/MIDCON</v>
      </c>
    </row>
    <row r="1321" spans="1:8">
      <c r="A1321" s="80">
        <v>38292</v>
      </c>
      <c r="B1321" s="79" t="s">
        <v>79</v>
      </c>
      <c r="C1321" s="79" t="s">
        <v>67</v>
      </c>
      <c r="D1321" s="85">
        <v>837247.42859999998</v>
      </c>
      <c r="E1321" s="85">
        <v>-83724.742859999998</v>
      </c>
      <c r="F1321" s="210">
        <f t="shared" si="60"/>
        <v>6</v>
      </c>
      <c r="G1321" s="79" t="str">
        <f t="shared" si="61"/>
        <v>D</v>
      </c>
      <c r="H1321" s="79" t="str">
        <f t="shared" si="62"/>
        <v>6IF-NWPL_ROCKY_M</v>
      </c>
    </row>
    <row r="1322" spans="1:8">
      <c r="A1322" s="80">
        <v>38292</v>
      </c>
      <c r="B1322" s="79" t="s">
        <v>79</v>
      </c>
      <c r="C1322" s="79" t="s">
        <v>99</v>
      </c>
      <c r="D1322" s="85">
        <v>133510.9915</v>
      </c>
      <c r="E1322" s="85">
        <v>-667.5549575</v>
      </c>
      <c r="F1322" s="210">
        <f t="shared" si="60"/>
        <v>6</v>
      </c>
      <c r="G1322" s="79" t="str">
        <f t="shared" si="61"/>
        <v>D</v>
      </c>
      <c r="H1322" s="79" t="str">
        <f t="shared" si="62"/>
        <v>6IF-PAN/TX/OK</v>
      </c>
    </row>
    <row r="1323" spans="1:8">
      <c r="A1323" s="80">
        <v>38292</v>
      </c>
      <c r="B1323" s="79" t="s">
        <v>79</v>
      </c>
      <c r="C1323" s="79" t="s">
        <v>68</v>
      </c>
      <c r="D1323" s="85">
        <v>-171644.40090000001</v>
      </c>
      <c r="E1323" s="85">
        <v>1716.4440090000001</v>
      </c>
      <c r="F1323" s="210">
        <f t="shared" si="60"/>
        <v>6</v>
      </c>
      <c r="G1323" s="79" t="str">
        <f t="shared" si="61"/>
        <v>D</v>
      </c>
      <c r="H1323" s="79" t="str">
        <f t="shared" si="62"/>
        <v>6NGI-MALIN</v>
      </c>
    </row>
    <row r="1324" spans="1:8">
      <c r="A1324" s="80">
        <v>38292</v>
      </c>
      <c r="B1324" s="79" t="s">
        <v>79</v>
      </c>
      <c r="C1324" s="79" t="s">
        <v>74</v>
      </c>
      <c r="D1324" s="85">
        <v>345385.81469999999</v>
      </c>
      <c r="E1324" s="85">
        <v>0</v>
      </c>
      <c r="F1324" s="210">
        <f t="shared" si="60"/>
        <v>6</v>
      </c>
      <c r="G1324" s="79" t="str">
        <f t="shared" si="61"/>
        <v>D</v>
      </c>
      <c r="H1324" s="79" t="str">
        <f t="shared" si="62"/>
        <v>6NGI-PGE/CG</v>
      </c>
    </row>
    <row r="1325" spans="1:8">
      <c r="A1325" s="80">
        <v>38292</v>
      </c>
      <c r="B1325" s="79" t="s">
        <v>79</v>
      </c>
      <c r="C1325" s="79" t="s">
        <v>46</v>
      </c>
      <c r="D1325" s="85">
        <v>-302624.9143</v>
      </c>
      <c r="E1325" s="85">
        <v>30262.491429999998</v>
      </c>
      <c r="F1325" s="210">
        <f t="shared" si="60"/>
        <v>6</v>
      </c>
      <c r="G1325" s="79" t="str">
        <f t="shared" si="61"/>
        <v>D</v>
      </c>
      <c r="H1325" s="79" t="str">
        <f t="shared" si="62"/>
        <v>6NGI-SOCAL</v>
      </c>
    </row>
    <row r="1326" spans="1:8">
      <c r="A1326" s="80">
        <v>38322</v>
      </c>
      <c r="B1326" s="79" t="s">
        <v>79</v>
      </c>
      <c r="C1326" s="79" t="s">
        <v>88</v>
      </c>
      <c r="D1326" s="85">
        <v>-96140.772200000007</v>
      </c>
      <c r="E1326" s="85">
        <v>961.40772200000004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6IF-CIG/RKYMTN</v>
      </c>
    </row>
    <row r="1327" spans="1:8">
      <c r="A1327" s="80">
        <v>38322</v>
      </c>
      <c r="B1327" s="79" t="s">
        <v>79</v>
      </c>
      <c r="C1327" s="79" t="s">
        <v>89</v>
      </c>
      <c r="D1327" s="85">
        <v>-274687.92050000001</v>
      </c>
      <c r="E1327" s="85">
        <v>27468.79205</v>
      </c>
      <c r="F1327" s="210">
        <f t="shared" si="60"/>
        <v>6</v>
      </c>
      <c r="G1327" s="79" t="str">
        <f t="shared" si="61"/>
        <v>D</v>
      </c>
      <c r="H1327" s="79" t="str">
        <f t="shared" si="62"/>
        <v>6IF-ELPO/PERMIAN</v>
      </c>
    </row>
    <row r="1328" spans="1:8">
      <c r="A1328" s="80">
        <v>38322</v>
      </c>
      <c r="B1328" s="79" t="s">
        <v>79</v>
      </c>
      <c r="C1328" s="79" t="s">
        <v>72</v>
      </c>
      <c r="D1328" s="85">
        <v>-412031.88079999998</v>
      </c>
      <c r="E1328" s="85">
        <v>41203.18808</v>
      </c>
      <c r="F1328" s="210">
        <f t="shared" si="60"/>
        <v>6</v>
      </c>
      <c r="G1328" s="79" t="str">
        <f t="shared" si="61"/>
        <v>D</v>
      </c>
      <c r="H1328" s="79" t="str">
        <f t="shared" si="62"/>
        <v>6IF-ELPO/SJ</v>
      </c>
    </row>
    <row r="1329" spans="1:8">
      <c r="A1329" s="80">
        <v>38322</v>
      </c>
      <c r="B1329" s="79" t="s">
        <v>79</v>
      </c>
      <c r="C1329" s="79" t="s">
        <v>96</v>
      </c>
      <c r="D1329" s="85">
        <v>549375.84109999996</v>
      </c>
      <c r="E1329" s="85">
        <v>-2746.8792054999999</v>
      </c>
      <c r="F1329" s="210">
        <f t="shared" si="60"/>
        <v>6</v>
      </c>
      <c r="G1329" s="79" t="str">
        <f t="shared" si="61"/>
        <v>D</v>
      </c>
      <c r="H1329" s="79" t="str">
        <f t="shared" si="62"/>
        <v>6IF-NGPL/MIDCON</v>
      </c>
    </row>
    <row r="1330" spans="1:8">
      <c r="A1330" s="80">
        <v>38322</v>
      </c>
      <c r="B1330" s="79" t="s">
        <v>79</v>
      </c>
      <c r="C1330" s="79" t="s">
        <v>67</v>
      </c>
      <c r="D1330" s="85">
        <v>861283.97450000001</v>
      </c>
      <c r="E1330" s="85">
        <v>-86128.397450000004</v>
      </c>
      <c r="F1330" s="210">
        <f t="shared" si="60"/>
        <v>6</v>
      </c>
      <c r="G1330" s="79" t="str">
        <f t="shared" si="61"/>
        <v>D</v>
      </c>
      <c r="H1330" s="79" t="str">
        <f t="shared" si="62"/>
        <v>6IF-NWPL_ROCKY_M</v>
      </c>
    </row>
    <row r="1331" spans="1:8">
      <c r="A1331" s="80">
        <v>38322</v>
      </c>
      <c r="B1331" s="79" t="s">
        <v>79</v>
      </c>
      <c r="C1331" s="79" t="s">
        <v>99</v>
      </c>
      <c r="D1331" s="85">
        <v>137343.96030000001</v>
      </c>
      <c r="E1331" s="85">
        <v>-686.71980150000002</v>
      </c>
      <c r="F1331" s="210">
        <f t="shared" si="60"/>
        <v>6</v>
      </c>
      <c r="G1331" s="79" t="str">
        <f t="shared" si="61"/>
        <v>D</v>
      </c>
      <c r="H1331" s="79" t="str">
        <f t="shared" si="62"/>
        <v>6IF-PAN/TX/OK</v>
      </c>
    </row>
    <row r="1332" spans="1:8">
      <c r="A1332" s="80">
        <v>38322</v>
      </c>
      <c r="B1332" s="79" t="s">
        <v>79</v>
      </c>
      <c r="C1332" s="79" t="s">
        <v>68</v>
      </c>
      <c r="D1332" s="85">
        <v>-183795.45989999999</v>
      </c>
      <c r="E1332" s="85">
        <v>1837.9545989999999</v>
      </c>
      <c r="F1332" s="210">
        <f t="shared" si="60"/>
        <v>6</v>
      </c>
      <c r="G1332" s="79" t="str">
        <f t="shared" si="61"/>
        <v>D</v>
      </c>
      <c r="H1332" s="79" t="str">
        <f t="shared" si="62"/>
        <v>6NGI-MALIN</v>
      </c>
    </row>
    <row r="1333" spans="1:8">
      <c r="A1333" s="80">
        <v>38322</v>
      </c>
      <c r="B1333" s="79" t="s">
        <v>79</v>
      </c>
      <c r="C1333" s="79" t="s">
        <v>74</v>
      </c>
      <c r="D1333" s="85">
        <v>346918.43829999998</v>
      </c>
      <c r="E1333" s="85">
        <v>0</v>
      </c>
      <c r="F1333" s="210">
        <f t="shared" si="60"/>
        <v>6</v>
      </c>
      <c r="G1333" s="79" t="str">
        <f t="shared" si="61"/>
        <v>D</v>
      </c>
      <c r="H1333" s="79" t="str">
        <f t="shared" si="62"/>
        <v>6NGI-PGE/CG</v>
      </c>
    </row>
    <row r="1334" spans="1:8">
      <c r="A1334" s="80">
        <v>38322</v>
      </c>
      <c r="B1334" s="79" t="s">
        <v>79</v>
      </c>
      <c r="C1334" s="79" t="s">
        <v>46</v>
      </c>
      <c r="D1334" s="85">
        <v>-323422.87410000002</v>
      </c>
      <c r="E1334" s="85">
        <v>32342.287410000001</v>
      </c>
      <c r="F1334" s="210">
        <f t="shared" si="60"/>
        <v>6</v>
      </c>
      <c r="G1334" s="79" t="str">
        <f t="shared" si="61"/>
        <v>D</v>
      </c>
      <c r="H1334" s="79" t="str">
        <f t="shared" si="62"/>
        <v>6NGI-SOCAL</v>
      </c>
    </row>
    <row r="1335" spans="1:8">
      <c r="A1335" s="80">
        <v>38353</v>
      </c>
      <c r="B1335" s="79" t="s">
        <v>79</v>
      </c>
      <c r="C1335" s="79" t="s">
        <v>88</v>
      </c>
      <c r="D1335" s="85">
        <v>-95692.682700000005</v>
      </c>
      <c r="E1335" s="85">
        <v>956.926827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6IF-CIG/RKYMTN</v>
      </c>
    </row>
    <row r="1336" spans="1:8">
      <c r="A1336" s="80">
        <v>38353</v>
      </c>
      <c r="B1336" s="79" t="s">
        <v>79</v>
      </c>
      <c r="C1336" s="79" t="s">
        <v>89</v>
      </c>
      <c r="D1336" s="85">
        <v>-273407.66470000002</v>
      </c>
      <c r="E1336" s="85">
        <v>27340.766469999999</v>
      </c>
      <c r="F1336" s="210">
        <f t="shared" si="60"/>
        <v>6</v>
      </c>
      <c r="G1336" s="79" t="str">
        <f t="shared" si="61"/>
        <v>D</v>
      </c>
      <c r="H1336" s="79" t="str">
        <f t="shared" si="62"/>
        <v>6IF-ELPO/PERMIAN</v>
      </c>
    </row>
    <row r="1337" spans="1:8">
      <c r="A1337" s="80">
        <v>38353</v>
      </c>
      <c r="B1337" s="79" t="s">
        <v>79</v>
      </c>
      <c r="C1337" s="79" t="s">
        <v>72</v>
      </c>
      <c r="D1337" s="85">
        <v>-1E-4</v>
      </c>
      <c r="E1337" s="85">
        <v>9.9999999999999991E-6</v>
      </c>
      <c r="F1337" s="210">
        <f t="shared" si="60"/>
        <v>6</v>
      </c>
      <c r="G1337" s="79" t="str">
        <f t="shared" si="61"/>
        <v>D</v>
      </c>
      <c r="H1337" s="79" t="str">
        <f t="shared" si="62"/>
        <v>6IF-ELPO/SJ</v>
      </c>
    </row>
    <row r="1338" spans="1:8">
      <c r="A1338" s="80">
        <v>38353</v>
      </c>
      <c r="B1338" s="79" t="s">
        <v>79</v>
      </c>
      <c r="C1338" s="79" t="s">
        <v>96</v>
      </c>
      <c r="D1338" s="85">
        <v>546815.32940000005</v>
      </c>
      <c r="E1338" s="85">
        <v>-2734.0766469999999</v>
      </c>
      <c r="F1338" s="210">
        <f t="shared" si="60"/>
        <v>6</v>
      </c>
      <c r="G1338" s="79" t="str">
        <f t="shared" si="61"/>
        <v>D</v>
      </c>
      <c r="H1338" s="79" t="str">
        <f t="shared" si="62"/>
        <v>6IF-NGPL/MIDCON</v>
      </c>
    </row>
    <row r="1339" spans="1:8">
      <c r="A1339" s="80">
        <v>38353</v>
      </c>
      <c r="B1339" s="79" t="s">
        <v>79</v>
      </c>
      <c r="C1339" s="79" t="s">
        <v>67</v>
      </c>
      <c r="D1339" s="85">
        <v>989052.2267</v>
      </c>
      <c r="E1339" s="85">
        <v>-98905.222670000003</v>
      </c>
      <c r="F1339" s="210">
        <f t="shared" si="60"/>
        <v>6</v>
      </c>
      <c r="G1339" s="79" t="str">
        <f t="shared" si="61"/>
        <v>D</v>
      </c>
      <c r="H1339" s="79" t="str">
        <f t="shared" si="62"/>
        <v>6IF-NWPL_ROCKY_M</v>
      </c>
    </row>
    <row r="1340" spans="1:8">
      <c r="A1340" s="80">
        <v>38353</v>
      </c>
      <c r="B1340" s="79" t="s">
        <v>79</v>
      </c>
      <c r="C1340" s="79" t="s">
        <v>99</v>
      </c>
      <c r="D1340" s="85">
        <v>136703.83240000001</v>
      </c>
      <c r="E1340" s="85">
        <v>-683.51916200000005</v>
      </c>
      <c r="F1340" s="210">
        <f t="shared" si="60"/>
        <v>6</v>
      </c>
      <c r="G1340" s="79" t="str">
        <f t="shared" si="61"/>
        <v>D</v>
      </c>
      <c r="H1340" s="79" t="str">
        <f t="shared" si="62"/>
        <v>6IF-PAN/TX/OK</v>
      </c>
    </row>
    <row r="1341" spans="1:8">
      <c r="A1341" s="80">
        <v>38353</v>
      </c>
      <c r="B1341" s="79" t="s">
        <v>79</v>
      </c>
      <c r="C1341" s="79" t="s">
        <v>68</v>
      </c>
      <c r="D1341" s="85">
        <v>-33057.632599999997</v>
      </c>
      <c r="E1341" s="85">
        <v>330.57632599999999</v>
      </c>
      <c r="F1341" s="210">
        <f t="shared" si="60"/>
        <v>6</v>
      </c>
      <c r="G1341" s="79" t="str">
        <f t="shared" si="61"/>
        <v>D</v>
      </c>
      <c r="H1341" s="79" t="str">
        <f t="shared" si="62"/>
        <v>6NGI-MALIN</v>
      </c>
    </row>
    <row r="1342" spans="1:8">
      <c r="A1342" s="80">
        <v>38353</v>
      </c>
      <c r="B1342" s="79" t="s">
        <v>79</v>
      </c>
      <c r="C1342" s="79" t="s">
        <v>74</v>
      </c>
      <c r="D1342" s="85">
        <v>348531.27130000002</v>
      </c>
      <c r="E1342" s="85">
        <v>0</v>
      </c>
      <c r="F1342" s="210">
        <f t="shared" si="60"/>
        <v>6</v>
      </c>
      <c r="G1342" s="79" t="str">
        <f t="shared" si="61"/>
        <v>D</v>
      </c>
      <c r="H1342" s="79" t="str">
        <f t="shared" si="62"/>
        <v>6NGI-PGE/CG</v>
      </c>
    </row>
    <row r="1343" spans="1:8">
      <c r="A1343" s="80">
        <v>38353</v>
      </c>
      <c r="B1343" s="79" t="s">
        <v>79</v>
      </c>
      <c r="C1343" s="79" t="s">
        <v>46</v>
      </c>
      <c r="D1343" s="85">
        <v>-291046.8688</v>
      </c>
      <c r="E1343" s="85">
        <v>29104.686880000001</v>
      </c>
      <c r="F1343" s="210">
        <f t="shared" si="60"/>
        <v>6</v>
      </c>
      <c r="G1343" s="79" t="str">
        <f t="shared" si="61"/>
        <v>D</v>
      </c>
      <c r="H1343" s="79" t="str">
        <f t="shared" si="62"/>
        <v>6NGI-SOCAL</v>
      </c>
    </row>
    <row r="1344" spans="1:8">
      <c r="A1344" s="80">
        <v>38384</v>
      </c>
      <c r="B1344" s="79" t="s">
        <v>79</v>
      </c>
      <c r="C1344" s="79" t="s">
        <v>88</v>
      </c>
      <c r="D1344" s="85">
        <v>-86025.661800000002</v>
      </c>
      <c r="E1344" s="85">
        <v>860.256618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6IF-CIG/RKYMTN</v>
      </c>
    </row>
    <row r="1345" spans="1:8">
      <c r="A1345" s="80">
        <v>38384</v>
      </c>
      <c r="B1345" s="79" t="s">
        <v>79</v>
      </c>
      <c r="C1345" s="79" t="s">
        <v>89</v>
      </c>
      <c r="D1345" s="85">
        <v>-245787.60519999999</v>
      </c>
      <c r="E1345" s="85">
        <v>24578.76052</v>
      </c>
      <c r="F1345" s="210">
        <f t="shared" si="60"/>
        <v>6</v>
      </c>
      <c r="G1345" s="79" t="str">
        <f t="shared" si="61"/>
        <v>D</v>
      </c>
      <c r="H1345" s="79" t="str">
        <f t="shared" si="62"/>
        <v>6IF-ELPO/PERMIAN</v>
      </c>
    </row>
    <row r="1346" spans="1:8">
      <c r="A1346" s="80">
        <v>38384</v>
      </c>
      <c r="B1346" s="79" t="s">
        <v>79</v>
      </c>
      <c r="C1346" s="79" t="s">
        <v>72</v>
      </c>
      <c r="D1346" s="85">
        <v>0</v>
      </c>
      <c r="E1346" s="85">
        <v>0</v>
      </c>
      <c r="F1346" s="210">
        <f t="shared" si="60"/>
        <v>6</v>
      </c>
      <c r="G1346" s="79" t="str">
        <f t="shared" si="61"/>
        <v>D</v>
      </c>
      <c r="H1346" s="79" t="str">
        <f t="shared" si="62"/>
        <v>6IF-ELPO/SJ</v>
      </c>
    </row>
    <row r="1347" spans="1:8">
      <c r="A1347" s="80">
        <v>38384</v>
      </c>
      <c r="B1347" s="79" t="s">
        <v>79</v>
      </c>
      <c r="C1347" s="79" t="s">
        <v>96</v>
      </c>
      <c r="D1347" s="85">
        <v>491575.21049999999</v>
      </c>
      <c r="E1347" s="85">
        <v>-2457.8760524999998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6IF-NGPL/MIDCON</v>
      </c>
    </row>
    <row r="1348" spans="1:8">
      <c r="A1348" s="80">
        <v>38384</v>
      </c>
      <c r="B1348" s="79" t="s">
        <v>79</v>
      </c>
      <c r="C1348" s="79" t="s">
        <v>67</v>
      </c>
      <c r="D1348" s="85">
        <v>889136.66229999997</v>
      </c>
      <c r="E1348" s="85">
        <v>-88913.666230000003</v>
      </c>
      <c r="F1348" s="210">
        <f t="shared" si="63"/>
        <v>6</v>
      </c>
      <c r="G1348" s="79" t="str">
        <f t="shared" si="64"/>
        <v>D</v>
      </c>
      <c r="H1348" s="79" t="str">
        <f t="shared" si="65"/>
        <v>6IF-NWPL_ROCKY_M</v>
      </c>
    </row>
    <row r="1349" spans="1:8">
      <c r="A1349" s="80">
        <v>38384</v>
      </c>
      <c r="B1349" s="79" t="s">
        <v>79</v>
      </c>
      <c r="C1349" s="79" t="s">
        <v>99</v>
      </c>
      <c r="D1349" s="85">
        <v>122893.8026</v>
      </c>
      <c r="E1349" s="85">
        <v>-614.46901300000002</v>
      </c>
      <c r="F1349" s="210">
        <f t="shared" si="63"/>
        <v>6</v>
      </c>
      <c r="G1349" s="79" t="str">
        <f t="shared" si="64"/>
        <v>D</v>
      </c>
      <c r="H1349" s="79" t="str">
        <f t="shared" si="65"/>
        <v>6IF-PAN/TX/OK</v>
      </c>
    </row>
    <row r="1350" spans="1:8">
      <c r="A1350" s="80">
        <v>38384</v>
      </c>
      <c r="B1350" s="79" t="s">
        <v>79</v>
      </c>
      <c r="C1350" s="79" t="s">
        <v>68</v>
      </c>
      <c r="D1350" s="85">
        <v>-32257.8675</v>
      </c>
      <c r="E1350" s="85">
        <v>322.57867499999998</v>
      </c>
      <c r="F1350" s="210">
        <f t="shared" si="63"/>
        <v>6</v>
      </c>
      <c r="G1350" s="79" t="str">
        <f t="shared" si="64"/>
        <v>D</v>
      </c>
      <c r="H1350" s="79" t="str">
        <f t="shared" si="65"/>
        <v>6NGI-MALIN</v>
      </c>
    </row>
    <row r="1351" spans="1:8">
      <c r="A1351" s="80">
        <v>38384</v>
      </c>
      <c r="B1351" s="79" t="s">
        <v>79</v>
      </c>
      <c r="C1351" s="79" t="s">
        <v>74</v>
      </c>
      <c r="D1351" s="85">
        <v>310435.89020000002</v>
      </c>
      <c r="E1351" s="85">
        <v>0</v>
      </c>
      <c r="F1351" s="210">
        <f t="shared" si="63"/>
        <v>6</v>
      </c>
      <c r="G1351" s="79" t="str">
        <f t="shared" si="64"/>
        <v>D</v>
      </c>
      <c r="H1351" s="79" t="str">
        <f t="shared" si="65"/>
        <v>6NGI-PGE/CG</v>
      </c>
    </row>
    <row r="1352" spans="1:8">
      <c r="A1352" s="80">
        <v>38384</v>
      </c>
      <c r="B1352" s="79" t="s">
        <v>79</v>
      </c>
      <c r="C1352" s="79" t="s">
        <v>46</v>
      </c>
      <c r="D1352" s="85">
        <v>-263343.8628</v>
      </c>
      <c r="E1352" s="85">
        <v>26334.386279999999</v>
      </c>
      <c r="F1352" s="210">
        <f t="shared" si="63"/>
        <v>6</v>
      </c>
      <c r="G1352" s="79" t="str">
        <f t="shared" si="64"/>
        <v>D</v>
      </c>
      <c r="H1352" s="79" t="str">
        <f t="shared" si="65"/>
        <v>6NGI-SOCAL</v>
      </c>
    </row>
    <row r="1353" spans="1:8">
      <c r="A1353" s="80">
        <v>38412</v>
      </c>
      <c r="B1353" s="79" t="s">
        <v>79</v>
      </c>
      <c r="C1353" s="79" t="s">
        <v>88</v>
      </c>
      <c r="D1353" s="85">
        <v>-94832.300400000007</v>
      </c>
      <c r="E1353" s="85">
        <v>948.32300399999997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6IF-CIG/RKYMTN</v>
      </c>
    </row>
    <row r="1354" spans="1:8">
      <c r="A1354" s="80">
        <v>38412</v>
      </c>
      <c r="B1354" s="79" t="s">
        <v>79</v>
      </c>
      <c r="C1354" s="79" t="s">
        <v>89</v>
      </c>
      <c r="D1354" s="85">
        <v>-270949.42969999998</v>
      </c>
      <c r="E1354" s="85">
        <v>27094.94297</v>
      </c>
      <c r="F1354" s="210">
        <f t="shared" si="63"/>
        <v>6</v>
      </c>
      <c r="G1354" s="79" t="str">
        <f t="shared" si="64"/>
        <v>D</v>
      </c>
      <c r="H1354" s="79" t="str">
        <f t="shared" si="65"/>
        <v>6IF-ELPO/PERMIAN</v>
      </c>
    </row>
    <row r="1355" spans="1:8">
      <c r="A1355" s="80">
        <v>38412</v>
      </c>
      <c r="B1355" s="79" t="s">
        <v>79</v>
      </c>
      <c r="C1355" s="79" t="s">
        <v>72</v>
      </c>
      <c r="D1355" s="85">
        <v>1E-4</v>
      </c>
      <c r="E1355" s="85">
        <v>-9.9999999999999991E-6</v>
      </c>
      <c r="F1355" s="210">
        <f t="shared" si="63"/>
        <v>6</v>
      </c>
      <c r="G1355" s="79" t="str">
        <f t="shared" si="64"/>
        <v>D</v>
      </c>
      <c r="H1355" s="79" t="str">
        <f t="shared" si="65"/>
        <v>6IF-ELPO/SJ</v>
      </c>
    </row>
    <row r="1356" spans="1:8">
      <c r="A1356" s="80">
        <v>38412</v>
      </c>
      <c r="B1356" s="79" t="s">
        <v>79</v>
      </c>
      <c r="C1356" s="79" t="s">
        <v>96</v>
      </c>
      <c r="D1356" s="85">
        <v>541898.85930000001</v>
      </c>
      <c r="E1356" s="85">
        <v>-2709.4942965</v>
      </c>
      <c r="F1356" s="210">
        <f t="shared" si="63"/>
        <v>6</v>
      </c>
      <c r="G1356" s="79" t="str">
        <f t="shared" si="64"/>
        <v>D</v>
      </c>
      <c r="H1356" s="79" t="str">
        <f t="shared" si="65"/>
        <v>6IF-NGPL/MIDCON</v>
      </c>
    </row>
    <row r="1357" spans="1:8">
      <c r="A1357" s="80">
        <v>38412</v>
      </c>
      <c r="B1357" s="79" t="s">
        <v>79</v>
      </c>
      <c r="C1357" s="79" t="s">
        <v>67</v>
      </c>
      <c r="D1357" s="85">
        <v>980159.56200000003</v>
      </c>
      <c r="E1357" s="85">
        <v>-98015.956200000001</v>
      </c>
      <c r="F1357" s="210">
        <f t="shared" si="63"/>
        <v>6</v>
      </c>
      <c r="G1357" s="79" t="str">
        <f t="shared" si="64"/>
        <v>D</v>
      </c>
      <c r="H1357" s="79" t="str">
        <f t="shared" si="65"/>
        <v>6IF-NWPL_ROCKY_M</v>
      </c>
    </row>
    <row r="1358" spans="1:8">
      <c r="A1358" s="80">
        <v>38412</v>
      </c>
      <c r="B1358" s="79" t="s">
        <v>79</v>
      </c>
      <c r="C1358" s="79" t="s">
        <v>99</v>
      </c>
      <c r="D1358" s="85">
        <v>135474.71479999999</v>
      </c>
      <c r="E1358" s="85">
        <v>-677.37357399999996</v>
      </c>
      <c r="F1358" s="210">
        <f t="shared" si="63"/>
        <v>6</v>
      </c>
      <c r="G1358" s="79" t="str">
        <f t="shared" si="64"/>
        <v>D</v>
      </c>
      <c r="H1358" s="79" t="str">
        <f t="shared" si="65"/>
        <v>6IF-PAN/TX/OK</v>
      </c>
    </row>
    <row r="1359" spans="1:8">
      <c r="A1359" s="80">
        <v>38412</v>
      </c>
      <c r="B1359" s="79" t="s">
        <v>79</v>
      </c>
      <c r="C1359" s="79" t="s">
        <v>68</v>
      </c>
      <c r="D1359" s="85">
        <v>-31649.515500000001</v>
      </c>
      <c r="E1359" s="85">
        <v>316.49515500000001</v>
      </c>
      <c r="F1359" s="210">
        <f t="shared" si="63"/>
        <v>6</v>
      </c>
      <c r="G1359" s="79" t="str">
        <f t="shared" si="64"/>
        <v>D</v>
      </c>
      <c r="H1359" s="79" t="str">
        <f t="shared" si="65"/>
        <v>6NGI-MALIN</v>
      </c>
    </row>
    <row r="1360" spans="1:8">
      <c r="A1360" s="80">
        <v>38412</v>
      </c>
      <c r="B1360" s="79" t="s">
        <v>79</v>
      </c>
      <c r="C1360" s="79" t="s">
        <v>74</v>
      </c>
      <c r="D1360" s="85">
        <v>349842.03730000003</v>
      </c>
      <c r="E1360" s="85">
        <v>0</v>
      </c>
      <c r="F1360" s="210">
        <f t="shared" si="63"/>
        <v>6</v>
      </c>
      <c r="G1360" s="79" t="str">
        <f t="shared" si="64"/>
        <v>D</v>
      </c>
      <c r="H1360" s="79" t="str">
        <f t="shared" si="65"/>
        <v>6NGI-PGE/CG</v>
      </c>
    </row>
    <row r="1361" spans="1:8">
      <c r="A1361" s="80">
        <v>38412</v>
      </c>
      <c r="B1361" s="79" t="s">
        <v>79</v>
      </c>
      <c r="C1361" s="79" t="s">
        <v>46</v>
      </c>
      <c r="D1361" s="85">
        <v>-288430.03810000001</v>
      </c>
      <c r="E1361" s="85">
        <v>28843.003809999998</v>
      </c>
      <c r="F1361" s="210">
        <f t="shared" si="63"/>
        <v>6</v>
      </c>
      <c r="G1361" s="79" t="str">
        <f t="shared" si="64"/>
        <v>D</v>
      </c>
      <c r="H1361" s="79" t="str">
        <f t="shared" si="65"/>
        <v>6NGI-SOCAL</v>
      </c>
    </row>
    <row r="1362" spans="1:8">
      <c r="A1362" s="80">
        <v>38443</v>
      </c>
      <c r="B1362" s="79" t="s">
        <v>79</v>
      </c>
      <c r="C1362" s="79" t="s">
        <v>88</v>
      </c>
      <c r="D1362" s="85">
        <v>-91338.246100000004</v>
      </c>
      <c r="E1362" s="85">
        <v>913.38246100000003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6IF-CIG/RKYMTN</v>
      </c>
    </row>
    <row r="1363" spans="1:8">
      <c r="A1363" s="80">
        <v>38443</v>
      </c>
      <c r="B1363" s="79" t="s">
        <v>79</v>
      </c>
      <c r="C1363" s="79" t="s">
        <v>89</v>
      </c>
      <c r="D1363" s="85">
        <v>-260966.4178</v>
      </c>
      <c r="E1363" s="85">
        <v>26096.641780000002</v>
      </c>
      <c r="F1363" s="210">
        <f t="shared" si="63"/>
        <v>6</v>
      </c>
      <c r="G1363" s="79" t="str">
        <f t="shared" si="64"/>
        <v>D</v>
      </c>
      <c r="H1363" s="79" t="str">
        <f t="shared" si="65"/>
        <v>6IF-ELPO/PERMIAN</v>
      </c>
    </row>
    <row r="1364" spans="1:8">
      <c r="A1364" s="80">
        <v>38443</v>
      </c>
      <c r="B1364" s="79" t="s">
        <v>79</v>
      </c>
      <c r="C1364" s="79" t="s">
        <v>72</v>
      </c>
      <c r="D1364" s="85">
        <v>0</v>
      </c>
      <c r="E1364" s="85">
        <v>0</v>
      </c>
      <c r="F1364" s="210">
        <f t="shared" si="63"/>
        <v>6</v>
      </c>
      <c r="G1364" s="79" t="str">
        <f t="shared" si="64"/>
        <v>D</v>
      </c>
      <c r="H1364" s="79" t="str">
        <f t="shared" si="65"/>
        <v>6IF-ELPO/SJ</v>
      </c>
    </row>
    <row r="1365" spans="1:8">
      <c r="A1365" s="80">
        <v>38443</v>
      </c>
      <c r="B1365" s="79" t="s">
        <v>79</v>
      </c>
      <c r="C1365" s="79" t="s">
        <v>96</v>
      </c>
      <c r="D1365" s="85">
        <v>521932.83559999999</v>
      </c>
      <c r="E1365" s="85">
        <v>-2609.664178</v>
      </c>
      <c r="F1365" s="210">
        <f t="shared" si="63"/>
        <v>6</v>
      </c>
      <c r="G1365" s="79" t="str">
        <f t="shared" si="64"/>
        <v>D</v>
      </c>
      <c r="H1365" s="79" t="str">
        <f t="shared" si="65"/>
        <v>6IF-NGPL/MIDCON</v>
      </c>
    </row>
    <row r="1366" spans="1:8">
      <c r="A1366" s="80">
        <v>38443</v>
      </c>
      <c r="B1366" s="79" t="s">
        <v>79</v>
      </c>
      <c r="C1366" s="79" t="s">
        <v>67</v>
      </c>
      <c r="D1366" s="85">
        <v>944046.01610000001</v>
      </c>
      <c r="E1366" s="85">
        <v>-94404.601609999998</v>
      </c>
      <c r="F1366" s="210">
        <f t="shared" si="63"/>
        <v>6</v>
      </c>
      <c r="G1366" s="79" t="str">
        <f t="shared" si="64"/>
        <v>D</v>
      </c>
      <c r="H1366" s="79" t="str">
        <f t="shared" si="65"/>
        <v>6IF-NWPL_ROCKY_M</v>
      </c>
    </row>
    <row r="1367" spans="1:8">
      <c r="A1367" s="80">
        <v>38443</v>
      </c>
      <c r="B1367" s="79" t="s">
        <v>79</v>
      </c>
      <c r="C1367" s="79" t="s">
        <v>99</v>
      </c>
      <c r="D1367" s="85">
        <v>130483.2089</v>
      </c>
      <c r="E1367" s="85">
        <v>-652.4160445</v>
      </c>
      <c r="F1367" s="210">
        <f t="shared" si="63"/>
        <v>6</v>
      </c>
      <c r="G1367" s="79" t="str">
        <f t="shared" si="64"/>
        <v>D</v>
      </c>
      <c r="H1367" s="79" t="str">
        <f t="shared" si="65"/>
        <v>6IF-PAN/TX/OK</v>
      </c>
    </row>
    <row r="1368" spans="1:8">
      <c r="A1368" s="80">
        <v>38443</v>
      </c>
      <c r="B1368" s="79" t="s">
        <v>79</v>
      </c>
      <c r="C1368" s="79" t="s">
        <v>68</v>
      </c>
      <c r="D1368" s="85">
        <v>-30620.059700000002</v>
      </c>
      <c r="E1368" s="85">
        <v>306.20059700000002</v>
      </c>
      <c r="F1368" s="210">
        <f t="shared" si="63"/>
        <v>6</v>
      </c>
      <c r="G1368" s="79" t="str">
        <f t="shared" si="64"/>
        <v>D</v>
      </c>
      <c r="H1368" s="79" t="str">
        <f t="shared" si="65"/>
        <v>6NGI-MALIN</v>
      </c>
    </row>
    <row r="1369" spans="1:8">
      <c r="A1369" s="80">
        <v>38443</v>
      </c>
      <c r="B1369" s="79" t="s">
        <v>79</v>
      </c>
      <c r="C1369" s="79" t="s">
        <v>74</v>
      </c>
      <c r="D1369" s="85">
        <v>341532.84019999998</v>
      </c>
      <c r="E1369" s="85">
        <v>0</v>
      </c>
      <c r="F1369" s="210">
        <f t="shared" si="63"/>
        <v>6</v>
      </c>
      <c r="G1369" s="79" t="str">
        <f t="shared" si="64"/>
        <v>D</v>
      </c>
      <c r="H1369" s="79" t="str">
        <f t="shared" si="65"/>
        <v>6NGI-PGE/CG</v>
      </c>
    </row>
    <row r="1370" spans="1:8">
      <c r="A1370" s="80">
        <v>38443</v>
      </c>
      <c r="B1370" s="79" t="s">
        <v>79</v>
      </c>
      <c r="C1370" s="79" t="s">
        <v>46</v>
      </c>
      <c r="D1370" s="85">
        <v>-278364.179</v>
      </c>
      <c r="E1370" s="85">
        <v>27836.4179</v>
      </c>
      <c r="F1370" s="210">
        <f t="shared" si="63"/>
        <v>6</v>
      </c>
      <c r="G1370" s="79" t="str">
        <f t="shared" si="64"/>
        <v>D</v>
      </c>
      <c r="H1370" s="79" t="str">
        <f t="shared" si="65"/>
        <v>6NGI-SOCAL</v>
      </c>
    </row>
    <row r="1371" spans="1:8">
      <c r="A1371" s="80">
        <v>38473</v>
      </c>
      <c r="B1371" s="79" t="s">
        <v>79</v>
      </c>
      <c r="C1371" s="79" t="s">
        <v>88</v>
      </c>
      <c r="D1371" s="85">
        <v>-93952.208299999998</v>
      </c>
      <c r="E1371" s="85">
        <v>939.52208299999995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6IF-CIG/RKYMTN</v>
      </c>
    </row>
    <row r="1372" spans="1:8">
      <c r="A1372" s="80">
        <v>38473</v>
      </c>
      <c r="B1372" s="79" t="s">
        <v>79</v>
      </c>
      <c r="C1372" s="79" t="s">
        <v>89</v>
      </c>
      <c r="D1372" s="85">
        <v>-268434.88089999999</v>
      </c>
      <c r="E1372" s="85">
        <v>26843.488089999999</v>
      </c>
      <c r="F1372" s="210">
        <f t="shared" si="63"/>
        <v>6</v>
      </c>
      <c r="G1372" s="79" t="str">
        <f t="shared" si="64"/>
        <v>D</v>
      </c>
      <c r="H1372" s="79" t="str">
        <f t="shared" si="65"/>
        <v>6IF-ELPO/PERMIAN</v>
      </c>
    </row>
    <row r="1373" spans="1:8">
      <c r="A1373" s="80">
        <v>38473</v>
      </c>
      <c r="B1373" s="79" t="s">
        <v>79</v>
      </c>
      <c r="C1373" s="79" t="s">
        <v>72</v>
      </c>
      <c r="D1373" s="85">
        <v>-1E-4</v>
      </c>
      <c r="E1373" s="85">
        <v>9.9999999999999991E-6</v>
      </c>
      <c r="F1373" s="210">
        <f t="shared" si="63"/>
        <v>6</v>
      </c>
      <c r="G1373" s="79" t="str">
        <f t="shared" si="64"/>
        <v>D</v>
      </c>
      <c r="H1373" s="79" t="str">
        <f t="shared" si="65"/>
        <v>6IF-ELPO/SJ</v>
      </c>
    </row>
    <row r="1374" spans="1:8">
      <c r="A1374" s="80">
        <v>38473</v>
      </c>
      <c r="B1374" s="79" t="s">
        <v>79</v>
      </c>
      <c r="C1374" s="79" t="s">
        <v>96</v>
      </c>
      <c r="D1374" s="85">
        <v>536869.76190000004</v>
      </c>
      <c r="E1374" s="85">
        <v>-2684.3488094999998</v>
      </c>
      <c r="F1374" s="210">
        <f t="shared" si="63"/>
        <v>6</v>
      </c>
      <c r="G1374" s="79" t="str">
        <f t="shared" si="64"/>
        <v>D</v>
      </c>
      <c r="H1374" s="79" t="str">
        <f t="shared" si="65"/>
        <v>6IF-NGPL/MIDCON</v>
      </c>
    </row>
    <row r="1375" spans="1:8">
      <c r="A1375" s="80">
        <v>38473</v>
      </c>
      <c r="B1375" s="79" t="s">
        <v>79</v>
      </c>
      <c r="C1375" s="79" t="s">
        <v>67</v>
      </c>
      <c r="D1375" s="85">
        <v>971063.18130000005</v>
      </c>
      <c r="E1375" s="85">
        <v>-97106.31813</v>
      </c>
      <c r="F1375" s="210">
        <f t="shared" si="63"/>
        <v>6</v>
      </c>
      <c r="G1375" s="79" t="str">
        <f t="shared" si="64"/>
        <v>D</v>
      </c>
      <c r="H1375" s="79" t="str">
        <f t="shared" si="65"/>
        <v>6IF-NWPL_ROCKY_M</v>
      </c>
    </row>
    <row r="1376" spans="1:8">
      <c r="A1376" s="80">
        <v>38473</v>
      </c>
      <c r="B1376" s="79" t="s">
        <v>79</v>
      </c>
      <c r="C1376" s="79" t="s">
        <v>99</v>
      </c>
      <c r="D1376" s="85">
        <v>134217.4405</v>
      </c>
      <c r="E1376" s="85">
        <v>-671.08720249999999</v>
      </c>
      <c r="F1376" s="210">
        <f t="shared" si="63"/>
        <v>6</v>
      </c>
      <c r="G1376" s="79" t="str">
        <f t="shared" si="64"/>
        <v>D</v>
      </c>
      <c r="H1376" s="79" t="str">
        <f t="shared" si="65"/>
        <v>6IF-PAN/TX/OK</v>
      </c>
    </row>
    <row r="1377" spans="1:8">
      <c r="A1377" s="80">
        <v>38473</v>
      </c>
      <c r="B1377" s="79" t="s">
        <v>79</v>
      </c>
      <c r="C1377" s="79" t="s">
        <v>68</v>
      </c>
      <c r="D1377" s="85">
        <v>-36875.159400000004</v>
      </c>
      <c r="E1377" s="85">
        <v>368.75159400000001</v>
      </c>
      <c r="F1377" s="210">
        <f t="shared" si="63"/>
        <v>6</v>
      </c>
      <c r="G1377" s="79" t="str">
        <f t="shared" si="64"/>
        <v>D</v>
      </c>
      <c r="H1377" s="79" t="str">
        <f t="shared" si="65"/>
        <v>6NGI-MALIN</v>
      </c>
    </row>
    <row r="1378" spans="1:8">
      <c r="A1378" s="80">
        <v>38473</v>
      </c>
      <c r="B1378" s="79" t="s">
        <v>79</v>
      </c>
      <c r="C1378" s="79" t="s">
        <v>74</v>
      </c>
      <c r="D1378" s="85">
        <v>363647.0013</v>
      </c>
      <c r="E1378" s="85">
        <v>0</v>
      </c>
      <c r="F1378" s="210">
        <f t="shared" si="63"/>
        <v>6</v>
      </c>
      <c r="G1378" s="79" t="str">
        <f t="shared" si="64"/>
        <v>D</v>
      </c>
      <c r="H1378" s="79" t="str">
        <f t="shared" si="65"/>
        <v>6NGI-PGE/CG</v>
      </c>
    </row>
    <row r="1379" spans="1:8">
      <c r="A1379" s="80">
        <v>38473</v>
      </c>
      <c r="B1379" s="79" t="s">
        <v>79</v>
      </c>
      <c r="C1379" s="79" t="s">
        <v>46</v>
      </c>
      <c r="D1379" s="85">
        <v>-285753.26030000002</v>
      </c>
      <c r="E1379" s="85">
        <v>28575.32603</v>
      </c>
      <c r="F1379" s="210">
        <f t="shared" si="63"/>
        <v>6</v>
      </c>
      <c r="G1379" s="79" t="str">
        <f t="shared" si="64"/>
        <v>D</v>
      </c>
      <c r="H1379" s="79" t="str">
        <f t="shared" si="65"/>
        <v>6NGI-SOCAL</v>
      </c>
    </row>
    <row r="1380" spans="1:8">
      <c r="A1380" s="80">
        <v>38504</v>
      </c>
      <c r="B1380" s="79" t="s">
        <v>79</v>
      </c>
      <c r="C1380" s="79" t="s">
        <v>88</v>
      </c>
      <c r="D1380" s="85">
        <v>-90487.347999999998</v>
      </c>
      <c r="E1380" s="85">
        <v>904.87347999999997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6IF-CIG/RKYMTN</v>
      </c>
    </row>
    <row r="1381" spans="1:8">
      <c r="A1381" s="80">
        <v>38504</v>
      </c>
      <c r="B1381" s="79" t="s">
        <v>79</v>
      </c>
      <c r="C1381" s="79" t="s">
        <v>89</v>
      </c>
      <c r="D1381" s="85">
        <v>-258535.2801</v>
      </c>
      <c r="E1381" s="85">
        <v>25853.528010000002</v>
      </c>
      <c r="F1381" s="210">
        <f t="shared" si="63"/>
        <v>6</v>
      </c>
      <c r="G1381" s="79" t="str">
        <f t="shared" si="64"/>
        <v>D</v>
      </c>
      <c r="H1381" s="79" t="str">
        <f t="shared" si="65"/>
        <v>6IF-ELPO/PERMIAN</v>
      </c>
    </row>
    <row r="1382" spans="1:8">
      <c r="A1382" s="80">
        <v>38504</v>
      </c>
      <c r="B1382" s="79" t="s">
        <v>79</v>
      </c>
      <c r="C1382" s="79" t="s">
        <v>72</v>
      </c>
      <c r="D1382" s="85">
        <v>-1E-4</v>
      </c>
      <c r="E1382" s="85">
        <v>9.9999999999999991E-6</v>
      </c>
      <c r="F1382" s="210">
        <f t="shared" si="63"/>
        <v>6</v>
      </c>
      <c r="G1382" s="79" t="str">
        <f t="shared" si="64"/>
        <v>D</v>
      </c>
      <c r="H1382" s="79" t="str">
        <f t="shared" si="65"/>
        <v>6IF-ELPO/SJ</v>
      </c>
    </row>
    <row r="1383" spans="1:8">
      <c r="A1383" s="80">
        <v>38504</v>
      </c>
      <c r="B1383" s="79" t="s">
        <v>79</v>
      </c>
      <c r="C1383" s="79" t="s">
        <v>96</v>
      </c>
      <c r="D1383" s="85">
        <v>517070.56030000001</v>
      </c>
      <c r="E1383" s="85">
        <v>-2585.3528015000002</v>
      </c>
      <c r="F1383" s="210">
        <f t="shared" si="63"/>
        <v>6</v>
      </c>
      <c r="G1383" s="79" t="str">
        <f t="shared" si="64"/>
        <v>D</v>
      </c>
      <c r="H1383" s="79" t="str">
        <f t="shared" si="65"/>
        <v>6IF-NGPL/MIDCON</v>
      </c>
    </row>
    <row r="1384" spans="1:8">
      <c r="A1384" s="80">
        <v>38504</v>
      </c>
      <c r="B1384" s="79" t="s">
        <v>79</v>
      </c>
      <c r="C1384" s="79" t="s">
        <v>67</v>
      </c>
      <c r="D1384" s="85">
        <v>935251.37540000002</v>
      </c>
      <c r="E1384" s="85">
        <v>-93525.137539999996</v>
      </c>
      <c r="F1384" s="210">
        <f t="shared" si="63"/>
        <v>6</v>
      </c>
      <c r="G1384" s="79" t="str">
        <f t="shared" si="64"/>
        <v>D</v>
      </c>
      <c r="H1384" s="79" t="str">
        <f t="shared" si="65"/>
        <v>6IF-NWPL_ROCKY_M</v>
      </c>
    </row>
    <row r="1385" spans="1:8">
      <c r="A1385" s="80">
        <v>38504</v>
      </c>
      <c r="B1385" s="79" t="s">
        <v>79</v>
      </c>
      <c r="C1385" s="79" t="s">
        <v>99</v>
      </c>
      <c r="D1385" s="85">
        <v>129267.6401</v>
      </c>
      <c r="E1385" s="85">
        <v>-646.33820049999997</v>
      </c>
      <c r="F1385" s="210">
        <f t="shared" si="63"/>
        <v>6</v>
      </c>
      <c r="G1385" s="79" t="str">
        <f t="shared" si="64"/>
        <v>D</v>
      </c>
      <c r="H1385" s="79" t="str">
        <f t="shared" si="65"/>
        <v>6IF-PAN/TX/OK</v>
      </c>
    </row>
    <row r="1386" spans="1:8">
      <c r="A1386" s="80">
        <v>38504</v>
      </c>
      <c r="B1386" s="79" t="s">
        <v>79</v>
      </c>
      <c r="C1386" s="79" t="s">
        <v>68</v>
      </c>
      <c r="D1386" s="85">
        <v>-53947.695099999997</v>
      </c>
      <c r="E1386" s="85">
        <v>539.47695099999999</v>
      </c>
      <c r="F1386" s="210">
        <f t="shared" si="63"/>
        <v>6</v>
      </c>
      <c r="G1386" s="79" t="str">
        <f t="shared" si="64"/>
        <v>D</v>
      </c>
      <c r="H1386" s="79" t="str">
        <f t="shared" si="65"/>
        <v>6NGI-MALIN</v>
      </c>
    </row>
    <row r="1387" spans="1:8">
      <c r="A1387" s="80">
        <v>38504</v>
      </c>
      <c r="B1387" s="79" t="s">
        <v>79</v>
      </c>
      <c r="C1387" s="79" t="s">
        <v>74</v>
      </c>
      <c r="D1387" s="85">
        <v>348175.49420000002</v>
      </c>
      <c r="E1387" s="85">
        <v>0</v>
      </c>
      <c r="F1387" s="210">
        <f t="shared" si="63"/>
        <v>6</v>
      </c>
      <c r="G1387" s="79" t="str">
        <f t="shared" si="64"/>
        <v>D</v>
      </c>
      <c r="H1387" s="79" t="str">
        <f t="shared" si="65"/>
        <v>6NGI-PGE/CG</v>
      </c>
    </row>
    <row r="1388" spans="1:8">
      <c r="A1388" s="80">
        <v>38504</v>
      </c>
      <c r="B1388" s="79" t="s">
        <v>79</v>
      </c>
      <c r="C1388" s="79" t="s">
        <v>46</v>
      </c>
      <c r="D1388" s="85">
        <v>-275770.96539999999</v>
      </c>
      <c r="E1388" s="85">
        <v>27577.096539999999</v>
      </c>
      <c r="F1388" s="210">
        <f t="shared" si="63"/>
        <v>6</v>
      </c>
      <c r="G1388" s="79" t="str">
        <f t="shared" si="64"/>
        <v>D</v>
      </c>
      <c r="H1388" s="79" t="str">
        <f t="shared" si="65"/>
        <v>6NGI-SOCAL</v>
      </c>
    </row>
    <row r="1389" spans="1:8">
      <c r="A1389" s="80">
        <v>38534</v>
      </c>
      <c r="B1389" s="79" t="s">
        <v>79</v>
      </c>
      <c r="C1389" s="79" t="s">
        <v>88</v>
      </c>
      <c r="D1389" s="85">
        <v>-93070.656499999997</v>
      </c>
      <c r="E1389" s="85">
        <v>930.70656499999996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6IF-CIG/RKYMTN</v>
      </c>
    </row>
    <row r="1390" spans="1:8">
      <c r="A1390" s="80">
        <v>38534</v>
      </c>
      <c r="B1390" s="79" t="s">
        <v>79</v>
      </c>
      <c r="C1390" s="79" t="s">
        <v>89</v>
      </c>
      <c r="D1390" s="85">
        <v>-265916.16149999999</v>
      </c>
      <c r="E1390" s="85">
        <v>26591.616150000002</v>
      </c>
      <c r="F1390" s="210">
        <f t="shared" si="63"/>
        <v>6</v>
      </c>
      <c r="G1390" s="79" t="str">
        <f t="shared" si="64"/>
        <v>D</v>
      </c>
      <c r="H1390" s="79" t="str">
        <f t="shared" si="65"/>
        <v>6IF-ELPO/PERMIAN</v>
      </c>
    </row>
    <row r="1391" spans="1:8">
      <c r="A1391" s="80">
        <v>38534</v>
      </c>
      <c r="B1391" s="79" t="s">
        <v>79</v>
      </c>
      <c r="C1391" s="79" t="s">
        <v>72</v>
      </c>
      <c r="D1391" s="85">
        <v>1E-4</v>
      </c>
      <c r="E1391" s="85">
        <v>-9.9999999999999991E-6</v>
      </c>
      <c r="F1391" s="210">
        <f t="shared" si="63"/>
        <v>6</v>
      </c>
      <c r="G1391" s="79" t="str">
        <f t="shared" si="64"/>
        <v>D</v>
      </c>
      <c r="H1391" s="79" t="str">
        <f t="shared" si="65"/>
        <v>6IF-ELPO/SJ</v>
      </c>
    </row>
    <row r="1392" spans="1:8">
      <c r="A1392" s="80">
        <v>38534</v>
      </c>
      <c r="B1392" s="79" t="s">
        <v>79</v>
      </c>
      <c r="C1392" s="79" t="s">
        <v>96</v>
      </c>
      <c r="D1392" s="85">
        <v>531832.32290000003</v>
      </c>
      <c r="E1392" s="85">
        <v>-2659.1616144999998</v>
      </c>
      <c r="F1392" s="210">
        <f t="shared" si="63"/>
        <v>6</v>
      </c>
      <c r="G1392" s="79" t="str">
        <f t="shared" si="64"/>
        <v>D</v>
      </c>
      <c r="H1392" s="79" t="str">
        <f t="shared" si="65"/>
        <v>6IF-NGPL/MIDCON</v>
      </c>
    </row>
    <row r="1393" spans="1:8">
      <c r="A1393" s="80">
        <v>38534</v>
      </c>
      <c r="B1393" s="79" t="s">
        <v>79</v>
      </c>
      <c r="C1393" s="79" t="s">
        <v>67</v>
      </c>
      <c r="D1393" s="85">
        <v>961951.71429999999</v>
      </c>
      <c r="E1393" s="85">
        <v>-96195.171430000002</v>
      </c>
      <c r="F1393" s="210">
        <f t="shared" si="63"/>
        <v>6</v>
      </c>
      <c r="G1393" s="79" t="str">
        <f t="shared" si="64"/>
        <v>D</v>
      </c>
      <c r="H1393" s="79" t="str">
        <f t="shared" si="65"/>
        <v>6IF-NWPL_ROCKY_M</v>
      </c>
    </row>
    <row r="1394" spans="1:8">
      <c r="A1394" s="80">
        <v>38534</v>
      </c>
      <c r="B1394" s="79" t="s">
        <v>79</v>
      </c>
      <c r="C1394" s="79" t="s">
        <v>99</v>
      </c>
      <c r="D1394" s="85">
        <v>132958.08069999999</v>
      </c>
      <c r="E1394" s="85">
        <v>-664.79040350000002</v>
      </c>
      <c r="F1394" s="210">
        <f t="shared" si="63"/>
        <v>6</v>
      </c>
      <c r="G1394" s="79" t="str">
        <f t="shared" si="64"/>
        <v>D</v>
      </c>
      <c r="H1394" s="79" t="str">
        <f t="shared" si="65"/>
        <v>6IF-PAN/TX/OK</v>
      </c>
    </row>
    <row r="1395" spans="1:8">
      <c r="A1395" s="80">
        <v>38534</v>
      </c>
      <c r="B1395" s="79" t="s">
        <v>79</v>
      </c>
      <c r="C1395" s="79" t="s">
        <v>68</v>
      </c>
      <c r="D1395" s="85">
        <v>-51467.644200000002</v>
      </c>
      <c r="E1395" s="85">
        <v>514.67644199999995</v>
      </c>
      <c r="F1395" s="210">
        <f t="shared" si="63"/>
        <v>6</v>
      </c>
      <c r="G1395" s="79" t="str">
        <f t="shared" si="64"/>
        <v>D</v>
      </c>
      <c r="H1395" s="79" t="str">
        <f t="shared" si="65"/>
        <v>6NGI-MALIN</v>
      </c>
    </row>
    <row r="1396" spans="1:8">
      <c r="A1396" s="80">
        <v>38534</v>
      </c>
      <c r="B1396" s="79" t="s">
        <v>79</v>
      </c>
      <c r="C1396" s="79" t="s">
        <v>74</v>
      </c>
      <c r="D1396" s="85">
        <v>363231.18310000002</v>
      </c>
      <c r="E1396" s="85">
        <v>0</v>
      </c>
      <c r="F1396" s="210">
        <f t="shared" si="63"/>
        <v>6</v>
      </c>
      <c r="G1396" s="79" t="str">
        <f t="shared" si="64"/>
        <v>D</v>
      </c>
      <c r="H1396" s="79" t="str">
        <f t="shared" si="65"/>
        <v>6NGI-PGE/CG</v>
      </c>
    </row>
    <row r="1397" spans="1:8">
      <c r="A1397" s="80">
        <v>38534</v>
      </c>
      <c r="B1397" s="79" t="s">
        <v>79</v>
      </c>
      <c r="C1397" s="79" t="s">
        <v>46</v>
      </c>
      <c r="D1397" s="85">
        <v>-283072.0429</v>
      </c>
      <c r="E1397" s="85">
        <v>28307.204290000001</v>
      </c>
      <c r="F1397" s="210">
        <f t="shared" si="63"/>
        <v>6</v>
      </c>
      <c r="G1397" s="79" t="str">
        <f t="shared" si="64"/>
        <v>D</v>
      </c>
      <c r="H1397" s="79" t="str">
        <f t="shared" si="65"/>
        <v>6NGI-SOCAL</v>
      </c>
    </row>
    <row r="1398" spans="1:8">
      <c r="A1398" s="80">
        <v>38565</v>
      </c>
      <c r="B1398" s="79" t="s">
        <v>79</v>
      </c>
      <c r="C1398" s="79" t="s">
        <v>88</v>
      </c>
      <c r="D1398" s="85">
        <v>-92624.527900000001</v>
      </c>
      <c r="E1398" s="85">
        <v>926.24527899999998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6IF-CIG/RKYMTN</v>
      </c>
    </row>
    <row r="1399" spans="1:8">
      <c r="A1399" s="80">
        <v>38565</v>
      </c>
      <c r="B1399" s="79" t="s">
        <v>79</v>
      </c>
      <c r="C1399" s="79" t="s">
        <v>89</v>
      </c>
      <c r="D1399" s="85">
        <v>-264641.50819999998</v>
      </c>
      <c r="E1399" s="85">
        <v>26464.150819999999</v>
      </c>
      <c r="F1399" s="210">
        <f t="shared" si="63"/>
        <v>6</v>
      </c>
      <c r="G1399" s="79" t="str">
        <f t="shared" si="64"/>
        <v>D</v>
      </c>
      <c r="H1399" s="79" t="str">
        <f t="shared" si="65"/>
        <v>6IF-ELPO/PERMIAN</v>
      </c>
    </row>
    <row r="1400" spans="1:8">
      <c r="A1400" s="80">
        <v>38565</v>
      </c>
      <c r="B1400" s="79" t="s">
        <v>79</v>
      </c>
      <c r="C1400" s="79" t="s">
        <v>72</v>
      </c>
      <c r="D1400" s="85">
        <v>0</v>
      </c>
      <c r="E1400" s="85">
        <v>0</v>
      </c>
      <c r="F1400" s="210">
        <f t="shared" si="63"/>
        <v>6</v>
      </c>
      <c r="G1400" s="79" t="str">
        <f t="shared" si="64"/>
        <v>D</v>
      </c>
      <c r="H1400" s="79" t="str">
        <f t="shared" si="65"/>
        <v>6IF-ELPO/SJ</v>
      </c>
    </row>
    <row r="1401" spans="1:8">
      <c r="A1401" s="80">
        <v>38565</v>
      </c>
      <c r="B1401" s="79" t="s">
        <v>79</v>
      </c>
      <c r="C1401" s="79" t="s">
        <v>96</v>
      </c>
      <c r="D1401" s="85">
        <v>529283.01639999996</v>
      </c>
      <c r="E1401" s="85">
        <v>-2646.415082</v>
      </c>
      <c r="F1401" s="210">
        <f t="shared" si="63"/>
        <v>6</v>
      </c>
      <c r="G1401" s="79" t="str">
        <f t="shared" si="64"/>
        <v>D</v>
      </c>
      <c r="H1401" s="79" t="str">
        <f t="shared" si="65"/>
        <v>6IF-NGPL/MIDCON</v>
      </c>
    </row>
    <row r="1402" spans="1:8">
      <c r="A1402" s="80">
        <v>38565</v>
      </c>
      <c r="B1402" s="79" t="s">
        <v>79</v>
      </c>
      <c r="C1402" s="79" t="s">
        <v>67</v>
      </c>
      <c r="D1402" s="85">
        <v>957340.65579999995</v>
      </c>
      <c r="E1402" s="85">
        <v>-95734.065579999995</v>
      </c>
      <c r="F1402" s="210">
        <f t="shared" si="63"/>
        <v>6</v>
      </c>
      <c r="G1402" s="79" t="str">
        <f t="shared" si="64"/>
        <v>D</v>
      </c>
      <c r="H1402" s="79" t="str">
        <f t="shared" si="65"/>
        <v>6IF-NWPL_ROCKY_M</v>
      </c>
    </row>
    <row r="1403" spans="1:8">
      <c r="A1403" s="80">
        <v>38565</v>
      </c>
      <c r="B1403" s="79" t="s">
        <v>79</v>
      </c>
      <c r="C1403" s="79" t="s">
        <v>99</v>
      </c>
      <c r="D1403" s="85">
        <v>132320.75409999999</v>
      </c>
      <c r="E1403" s="85">
        <v>-661.6037705</v>
      </c>
      <c r="F1403" s="210">
        <f t="shared" si="63"/>
        <v>6</v>
      </c>
      <c r="G1403" s="79" t="str">
        <f t="shared" si="64"/>
        <v>D</v>
      </c>
      <c r="H1403" s="79" t="str">
        <f t="shared" si="65"/>
        <v>6IF-PAN/TX/OK</v>
      </c>
    </row>
    <row r="1404" spans="1:8">
      <c r="A1404" s="80">
        <v>38565</v>
      </c>
      <c r="B1404" s="79" t="s">
        <v>79</v>
      </c>
      <c r="C1404" s="79" t="s">
        <v>68</v>
      </c>
      <c r="D1404" s="85">
        <v>-51220.937100000003</v>
      </c>
      <c r="E1404" s="85">
        <v>512.20937100000003</v>
      </c>
      <c r="F1404" s="210">
        <f t="shared" si="63"/>
        <v>6</v>
      </c>
      <c r="G1404" s="79" t="str">
        <f t="shared" si="64"/>
        <v>D</v>
      </c>
      <c r="H1404" s="79" t="str">
        <f t="shared" si="65"/>
        <v>6NGI-MALIN</v>
      </c>
    </row>
    <row r="1405" spans="1:8">
      <c r="A1405" s="80">
        <v>38565</v>
      </c>
      <c r="B1405" s="79" t="s">
        <v>79</v>
      </c>
      <c r="C1405" s="79" t="s">
        <v>74</v>
      </c>
      <c r="D1405" s="85">
        <v>360901.01520000002</v>
      </c>
      <c r="E1405" s="85">
        <v>0</v>
      </c>
      <c r="F1405" s="210">
        <f t="shared" si="63"/>
        <v>6</v>
      </c>
      <c r="G1405" s="79" t="str">
        <f t="shared" si="64"/>
        <v>D</v>
      </c>
      <c r="H1405" s="79" t="str">
        <f t="shared" si="65"/>
        <v>6NGI-PGE/CG</v>
      </c>
    </row>
    <row r="1406" spans="1:8">
      <c r="A1406" s="80">
        <v>38565</v>
      </c>
      <c r="B1406" s="79" t="s">
        <v>79</v>
      </c>
      <c r="C1406" s="79" t="s">
        <v>46</v>
      </c>
      <c r="D1406" s="85">
        <v>-281715.15389999998</v>
      </c>
      <c r="E1406" s="85">
        <v>28171.51539</v>
      </c>
      <c r="F1406" s="210">
        <f t="shared" si="63"/>
        <v>6</v>
      </c>
      <c r="G1406" s="79" t="str">
        <f t="shared" si="64"/>
        <v>D</v>
      </c>
      <c r="H1406" s="79" t="str">
        <f t="shared" si="65"/>
        <v>6NGI-SOCAL</v>
      </c>
    </row>
    <row r="1407" spans="1:8">
      <c r="A1407" s="80">
        <v>38596</v>
      </c>
      <c r="B1407" s="79" t="s">
        <v>79</v>
      </c>
      <c r="C1407" s="79" t="s">
        <v>88</v>
      </c>
      <c r="D1407" s="85">
        <v>547954.37580000004</v>
      </c>
      <c r="E1407" s="85">
        <v>-5479.5437579999998</v>
      </c>
      <c r="F1407" s="210">
        <f t="shared" si="63"/>
        <v>6</v>
      </c>
      <c r="G1407" s="79" t="str">
        <f t="shared" si="64"/>
        <v>D</v>
      </c>
      <c r="H1407" s="79" t="str">
        <f t="shared" si="65"/>
        <v>6IF-CIG/RKYMTN</v>
      </c>
    </row>
    <row r="1408" spans="1:8">
      <c r="A1408" s="80">
        <v>38596</v>
      </c>
      <c r="B1408" s="79" t="s">
        <v>79</v>
      </c>
      <c r="C1408" s="79" t="s">
        <v>89</v>
      </c>
      <c r="D1408" s="85">
        <v>-254862.50030000001</v>
      </c>
      <c r="E1408" s="85">
        <v>25486.250029999999</v>
      </c>
      <c r="F1408" s="210">
        <f t="shared" si="63"/>
        <v>6</v>
      </c>
      <c r="G1408" s="79" t="str">
        <f t="shared" si="64"/>
        <v>D</v>
      </c>
      <c r="H1408" s="79" t="str">
        <f t="shared" si="65"/>
        <v>6IF-ELPO/PERMIAN</v>
      </c>
    </row>
    <row r="1409" spans="1:8">
      <c r="A1409" s="80">
        <v>38596</v>
      </c>
      <c r="B1409" s="79" t="s">
        <v>79</v>
      </c>
      <c r="C1409" s="79" t="s">
        <v>72</v>
      </c>
      <c r="D1409" s="85">
        <v>-1E-4</v>
      </c>
      <c r="E1409" s="85">
        <v>9.9999999999999991E-6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6IF-ELPO/SJ</v>
      </c>
    </row>
    <row r="1410" spans="1:8">
      <c r="A1410" s="80">
        <v>38596</v>
      </c>
      <c r="B1410" s="79" t="s">
        <v>79</v>
      </c>
      <c r="C1410" s="79" t="s">
        <v>96</v>
      </c>
      <c r="D1410" s="85">
        <v>-127431.25019999999</v>
      </c>
      <c r="E1410" s="85">
        <v>637.156251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6IF-NGPL/MIDCON</v>
      </c>
    </row>
    <row r="1411" spans="1:8">
      <c r="A1411" s="80">
        <v>38596</v>
      </c>
      <c r="B1411" s="79" t="s">
        <v>79</v>
      </c>
      <c r="C1411" s="79" t="s">
        <v>67</v>
      </c>
      <c r="D1411" s="85">
        <v>921965.09470000002</v>
      </c>
      <c r="E1411" s="85">
        <v>-92196.509470000005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6IF-NWPL_ROCKY_M</v>
      </c>
    </row>
    <row r="1412" spans="1:8">
      <c r="A1412" s="80">
        <v>38596</v>
      </c>
      <c r="B1412" s="79" t="s">
        <v>79</v>
      </c>
      <c r="C1412" s="79" t="s">
        <v>99</v>
      </c>
      <c r="D1412" s="85">
        <v>127431.25019999999</v>
      </c>
      <c r="E1412" s="85">
        <v>-637.156251</v>
      </c>
      <c r="F1412" s="210">
        <f t="shared" si="66"/>
        <v>6</v>
      </c>
      <c r="G1412" s="79" t="str">
        <f t="shared" si="67"/>
        <v>D</v>
      </c>
      <c r="H1412" s="79" t="str">
        <f t="shared" si="68"/>
        <v>6IF-PAN/TX/OK</v>
      </c>
    </row>
    <row r="1413" spans="1:8">
      <c r="A1413" s="80">
        <v>38596</v>
      </c>
      <c r="B1413" s="79" t="s">
        <v>79</v>
      </c>
      <c r="C1413" s="79" t="s">
        <v>68</v>
      </c>
      <c r="D1413" s="85">
        <v>-50972.500099999997</v>
      </c>
      <c r="E1413" s="85">
        <v>509.72500100000002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6NGI-MALIN</v>
      </c>
    </row>
    <row r="1414" spans="1:8">
      <c r="A1414" s="80">
        <v>38596</v>
      </c>
      <c r="B1414" s="79" t="s">
        <v>79</v>
      </c>
      <c r="C1414" s="79" t="s">
        <v>74</v>
      </c>
      <c r="D1414" s="85">
        <v>345119.5062</v>
      </c>
      <c r="E1414" s="85">
        <v>0</v>
      </c>
      <c r="F1414" s="210">
        <f t="shared" si="66"/>
        <v>6</v>
      </c>
      <c r="G1414" s="79" t="str">
        <f t="shared" si="67"/>
        <v>D</v>
      </c>
      <c r="H1414" s="79" t="str">
        <f t="shared" si="68"/>
        <v>6NGI-PGE/CG</v>
      </c>
    </row>
    <row r="1415" spans="1:8">
      <c r="A1415" s="80">
        <v>38596</v>
      </c>
      <c r="B1415" s="79" t="s">
        <v>79</v>
      </c>
      <c r="C1415" s="79" t="s">
        <v>46</v>
      </c>
      <c r="D1415" s="85">
        <v>-271853.33370000002</v>
      </c>
      <c r="E1415" s="85">
        <v>27185.33337</v>
      </c>
      <c r="F1415" s="210">
        <f t="shared" si="66"/>
        <v>6</v>
      </c>
      <c r="G1415" s="79" t="str">
        <f t="shared" si="67"/>
        <v>D</v>
      </c>
      <c r="H1415" s="79" t="str">
        <f t="shared" si="68"/>
        <v>6NGI-SOCAL</v>
      </c>
    </row>
    <row r="1416" spans="1:8">
      <c r="A1416" s="80">
        <v>38626</v>
      </c>
      <c r="B1416" s="79" t="s">
        <v>79</v>
      </c>
      <c r="C1416" s="79" t="s">
        <v>88</v>
      </c>
      <c r="D1416" s="85">
        <v>563549.70499999996</v>
      </c>
      <c r="E1416" s="85">
        <v>-5635.4970499999999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6IF-CIG/RKYMTN</v>
      </c>
    </row>
    <row r="1417" spans="1:8">
      <c r="A1417" s="80">
        <v>38626</v>
      </c>
      <c r="B1417" s="79" t="s">
        <v>79</v>
      </c>
      <c r="C1417" s="79" t="s">
        <v>89</v>
      </c>
      <c r="D1417" s="85">
        <v>-262116.14180000001</v>
      </c>
      <c r="E1417" s="85">
        <v>26211.61418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6IF-ELPO/PERMIAN</v>
      </c>
    </row>
    <row r="1418" spans="1:8">
      <c r="A1418" s="80">
        <v>38626</v>
      </c>
      <c r="B1418" s="79" t="s">
        <v>79</v>
      </c>
      <c r="C1418" s="79" t="s">
        <v>72</v>
      </c>
      <c r="D1418" s="85">
        <v>0</v>
      </c>
      <c r="E1418" s="85">
        <v>0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6IF-ELPO/SJ</v>
      </c>
    </row>
    <row r="1419" spans="1:8">
      <c r="A1419" s="80">
        <v>38626</v>
      </c>
      <c r="B1419" s="79" t="s">
        <v>79</v>
      </c>
      <c r="C1419" s="79" t="s">
        <v>96</v>
      </c>
      <c r="D1419" s="85">
        <v>-131058.07090000001</v>
      </c>
      <c r="E1419" s="85">
        <v>655.29035450000003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6IF-NGPL/MIDCON</v>
      </c>
    </row>
    <row r="1420" spans="1:8">
      <c r="A1420" s="80">
        <v>38626</v>
      </c>
      <c r="B1420" s="79" t="s">
        <v>79</v>
      </c>
      <c r="C1420" s="79" t="s">
        <v>67</v>
      </c>
      <c r="D1420" s="85">
        <v>948205.14350000001</v>
      </c>
      <c r="E1420" s="85">
        <v>-94820.514349999998</v>
      </c>
      <c r="F1420" s="210">
        <f t="shared" si="66"/>
        <v>6</v>
      </c>
      <c r="G1420" s="79" t="str">
        <f t="shared" si="67"/>
        <v>D</v>
      </c>
      <c r="H1420" s="79" t="str">
        <f t="shared" si="68"/>
        <v>6IF-NWPL_ROCKY_M</v>
      </c>
    </row>
    <row r="1421" spans="1:8">
      <c r="A1421" s="80">
        <v>38626</v>
      </c>
      <c r="B1421" s="79" t="s">
        <v>79</v>
      </c>
      <c r="C1421" s="79" t="s">
        <v>99</v>
      </c>
      <c r="D1421" s="85">
        <v>131058.07090000001</v>
      </c>
      <c r="E1421" s="85">
        <v>-655.29035450000003</v>
      </c>
      <c r="F1421" s="210">
        <f t="shared" si="66"/>
        <v>6</v>
      </c>
      <c r="G1421" s="79" t="str">
        <f t="shared" si="67"/>
        <v>D</v>
      </c>
      <c r="H1421" s="79" t="str">
        <f t="shared" si="68"/>
        <v>6IF-PAN/TX/OK</v>
      </c>
    </row>
    <row r="1422" spans="1:8">
      <c r="A1422" s="80">
        <v>38626</v>
      </c>
      <c r="B1422" s="79" t="s">
        <v>79</v>
      </c>
      <c r="C1422" s="79" t="s">
        <v>68</v>
      </c>
      <c r="D1422" s="85">
        <v>-50732.156499999997</v>
      </c>
      <c r="E1422" s="85">
        <v>507.32156500000002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6NGI-MALIN</v>
      </c>
    </row>
    <row r="1423" spans="1:8">
      <c r="A1423" s="80">
        <v>38626</v>
      </c>
      <c r="B1423" s="79" t="s">
        <v>79</v>
      </c>
      <c r="C1423" s="79" t="s">
        <v>74</v>
      </c>
      <c r="D1423" s="85">
        <v>351951.7991</v>
      </c>
      <c r="E1423" s="85">
        <v>0</v>
      </c>
      <c r="F1423" s="210">
        <f t="shared" si="66"/>
        <v>6</v>
      </c>
      <c r="G1423" s="79" t="str">
        <f t="shared" si="67"/>
        <v>D</v>
      </c>
      <c r="H1423" s="79" t="str">
        <f t="shared" si="68"/>
        <v>6NGI-PGE/CG</v>
      </c>
    </row>
    <row r="1424" spans="1:8">
      <c r="A1424" s="80">
        <v>38626</v>
      </c>
      <c r="B1424" s="79" t="s">
        <v>79</v>
      </c>
      <c r="C1424" s="79" t="s">
        <v>46</v>
      </c>
      <c r="D1424" s="85">
        <v>-279026.86070000002</v>
      </c>
      <c r="E1424" s="85">
        <v>27902.68607</v>
      </c>
      <c r="F1424" s="210">
        <f t="shared" si="66"/>
        <v>6</v>
      </c>
      <c r="G1424" s="79" t="str">
        <f t="shared" si="67"/>
        <v>D</v>
      </c>
      <c r="H1424" s="79" t="str">
        <f t="shared" si="68"/>
        <v>6NGI-SOCAL</v>
      </c>
    </row>
    <row r="1425" spans="1:8">
      <c r="A1425" s="80">
        <v>38657</v>
      </c>
      <c r="B1425" s="79" t="s">
        <v>79</v>
      </c>
      <c r="C1425" s="79" t="s">
        <v>88</v>
      </c>
      <c r="D1425" s="85">
        <v>542724.85860000004</v>
      </c>
      <c r="E1425" s="85">
        <v>-5427.2485859999997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6IF-CIG/RKYMTN</v>
      </c>
    </row>
    <row r="1426" spans="1:8">
      <c r="A1426" s="80">
        <v>38657</v>
      </c>
      <c r="B1426" s="79" t="s">
        <v>79</v>
      </c>
      <c r="C1426" s="79" t="s">
        <v>89</v>
      </c>
      <c r="D1426" s="85">
        <v>-252430.16680000001</v>
      </c>
      <c r="E1426" s="85">
        <v>25243.016680000001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6IF-ELPO/PERMIAN</v>
      </c>
    </row>
    <row r="1427" spans="1:8">
      <c r="A1427" s="80">
        <v>38657</v>
      </c>
      <c r="B1427" s="79" t="s">
        <v>79</v>
      </c>
      <c r="C1427" s="79" t="s">
        <v>72</v>
      </c>
      <c r="D1427" s="85">
        <v>0</v>
      </c>
      <c r="E1427" s="85">
        <v>0</v>
      </c>
      <c r="F1427" s="210">
        <f t="shared" si="66"/>
        <v>6</v>
      </c>
      <c r="G1427" s="79" t="str">
        <f t="shared" si="67"/>
        <v>D</v>
      </c>
      <c r="H1427" s="79" t="str">
        <f t="shared" si="68"/>
        <v>6IF-ELPO/SJ</v>
      </c>
    </row>
    <row r="1428" spans="1:8">
      <c r="A1428" s="80">
        <v>38657</v>
      </c>
      <c r="B1428" s="79" t="s">
        <v>79</v>
      </c>
      <c r="C1428" s="79" t="s">
        <v>96</v>
      </c>
      <c r="D1428" s="85">
        <v>-126215.0834</v>
      </c>
      <c r="E1428" s="85">
        <v>631.07541700000002</v>
      </c>
      <c r="F1428" s="210">
        <f t="shared" si="66"/>
        <v>6</v>
      </c>
      <c r="G1428" s="79" t="str">
        <f t="shared" si="67"/>
        <v>D</v>
      </c>
      <c r="H1428" s="79" t="str">
        <f t="shared" si="68"/>
        <v>6IF-NGPL/MIDCON</v>
      </c>
    </row>
    <row r="1429" spans="1:8">
      <c r="A1429" s="80">
        <v>38657</v>
      </c>
      <c r="B1429" s="79" t="s">
        <v>79</v>
      </c>
      <c r="C1429" s="79" t="s">
        <v>67</v>
      </c>
      <c r="D1429" s="85">
        <v>913166.1287</v>
      </c>
      <c r="E1429" s="85">
        <v>-91316.612869999997</v>
      </c>
      <c r="F1429" s="210">
        <f t="shared" si="66"/>
        <v>6</v>
      </c>
      <c r="G1429" s="79" t="str">
        <f t="shared" si="67"/>
        <v>D</v>
      </c>
      <c r="H1429" s="79" t="str">
        <f t="shared" si="68"/>
        <v>6IF-NWPL_ROCKY_M</v>
      </c>
    </row>
    <row r="1430" spans="1:8">
      <c r="A1430" s="80">
        <v>38657</v>
      </c>
      <c r="B1430" s="79" t="s">
        <v>79</v>
      </c>
      <c r="C1430" s="79" t="s">
        <v>99</v>
      </c>
      <c r="D1430" s="85">
        <v>126215.0834</v>
      </c>
      <c r="E1430" s="85">
        <v>-631.07541700000002</v>
      </c>
      <c r="F1430" s="210">
        <f t="shared" si="66"/>
        <v>6</v>
      </c>
      <c r="G1430" s="79" t="str">
        <f t="shared" si="67"/>
        <v>D</v>
      </c>
      <c r="H1430" s="79" t="str">
        <f t="shared" si="68"/>
        <v>6IF-PAN/TX/OK</v>
      </c>
    </row>
    <row r="1431" spans="1:8">
      <c r="A1431" s="80">
        <v>38657</v>
      </c>
      <c r="B1431" s="79" t="s">
        <v>79</v>
      </c>
      <c r="C1431" s="79" t="s">
        <v>68</v>
      </c>
      <c r="D1431" s="85">
        <v>-117800.7445</v>
      </c>
      <c r="E1431" s="85">
        <v>1178.007445</v>
      </c>
      <c r="F1431" s="210">
        <f t="shared" si="66"/>
        <v>6</v>
      </c>
      <c r="G1431" s="79" t="str">
        <f t="shared" si="67"/>
        <v>D</v>
      </c>
      <c r="H1431" s="79" t="str">
        <f t="shared" si="68"/>
        <v>6NGI-MALIN</v>
      </c>
    </row>
    <row r="1432" spans="1:8">
      <c r="A1432" s="80">
        <v>38657</v>
      </c>
      <c r="B1432" s="79" t="s">
        <v>79</v>
      </c>
      <c r="C1432" s="79" t="s">
        <v>74</v>
      </c>
      <c r="D1432" s="85">
        <v>341867.01630000002</v>
      </c>
      <c r="E1432" s="85">
        <v>0</v>
      </c>
      <c r="F1432" s="210">
        <f t="shared" si="66"/>
        <v>6</v>
      </c>
      <c r="G1432" s="79" t="str">
        <f t="shared" si="67"/>
        <v>D</v>
      </c>
      <c r="H1432" s="79" t="str">
        <f t="shared" si="68"/>
        <v>6NGI-PGE/CG</v>
      </c>
    </row>
    <row r="1433" spans="1:8">
      <c r="A1433" s="80">
        <v>38657</v>
      </c>
      <c r="B1433" s="79" t="s">
        <v>79</v>
      </c>
      <c r="C1433" s="79" t="s">
        <v>46</v>
      </c>
      <c r="D1433" s="85">
        <v>-193529.79459999999</v>
      </c>
      <c r="E1433" s="85">
        <v>19352.979459999999</v>
      </c>
      <c r="F1433" s="210">
        <f t="shared" si="66"/>
        <v>6</v>
      </c>
      <c r="G1433" s="79" t="str">
        <f t="shared" si="67"/>
        <v>D</v>
      </c>
      <c r="H1433" s="79" t="str">
        <f t="shared" si="68"/>
        <v>6NGI-SOCAL</v>
      </c>
    </row>
    <row r="1434" spans="1:8">
      <c r="A1434" s="80">
        <v>38687</v>
      </c>
      <c r="B1434" s="79" t="s">
        <v>79</v>
      </c>
      <c r="C1434" s="79" t="s">
        <v>88</v>
      </c>
      <c r="D1434" s="85">
        <v>558154.60900000005</v>
      </c>
      <c r="E1434" s="85">
        <v>-5581.5460899999998</v>
      </c>
      <c r="F1434" s="210">
        <f t="shared" si="66"/>
        <v>6</v>
      </c>
      <c r="G1434" s="79" t="str">
        <f t="shared" si="67"/>
        <v>D</v>
      </c>
      <c r="H1434" s="79" t="str">
        <f t="shared" si="68"/>
        <v>6IF-CIG/RKYMTN</v>
      </c>
    </row>
    <row r="1435" spans="1:8">
      <c r="A1435" s="80">
        <v>38687</v>
      </c>
      <c r="B1435" s="79" t="s">
        <v>79</v>
      </c>
      <c r="C1435" s="79" t="s">
        <v>89</v>
      </c>
      <c r="D1435" s="85">
        <v>-259606.79490000001</v>
      </c>
      <c r="E1435" s="85">
        <v>25960.679489999999</v>
      </c>
      <c r="F1435" s="210">
        <f t="shared" si="66"/>
        <v>6</v>
      </c>
      <c r="G1435" s="79" t="str">
        <f t="shared" si="67"/>
        <v>D</v>
      </c>
      <c r="H1435" s="79" t="str">
        <f t="shared" si="68"/>
        <v>6IF-ELPO/PERMIAN</v>
      </c>
    </row>
    <row r="1436" spans="1:8">
      <c r="A1436" s="80">
        <v>38687</v>
      </c>
      <c r="B1436" s="79" t="s">
        <v>79</v>
      </c>
      <c r="C1436" s="79" t="s">
        <v>72</v>
      </c>
      <c r="D1436" s="85">
        <v>-1E-4</v>
      </c>
      <c r="E1436" s="85">
        <v>9.9999999999999991E-6</v>
      </c>
      <c r="F1436" s="210">
        <f t="shared" si="66"/>
        <v>6</v>
      </c>
      <c r="G1436" s="79" t="str">
        <f t="shared" si="67"/>
        <v>D</v>
      </c>
      <c r="H1436" s="79" t="str">
        <f t="shared" si="68"/>
        <v>6IF-ELPO/SJ</v>
      </c>
    </row>
    <row r="1437" spans="1:8">
      <c r="A1437" s="80">
        <v>38687</v>
      </c>
      <c r="B1437" s="79" t="s">
        <v>79</v>
      </c>
      <c r="C1437" s="79" t="s">
        <v>96</v>
      </c>
      <c r="D1437" s="85">
        <v>-129803.39750000001</v>
      </c>
      <c r="E1437" s="85">
        <v>649.01698750000003</v>
      </c>
      <c r="F1437" s="210">
        <f t="shared" si="66"/>
        <v>6</v>
      </c>
      <c r="G1437" s="79" t="str">
        <f t="shared" si="67"/>
        <v>D</v>
      </c>
      <c r="H1437" s="79" t="str">
        <f t="shared" si="68"/>
        <v>6IF-NGPL/MIDCON</v>
      </c>
    </row>
    <row r="1438" spans="1:8">
      <c r="A1438" s="80">
        <v>38687</v>
      </c>
      <c r="B1438" s="79" t="s">
        <v>79</v>
      </c>
      <c r="C1438" s="79" t="s">
        <v>67</v>
      </c>
      <c r="D1438" s="85">
        <v>939127.58010000002</v>
      </c>
      <c r="E1438" s="85">
        <v>-93912.758010000005</v>
      </c>
      <c r="F1438" s="210">
        <f t="shared" si="66"/>
        <v>6</v>
      </c>
      <c r="G1438" s="79" t="str">
        <f t="shared" si="67"/>
        <v>D</v>
      </c>
      <c r="H1438" s="79" t="str">
        <f t="shared" si="68"/>
        <v>6IF-NWPL_ROCKY_M</v>
      </c>
    </row>
    <row r="1439" spans="1:8">
      <c r="A1439" s="80">
        <v>38687</v>
      </c>
      <c r="B1439" s="79" t="s">
        <v>79</v>
      </c>
      <c r="C1439" s="79" t="s">
        <v>99</v>
      </c>
      <c r="D1439" s="85">
        <v>129803.39750000001</v>
      </c>
      <c r="E1439" s="85">
        <v>-649.01698750000003</v>
      </c>
      <c r="F1439" s="210">
        <f t="shared" si="66"/>
        <v>6</v>
      </c>
      <c r="G1439" s="79" t="str">
        <f t="shared" si="67"/>
        <v>D</v>
      </c>
      <c r="H1439" s="79" t="str">
        <f t="shared" si="68"/>
        <v>6IF-PAN/TX/OK</v>
      </c>
    </row>
    <row r="1440" spans="1:8">
      <c r="A1440" s="80">
        <v>38687</v>
      </c>
      <c r="B1440" s="79" t="s">
        <v>79</v>
      </c>
      <c r="C1440" s="79" t="s">
        <v>68</v>
      </c>
      <c r="D1440" s="85">
        <v>-119754.10219999999</v>
      </c>
      <c r="E1440" s="85">
        <v>1197.5410219999999</v>
      </c>
      <c r="F1440" s="210">
        <f t="shared" si="66"/>
        <v>6</v>
      </c>
      <c r="G1440" s="79" t="str">
        <f t="shared" si="67"/>
        <v>D</v>
      </c>
      <c r="H1440" s="79" t="str">
        <f t="shared" si="68"/>
        <v>6NGI-MALIN</v>
      </c>
    </row>
    <row r="1441" spans="1:8">
      <c r="A1441" s="80">
        <v>38687</v>
      </c>
      <c r="B1441" s="79" t="s">
        <v>79</v>
      </c>
      <c r="C1441" s="79" t="s">
        <v>74</v>
      </c>
      <c r="D1441" s="85">
        <v>345771.96490000002</v>
      </c>
      <c r="E1441" s="85">
        <v>0</v>
      </c>
      <c r="F1441" s="210">
        <f t="shared" si="66"/>
        <v>6</v>
      </c>
      <c r="G1441" s="79" t="str">
        <f t="shared" si="67"/>
        <v>D</v>
      </c>
      <c r="H1441" s="79" t="str">
        <f t="shared" si="68"/>
        <v>6NGI-PGE/CG</v>
      </c>
    </row>
    <row r="1442" spans="1:8">
      <c r="A1442" s="80">
        <v>38687</v>
      </c>
      <c r="B1442" s="79" t="s">
        <v>79</v>
      </c>
      <c r="C1442" s="79" t="s">
        <v>46</v>
      </c>
      <c r="D1442" s="85">
        <v>-198473.58179999999</v>
      </c>
      <c r="E1442" s="85">
        <v>19847.358179999999</v>
      </c>
      <c r="F1442" s="210">
        <f t="shared" si="66"/>
        <v>6</v>
      </c>
      <c r="G1442" s="79" t="str">
        <f t="shared" si="67"/>
        <v>D</v>
      </c>
      <c r="H1442" s="79" t="str">
        <f t="shared" si="68"/>
        <v>6NGI-SOCAL</v>
      </c>
    </row>
    <row r="1443" spans="1:8">
      <c r="A1443" s="80">
        <v>38718</v>
      </c>
      <c r="B1443" s="79" t="s">
        <v>79</v>
      </c>
      <c r="C1443" s="79" t="s">
        <v>88</v>
      </c>
      <c r="D1443" s="85">
        <v>38751.113700000002</v>
      </c>
      <c r="E1443" s="85">
        <v>1261.1215162255701</v>
      </c>
      <c r="F1443" s="210">
        <f t="shared" si="66"/>
        <v>6</v>
      </c>
      <c r="G1443" s="79" t="str">
        <f t="shared" si="67"/>
        <v>D</v>
      </c>
      <c r="H1443" s="79" t="str">
        <f t="shared" si="68"/>
        <v>6IF-CIG/RKYMTN</v>
      </c>
    </row>
    <row r="1444" spans="1:8">
      <c r="A1444" s="80">
        <v>38718</v>
      </c>
      <c r="B1444" s="79" t="s">
        <v>79</v>
      </c>
      <c r="C1444" s="79" t="s">
        <v>96</v>
      </c>
      <c r="D1444" s="85">
        <v>-129170.379</v>
      </c>
      <c r="E1444" s="85">
        <v>645.85189500000001</v>
      </c>
      <c r="F1444" s="210">
        <f t="shared" si="66"/>
        <v>6</v>
      </c>
      <c r="G1444" s="79" t="str">
        <f t="shared" si="67"/>
        <v>D</v>
      </c>
      <c r="H1444" s="79" t="str">
        <f t="shared" si="68"/>
        <v>6IF-NGPL/MIDCON</v>
      </c>
    </row>
    <row r="1445" spans="1:8">
      <c r="A1445" s="80">
        <v>38718</v>
      </c>
      <c r="B1445" s="79" t="s">
        <v>79</v>
      </c>
      <c r="C1445" s="79" t="s">
        <v>67</v>
      </c>
      <c r="D1445" s="85">
        <v>2221213.8376000002</v>
      </c>
      <c r="E1445" s="85">
        <v>-222121.38376</v>
      </c>
      <c r="F1445" s="210">
        <f t="shared" si="66"/>
        <v>6</v>
      </c>
      <c r="G1445" s="79" t="str">
        <f t="shared" si="67"/>
        <v>D</v>
      </c>
      <c r="H1445" s="79" t="str">
        <f t="shared" si="68"/>
        <v>6IF-NWPL_ROCKY_M</v>
      </c>
    </row>
    <row r="1446" spans="1:8">
      <c r="A1446" s="80">
        <v>38718</v>
      </c>
      <c r="B1446" s="79" t="s">
        <v>79</v>
      </c>
      <c r="C1446" s="79" t="s">
        <v>99</v>
      </c>
      <c r="D1446" s="85">
        <v>129170.379</v>
      </c>
      <c r="E1446" s="85">
        <v>-645.85189500000001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6IF-PAN/TX/OK</v>
      </c>
    </row>
    <row r="1447" spans="1:8">
      <c r="A1447" s="80">
        <v>38718</v>
      </c>
      <c r="B1447" s="79" t="s">
        <v>79</v>
      </c>
      <c r="C1447" s="79" t="s">
        <v>68</v>
      </c>
      <c r="D1447" s="85">
        <v>51668.151599999997</v>
      </c>
      <c r="E1447" s="85">
        <v>1681.4953549674201</v>
      </c>
      <c r="F1447" s="210">
        <f t="shared" si="66"/>
        <v>6</v>
      </c>
      <c r="G1447" s="79" t="str">
        <f t="shared" si="67"/>
        <v>D</v>
      </c>
      <c r="H1447" s="79" t="str">
        <f t="shared" si="68"/>
        <v>6NGI-MALIN</v>
      </c>
    </row>
    <row r="1448" spans="1:8">
      <c r="A1448" s="80">
        <v>38718</v>
      </c>
      <c r="B1448" s="79" t="s">
        <v>79</v>
      </c>
      <c r="C1448" s="79" t="s">
        <v>74</v>
      </c>
      <c r="D1448" s="85">
        <v>88193.368000000002</v>
      </c>
      <c r="E1448" s="85">
        <v>0</v>
      </c>
      <c r="F1448" s="210">
        <f t="shared" si="66"/>
        <v>6</v>
      </c>
      <c r="G1448" s="79" t="str">
        <f t="shared" si="67"/>
        <v>D</v>
      </c>
      <c r="H1448" s="79" t="str">
        <f t="shared" si="68"/>
        <v>6NGI-PGE/CG</v>
      </c>
    </row>
    <row r="1449" spans="1:8">
      <c r="A1449" s="80">
        <v>38718</v>
      </c>
      <c r="B1449" s="79" t="s">
        <v>79</v>
      </c>
      <c r="C1449" s="79" t="s">
        <v>46</v>
      </c>
      <c r="D1449" s="85">
        <v>60835.081700000002</v>
      </c>
      <c r="E1449" s="85">
        <v>-6083.5081700000001</v>
      </c>
      <c r="F1449" s="210">
        <f t="shared" si="66"/>
        <v>6</v>
      </c>
      <c r="G1449" s="79" t="str">
        <f t="shared" si="67"/>
        <v>D</v>
      </c>
      <c r="H1449" s="79" t="str">
        <f t="shared" si="68"/>
        <v>6NGI-SOCAL</v>
      </c>
    </row>
    <row r="1450" spans="1:8">
      <c r="A1450" s="80">
        <v>38749</v>
      </c>
      <c r="B1450" s="79" t="s">
        <v>79</v>
      </c>
      <c r="C1450" s="79" t="s">
        <v>88</v>
      </c>
      <c r="D1450" s="85">
        <v>34833.622199999998</v>
      </c>
      <c r="E1450" s="85">
        <v>1174.6775169229099</v>
      </c>
      <c r="F1450" s="210">
        <f t="shared" si="66"/>
        <v>6</v>
      </c>
      <c r="G1450" s="79" t="str">
        <f t="shared" si="67"/>
        <v>D</v>
      </c>
      <c r="H1450" s="79" t="str">
        <f t="shared" si="68"/>
        <v>6IF-CIG/RKYMTN</v>
      </c>
    </row>
    <row r="1451" spans="1:8">
      <c r="A1451" s="80">
        <v>38749</v>
      </c>
      <c r="B1451" s="79" t="s">
        <v>79</v>
      </c>
      <c r="C1451" s="79" t="s">
        <v>96</v>
      </c>
      <c r="D1451" s="85">
        <v>-116112.0738</v>
      </c>
      <c r="E1451" s="85">
        <v>580.56036900000004</v>
      </c>
      <c r="F1451" s="210">
        <f t="shared" si="66"/>
        <v>6</v>
      </c>
      <c r="G1451" s="79" t="str">
        <f t="shared" si="67"/>
        <v>D</v>
      </c>
      <c r="H1451" s="79" t="str">
        <f t="shared" si="68"/>
        <v>6IF-NGPL/MIDCON</v>
      </c>
    </row>
    <row r="1452" spans="1:8">
      <c r="A1452" s="80">
        <v>38749</v>
      </c>
      <c r="B1452" s="79" t="s">
        <v>79</v>
      </c>
      <c r="C1452" s="79" t="s">
        <v>67</v>
      </c>
      <c r="D1452" s="85">
        <v>1996663.2219</v>
      </c>
      <c r="E1452" s="85">
        <v>-199666.32219000001</v>
      </c>
      <c r="F1452" s="210">
        <f t="shared" si="66"/>
        <v>6</v>
      </c>
      <c r="G1452" s="79" t="str">
        <f t="shared" si="67"/>
        <v>D</v>
      </c>
      <c r="H1452" s="79" t="str">
        <f t="shared" si="68"/>
        <v>6IF-NWPL_ROCKY_M</v>
      </c>
    </row>
    <row r="1453" spans="1:8">
      <c r="A1453" s="80">
        <v>38749</v>
      </c>
      <c r="B1453" s="79" t="s">
        <v>79</v>
      </c>
      <c r="C1453" s="79" t="s">
        <v>99</v>
      </c>
      <c r="D1453" s="85">
        <v>116112.0738</v>
      </c>
      <c r="E1453" s="85">
        <v>-580.56036900000004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6IF-PAN/TX/OK</v>
      </c>
    </row>
    <row r="1454" spans="1:8">
      <c r="A1454" s="80">
        <v>38749</v>
      </c>
      <c r="B1454" s="79" t="s">
        <v>79</v>
      </c>
      <c r="C1454" s="79" t="s">
        <v>68</v>
      </c>
      <c r="D1454" s="85">
        <v>46444.8295</v>
      </c>
      <c r="E1454" s="85">
        <v>1566.2366858582902</v>
      </c>
      <c r="F1454" s="210">
        <f t="shared" si="66"/>
        <v>6</v>
      </c>
      <c r="G1454" s="79" t="str">
        <f t="shared" si="67"/>
        <v>D</v>
      </c>
      <c r="H1454" s="79" t="str">
        <f t="shared" si="68"/>
        <v>6NGI-MALIN</v>
      </c>
    </row>
    <row r="1455" spans="1:8">
      <c r="A1455" s="80">
        <v>38749</v>
      </c>
      <c r="B1455" s="79" t="s">
        <v>79</v>
      </c>
      <c r="C1455" s="79" t="s">
        <v>74</v>
      </c>
      <c r="D1455" s="85">
        <v>77226.969700000001</v>
      </c>
      <c r="E1455" s="85">
        <v>0</v>
      </c>
      <c r="F1455" s="210">
        <f t="shared" si="66"/>
        <v>6</v>
      </c>
      <c r="G1455" s="79" t="str">
        <f t="shared" si="67"/>
        <v>D</v>
      </c>
      <c r="H1455" s="79" t="str">
        <f t="shared" si="68"/>
        <v>6NGI-PGE/CG</v>
      </c>
    </row>
    <row r="1456" spans="1:8">
      <c r="A1456" s="80">
        <v>38749</v>
      </c>
      <c r="B1456" s="79" t="s">
        <v>79</v>
      </c>
      <c r="C1456" s="79" t="s">
        <v>46</v>
      </c>
      <c r="D1456" s="85">
        <v>53079.805200000003</v>
      </c>
      <c r="E1456" s="85">
        <v>-5307.9805200000001</v>
      </c>
      <c r="F1456" s="210">
        <f t="shared" si="66"/>
        <v>6</v>
      </c>
      <c r="G1456" s="79" t="str">
        <f t="shared" si="67"/>
        <v>D</v>
      </c>
      <c r="H1456" s="79" t="str">
        <f t="shared" si="68"/>
        <v>6NGI-SOCAL</v>
      </c>
    </row>
    <row r="1457" spans="1:8">
      <c r="A1457" s="80">
        <v>38777</v>
      </c>
      <c r="B1457" s="79" t="s">
        <v>79</v>
      </c>
      <c r="C1457" s="79" t="s">
        <v>88</v>
      </c>
      <c r="D1457" s="85">
        <v>38397.734299999996</v>
      </c>
      <c r="E1457" s="85">
        <v>2011.5741149334201</v>
      </c>
      <c r="F1457" s="210">
        <f t="shared" si="66"/>
        <v>6</v>
      </c>
      <c r="G1457" s="79" t="str">
        <f t="shared" si="67"/>
        <v>D</v>
      </c>
      <c r="H1457" s="79" t="str">
        <f t="shared" si="68"/>
        <v>6IF-CIG/RKYMTN</v>
      </c>
    </row>
    <row r="1458" spans="1:8">
      <c r="A1458" s="80">
        <v>38777</v>
      </c>
      <c r="B1458" s="79" t="s">
        <v>79</v>
      </c>
      <c r="C1458" s="79" t="s">
        <v>96</v>
      </c>
      <c r="D1458" s="85">
        <v>-127992.44779999999</v>
      </c>
      <c r="E1458" s="85">
        <v>639.96223899999995</v>
      </c>
      <c r="F1458" s="210">
        <f t="shared" si="66"/>
        <v>6</v>
      </c>
      <c r="G1458" s="79" t="str">
        <f t="shared" si="67"/>
        <v>D</v>
      </c>
      <c r="H1458" s="79" t="str">
        <f t="shared" si="68"/>
        <v>6IF-NGPL/MIDCON</v>
      </c>
    </row>
    <row r="1459" spans="1:8">
      <c r="A1459" s="80">
        <v>38777</v>
      </c>
      <c r="B1459" s="79" t="s">
        <v>79</v>
      </c>
      <c r="C1459" s="79" t="s">
        <v>67</v>
      </c>
      <c r="D1459" s="85">
        <v>2200958.1321999999</v>
      </c>
      <c r="E1459" s="85">
        <v>-220095.81322000001</v>
      </c>
      <c r="F1459" s="210">
        <f t="shared" si="66"/>
        <v>6</v>
      </c>
      <c r="G1459" s="79" t="str">
        <f t="shared" si="67"/>
        <v>D</v>
      </c>
      <c r="H1459" s="79" t="str">
        <f t="shared" si="68"/>
        <v>6IF-NWPL_ROCKY_M</v>
      </c>
    </row>
    <row r="1460" spans="1:8">
      <c r="A1460" s="80">
        <v>38777</v>
      </c>
      <c r="B1460" s="79" t="s">
        <v>79</v>
      </c>
      <c r="C1460" s="79" t="s">
        <v>99</v>
      </c>
      <c r="D1460" s="85">
        <v>127992.44779999999</v>
      </c>
      <c r="E1460" s="85">
        <v>-639.96223899999995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6IF-PAN/TX/OK</v>
      </c>
    </row>
    <row r="1461" spans="1:8">
      <c r="A1461" s="80">
        <v>38777</v>
      </c>
      <c r="B1461" s="79" t="s">
        <v>79</v>
      </c>
      <c r="C1461" s="79" t="s">
        <v>68</v>
      </c>
      <c r="D1461" s="85">
        <v>51196.979099999997</v>
      </c>
      <c r="E1461" s="85">
        <v>2682.0988216574906</v>
      </c>
      <c r="F1461" s="210">
        <f t="shared" si="66"/>
        <v>6</v>
      </c>
      <c r="G1461" s="79" t="str">
        <f t="shared" si="67"/>
        <v>D</v>
      </c>
      <c r="H1461" s="79" t="str">
        <f t="shared" si="68"/>
        <v>6NGI-MALIN</v>
      </c>
    </row>
    <row r="1462" spans="1:8">
      <c r="A1462" s="80">
        <v>38777</v>
      </c>
      <c r="B1462" s="79" t="s">
        <v>79</v>
      </c>
      <c r="C1462" s="79" t="s">
        <v>74</v>
      </c>
      <c r="D1462" s="85">
        <v>90724.35</v>
      </c>
      <c r="E1462" s="85">
        <v>0</v>
      </c>
      <c r="F1462" s="210">
        <f t="shared" si="66"/>
        <v>6</v>
      </c>
      <c r="G1462" s="79" t="str">
        <f t="shared" si="67"/>
        <v>D</v>
      </c>
      <c r="H1462" s="79" t="str">
        <f t="shared" si="68"/>
        <v>6NGI-PGE/CG</v>
      </c>
    </row>
    <row r="1463" spans="1:8">
      <c r="A1463" s="80">
        <v>38777</v>
      </c>
      <c r="B1463" s="79" t="s">
        <v>79</v>
      </c>
      <c r="C1463" s="79" t="s">
        <v>46</v>
      </c>
      <c r="D1463" s="85">
        <v>60280.314100000003</v>
      </c>
      <c r="E1463" s="85">
        <v>-6028.0314099999996</v>
      </c>
      <c r="F1463" s="210">
        <f t="shared" si="66"/>
        <v>6</v>
      </c>
      <c r="G1463" s="79" t="str">
        <f t="shared" si="67"/>
        <v>D</v>
      </c>
      <c r="H1463" s="79" t="str">
        <f t="shared" si="68"/>
        <v>6NGI-SOCAL</v>
      </c>
    </row>
    <row r="1464" spans="1:8">
      <c r="A1464" s="80">
        <v>38808</v>
      </c>
      <c r="B1464" s="79" t="s">
        <v>79</v>
      </c>
      <c r="C1464" s="79" t="s">
        <v>88</v>
      </c>
      <c r="D1464" s="85">
        <v>36978.323600000003</v>
      </c>
      <c r="E1464" s="85">
        <v>1944.9770325881202</v>
      </c>
      <c r="F1464" s="210">
        <f t="shared" si="66"/>
        <v>6</v>
      </c>
      <c r="G1464" s="79" t="str">
        <f t="shared" si="67"/>
        <v>D</v>
      </c>
      <c r="H1464" s="79" t="str">
        <f t="shared" si="68"/>
        <v>6IF-CIG/RKYMTN</v>
      </c>
    </row>
    <row r="1465" spans="1:8">
      <c r="A1465" s="80">
        <v>38808</v>
      </c>
      <c r="B1465" s="79" t="s">
        <v>79</v>
      </c>
      <c r="C1465" s="79" t="s">
        <v>96</v>
      </c>
      <c r="D1465" s="85">
        <v>-123261.07859999999</v>
      </c>
      <c r="E1465" s="85">
        <v>616.30539299999998</v>
      </c>
      <c r="F1465" s="210">
        <f t="shared" si="66"/>
        <v>6</v>
      </c>
      <c r="G1465" s="79" t="str">
        <f t="shared" si="67"/>
        <v>D</v>
      </c>
      <c r="H1465" s="79" t="str">
        <f t="shared" si="68"/>
        <v>6IF-NGPL/MIDCON</v>
      </c>
    </row>
    <row r="1466" spans="1:8">
      <c r="A1466" s="80">
        <v>38808</v>
      </c>
      <c r="B1466" s="79" t="s">
        <v>79</v>
      </c>
      <c r="C1466" s="79" t="s">
        <v>67</v>
      </c>
      <c r="D1466" s="85">
        <v>-961929.45739999996</v>
      </c>
      <c r="E1466" s="85">
        <v>96192.945739999996</v>
      </c>
      <c r="F1466" s="210">
        <f t="shared" si="66"/>
        <v>6</v>
      </c>
      <c r="G1466" s="79" t="str">
        <f t="shared" si="67"/>
        <v>D</v>
      </c>
      <c r="H1466" s="79" t="str">
        <f t="shared" si="68"/>
        <v>6IF-NWPL_ROCKY_M</v>
      </c>
    </row>
    <row r="1467" spans="1:8">
      <c r="A1467" s="80">
        <v>38808</v>
      </c>
      <c r="B1467" s="79" t="s">
        <v>79</v>
      </c>
      <c r="C1467" s="79" t="s">
        <v>99</v>
      </c>
      <c r="D1467" s="85">
        <v>123261.07859999999</v>
      </c>
      <c r="E1467" s="85">
        <v>-616.30539299999998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6IF-PAN/TX/OK</v>
      </c>
    </row>
    <row r="1468" spans="1:8">
      <c r="A1468" s="80">
        <v>38808</v>
      </c>
      <c r="B1468" s="79" t="s">
        <v>79</v>
      </c>
      <c r="C1468" s="79" t="s">
        <v>68</v>
      </c>
      <c r="D1468" s="85">
        <v>49304.431400000001</v>
      </c>
      <c r="E1468" s="85">
        <v>2593.3027066109803</v>
      </c>
      <c r="F1468" s="210">
        <f t="shared" si="66"/>
        <v>6</v>
      </c>
      <c r="G1468" s="79" t="str">
        <f t="shared" si="67"/>
        <v>D</v>
      </c>
      <c r="H1468" s="79" t="str">
        <f t="shared" si="68"/>
        <v>6NGI-MALIN</v>
      </c>
    </row>
    <row r="1469" spans="1:8">
      <c r="A1469" s="80">
        <v>38808</v>
      </c>
      <c r="B1469" s="79" t="s">
        <v>79</v>
      </c>
      <c r="C1469" s="79" t="s">
        <v>74</v>
      </c>
      <c r="D1469" s="85">
        <v>93936.446200000006</v>
      </c>
      <c r="E1469" s="85">
        <v>0</v>
      </c>
      <c r="F1469" s="210">
        <f t="shared" si="66"/>
        <v>6</v>
      </c>
      <c r="G1469" s="79" t="str">
        <f t="shared" si="67"/>
        <v>D</v>
      </c>
      <c r="H1469" s="79" t="str">
        <f t="shared" si="68"/>
        <v>6NGI-PGE/CG</v>
      </c>
    </row>
    <row r="1470" spans="1:8">
      <c r="A1470" s="80">
        <v>38808</v>
      </c>
      <c r="B1470" s="79" t="s">
        <v>79</v>
      </c>
      <c r="C1470" s="79" t="s">
        <v>46</v>
      </c>
      <c r="D1470" s="85">
        <v>13969.588900000001</v>
      </c>
      <c r="E1470" s="85">
        <v>-1396.9588899999999</v>
      </c>
      <c r="F1470" s="210">
        <f t="shared" si="66"/>
        <v>6</v>
      </c>
      <c r="G1470" s="79" t="str">
        <f t="shared" si="67"/>
        <v>D</v>
      </c>
      <c r="H1470" s="79" t="str">
        <f t="shared" si="68"/>
        <v>6NGI-SOCAL</v>
      </c>
    </row>
    <row r="1471" spans="1:8">
      <c r="A1471" s="80">
        <v>38838</v>
      </c>
      <c r="B1471" s="79" t="s">
        <v>79</v>
      </c>
      <c r="C1471" s="79" t="s">
        <v>88</v>
      </c>
      <c r="D1471" s="85">
        <v>38029.446499999998</v>
      </c>
      <c r="E1471" s="85">
        <v>1986.9625624883301</v>
      </c>
      <c r="F1471" s="210">
        <f t="shared" si="66"/>
        <v>6</v>
      </c>
      <c r="G1471" s="79" t="str">
        <f t="shared" si="67"/>
        <v>D</v>
      </c>
      <c r="H1471" s="79" t="str">
        <f t="shared" si="68"/>
        <v>6IF-CIG/RKYMTN</v>
      </c>
    </row>
    <row r="1472" spans="1:8">
      <c r="A1472" s="80">
        <v>38838</v>
      </c>
      <c r="B1472" s="79" t="s">
        <v>79</v>
      </c>
      <c r="C1472" s="79" t="s">
        <v>96</v>
      </c>
      <c r="D1472" s="85">
        <v>-126764.82180000001</v>
      </c>
      <c r="E1472" s="85">
        <v>633.82410900000002</v>
      </c>
      <c r="F1472" s="210">
        <f t="shared" si="66"/>
        <v>6</v>
      </c>
      <c r="G1472" s="79" t="str">
        <f t="shared" si="67"/>
        <v>D</v>
      </c>
      <c r="H1472" s="79" t="str">
        <f t="shared" si="68"/>
        <v>6IF-NGPL/MIDCON</v>
      </c>
    </row>
    <row r="1473" spans="1:8">
      <c r="A1473" s="80">
        <v>38838</v>
      </c>
      <c r="B1473" s="79" t="s">
        <v>79</v>
      </c>
      <c r="C1473" s="79" t="s">
        <v>67</v>
      </c>
      <c r="D1473" s="85">
        <v>-989272.66969999997</v>
      </c>
      <c r="E1473" s="85">
        <v>98927.266969999997</v>
      </c>
      <c r="F1473" s="210">
        <f t="shared" si="66"/>
        <v>6</v>
      </c>
      <c r="G1473" s="79" t="str">
        <f t="shared" si="67"/>
        <v>D</v>
      </c>
      <c r="H1473" s="79" t="str">
        <f t="shared" si="68"/>
        <v>6IF-NWPL_ROCKY_M</v>
      </c>
    </row>
    <row r="1474" spans="1:8">
      <c r="A1474" s="80">
        <v>38838</v>
      </c>
      <c r="B1474" s="79" t="s">
        <v>79</v>
      </c>
      <c r="C1474" s="79" t="s">
        <v>99</v>
      </c>
      <c r="D1474" s="85">
        <v>126764.82180000001</v>
      </c>
      <c r="E1474" s="85">
        <v>-633.82410900000002</v>
      </c>
      <c r="F1474" s="210">
        <f t="shared" si="66"/>
        <v>6</v>
      </c>
      <c r="G1474" s="79" t="str">
        <f t="shared" si="67"/>
        <v>D</v>
      </c>
      <c r="H1474" s="79" t="str">
        <f t="shared" si="68"/>
        <v>6IF-PAN/TX/OK</v>
      </c>
    </row>
    <row r="1475" spans="1:8">
      <c r="A1475" s="80">
        <v>38838</v>
      </c>
      <c r="B1475" s="79" t="s">
        <v>79</v>
      </c>
      <c r="C1475" s="79" t="s">
        <v>68</v>
      </c>
      <c r="D1475" s="85">
        <v>50705.928699999997</v>
      </c>
      <c r="E1475" s="85">
        <v>2649.2834183927102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6NGI-MALIN</v>
      </c>
    </row>
    <row r="1476" spans="1:8">
      <c r="A1476" s="80">
        <v>38838</v>
      </c>
      <c r="B1476" s="79" t="s">
        <v>79</v>
      </c>
      <c r="C1476" s="79" t="s">
        <v>74</v>
      </c>
      <c r="D1476" s="85">
        <v>104742.90979999999</v>
      </c>
      <c r="E1476" s="85">
        <v>0</v>
      </c>
      <c r="F1476" s="210">
        <f t="shared" si="69"/>
        <v>6</v>
      </c>
      <c r="G1476" s="79" t="str">
        <f t="shared" si="70"/>
        <v>D</v>
      </c>
      <c r="H1476" s="79" t="str">
        <f t="shared" si="71"/>
        <v>6NGI-PGE/CG</v>
      </c>
    </row>
    <row r="1477" spans="1:8">
      <c r="A1477" s="80">
        <v>38838</v>
      </c>
      <c r="B1477" s="79" t="s">
        <v>79</v>
      </c>
      <c r="C1477" s="79" t="s">
        <v>46</v>
      </c>
      <c r="D1477" s="85">
        <v>59702.141900000002</v>
      </c>
      <c r="E1477" s="85">
        <v>-5970.2141899999997</v>
      </c>
      <c r="F1477" s="210">
        <f t="shared" si="69"/>
        <v>6</v>
      </c>
      <c r="G1477" s="79" t="str">
        <f t="shared" si="70"/>
        <v>D</v>
      </c>
      <c r="H1477" s="79" t="str">
        <f t="shared" si="71"/>
        <v>6NGI-SOCAL</v>
      </c>
    </row>
    <row r="1478" spans="1:8">
      <c r="A1478" s="80">
        <v>38869</v>
      </c>
      <c r="B1478" s="79" t="s">
        <v>79</v>
      </c>
      <c r="C1478" s="79" t="s">
        <v>88</v>
      </c>
      <c r="D1478" s="85">
        <v>36620.507899999997</v>
      </c>
      <c r="E1478" s="85">
        <v>1905.8003792773602</v>
      </c>
      <c r="F1478" s="210">
        <f t="shared" si="69"/>
        <v>6</v>
      </c>
      <c r="G1478" s="79" t="str">
        <f t="shared" si="70"/>
        <v>D</v>
      </c>
      <c r="H1478" s="79" t="str">
        <f t="shared" si="71"/>
        <v>6IF-CIG/RKYMTN</v>
      </c>
    </row>
    <row r="1479" spans="1:8">
      <c r="A1479" s="80">
        <v>38869</v>
      </c>
      <c r="B1479" s="79" t="s">
        <v>79</v>
      </c>
      <c r="C1479" s="79" t="s">
        <v>96</v>
      </c>
      <c r="D1479" s="85">
        <v>-122068.3596</v>
      </c>
      <c r="E1479" s="85">
        <v>610.34179800000004</v>
      </c>
      <c r="F1479" s="210">
        <f t="shared" si="69"/>
        <v>6</v>
      </c>
      <c r="G1479" s="79" t="str">
        <f t="shared" si="70"/>
        <v>D</v>
      </c>
      <c r="H1479" s="79" t="str">
        <f t="shared" si="71"/>
        <v>6IF-NGPL/MIDCON</v>
      </c>
    </row>
    <row r="1480" spans="1:8">
      <c r="A1480" s="80">
        <v>38869</v>
      </c>
      <c r="B1480" s="79" t="s">
        <v>79</v>
      </c>
      <c r="C1480" s="79" t="s">
        <v>67</v>
      </c>
      <c r="D1480" s="85">
        <v>-952621.47829999996</v>
      </c>
      <c r="E1480" s="85">
        <v>95262.147830000002</v>
      </c>
      <c r="F1480" s="210">
        <f t="shared" si="69"/>
        <v>6</v>
      </c>
      <c r="G1480" s="79" t="str">
        <f t="shared" si="70"/>
        <v>D</v>
      </c>
      <c r="H1480" s="79" t="str">
        <f t="shared" si="71"/>
        <v>6IF-NWPL_ROCKY_M</v>
      </c>
    </row>
    <row r="1481" spans="1:8">
      <c r="A1481" s="80">
        <v>38869</v>
      </c>
      <c r="B1481" s="79" t="s">
        <v>79</v>
      </c>
      <c r="C1481" s="79" t="s">
        <v>99</v>
      </c>
      <c r="D1481" s="85">
        <v>122068.3596</v>
      </c>
      <c r="E1481" s="85">
        <v>-610.34179800000004</v>
      </c>
      <c r="F1481" s="210">
        <f t="shared" si="69"/>
        <v>6</v>
      </c>
      <c r="G1481" s="79" t="str">
        <f t="shared" si="70"/>
        <v>D</v>
      </c>
      <c r="H1481" s="79" t="str">
        <f t="shared" si="71"/>
        <v>6IF-PAN/TX/OK</v>
      </c>
    </row>
    <row r="1482" spans="1:8">
      <c r="A1482" s="80">
        <v>38869</v>
      </c>
      <c r="B1482" s="79" t="s">
        <v>79</v>
      </c>
      <c r="C1482" s="79" t="s">
        <v>68</v>
      </c>
      <c r="D1482" s="85">
        <v>48827.343800000002</v>
      </c>
      <c r="E1482" s="85">
        <v>2541.0671689003502</v>
      </c>
      <c r="F1482" s="210">
        <f t="shared" si="69"/>
        <v>6</v>
      </c>
      <c r="G1482" s="79" t="str">
        <f t="shared" si="70"/>
        <v>D</v>
      </c>
      <c r="H1482" s="79" t="str">
        <f t="shared" si="71"/>
        <v>6NGI-MALIN</v>
      </c>
    </row>
    <row r="1483" spans="1:8">
      <c r="A1483" s="80">
        <v>38869</v>
      </c>
      <c r="B1483" s="79" t="s">
        <v>79</v>
      </c>
      <c r="C1483" s="79" t="s">
        <v>74</v>
      </c>
      <c r="D1483" s="85">
        <v>125735.2931</v>
      </c>
      <c r="E1483" s="85">
        <v>0</v>
      </c>
      <c r="F1483" s="210">
        <f t="shared" si="69"/>
        <v>6</v>
      </c>
      <c r="G1483" s="79" t="str">
        <f t="shared" si="70"/>
        <v>D</v>
      </c>
      <c r="H1483" s="79" t="str">
        <f t="shared" si="71"/>
        <v>6NGI-PGE/CG</v>
      </c>
    </row>
    <row r="1484" spans="1:8">
      <c r="A1484" s="80">
        <v>38869</v>
      </c>
      <c r="B1484" s="79" t="s">
        <v>79</v>
      </c>
      <c r="C1484" s="79" t="s">
        <v>46</v>
      </c>
      <c r="D1484" s="85">
        <v>56965.234499999999</v>
      </c>
      <c r="E1484" s="85">
        <v>-5696.5234499999997</v>
      </c>
      <c r="F1484" s="210">
        <f t="shared" si="69"/>
        <v>6</v>
      </c>
      <c r="G1484" s="79" t="str">
        <f t="shared" si="70"/>
        <v>D</v>
      </c>
      <c r="H1484" s="79" t="str">
        <f t="shared" si="71"/>
        <v>6NGI-SOCAL</v>
      </c>
    </row>
    <row r="1485" spans="1:8">
      <c r="A1485" s="80">
        <v>38899</v>
      </c>
      <c r="B1485" s="79" t="s">
        <v>79</v>
      </c>
      <c r="C1485" s="79" t="s">
        <v>88</v>
      </c>
      <c r="D1485" s="85">
        <v>37658.333599999998</v>
      </c>
      <c r="E1485" s="85">
        <v>1847.4185964844401</v>
      </c>
      <c r="F1485" s="210">
        <f t="shared" si="69"/>
        <v>6</v>
      </c>
      <c r="G1485" s="79" t="str">
        <f t="shared" si="70"/>
        <v>D</v>
      </c>
      <c r="H1485" s="79" t="str">
        <f t="shared" si="71"/>
        <v>6IF-CIG/RKYMTN</v>
      </c>
    </row>
    <row r="1486" spans="1:8">
      <c r="A1486" s="80">
        <v>38899</v>
      </c>
      <c r="B1486" s="79" t="s">
        <v>79</v>
      </c>
      <c r="C1486" s="79" t="s">
        <v>96</v>
      </c>
      <c r="D1486" s="85">
        <v>-125527.7785</v>
      </c>
      <c r="E1486" s="85">
        <v>627.6388925</v>
      </c>
      <c r="F1486" s="210">
        <f t="shared" si="69"/>
        <v>6</v>
      </c>
      <c r="G1486" s="79" t="str">
        <f t="shared" si="70"/>
        <v>D</v>
      </c>
      <c r="H1486" s="79" t="str">
        <f t="shared" si="71"/>
        <v>6IF-NGPL/MIDCON</v>
      </c>
    </row>
    <row r="1487" spans="1:8">
      <c r="A1487" s="80">
        <v>38899</v>
      </c>
      <c r="B1487" s="79" t="s">
        <v>79</v>
      </c>
      <c r="C1487" s="79" t="s">
        <v>67</v>
      </c>
      <c r="D1487" s="85">
        <v>-979618.78379999998</v>
      </c>
      <c r="E1487" s="85">
        <v>97961.878379999995</v>
      </c>
      <c r="F1487" s="210">
        <f t="shared" si="69"/>
        <v>6</v>
      </c>
      <c r="G1487" s="79" t="str">
        <f t="shared" si="70"/>
        <v>D</v>
      </c>
      <c r="H1487" s="79" t="str">
        <f t="shared" si="71"/>
        <v>6IF-NWPL_ROCKY_M</v>
      </c>
    </row>
    <row r="1488" spans="1:8">
      <c r="A1488" s="80">
        <v>38899</v>
      </c>
      <c r="B1488" s="79" t="s">
        <v>79</v>
      </c>
      <c r="C1488" s="79" t="s">
        <v>99</v>
      </c>
      <c r="D1488" s="85">
        <v>125527.7785</v>
      </c>
      <c r="E1488" s="85">
        <v>-627.6388925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6IF-PAN/TX/OK</v>
      </c>
    </row>
    <row r="1489" spans="1:8">
      <c r="A1489" s="80">
        <v>38899</v>
      </c>
      <c r="B1489" s="79" t="s">
        <v>79</v>
      </c>
      <c r="C1489" s="79" t="s">
        <v>68</v>
      </c>
      <c r="D1489" s="85">
        <v>50211.111400000002</v>
      </c>
      <c r="E1489" s="85">
        <v>2463.22479204209</v>
      </c>
      <c r="F1489" s="210">
        <f t="shared" si="69"/>
        <v>6</v>
      </c>
      <c r="G1489" s="79" t="str">
        <f t="shared" si="70"/>
        <v>D</v>
      </c>
      <c r="H1489" s="79" t="str">
        <f t="shared" si="71"/>
        <v>6NGI-MALIN</v>
      </c>
    </row>
    <row r="1490" spans="1:8">
      <c r="A1490" s="80">
        <v>38899</v>
      </c>
      <c r="B1490" s="79" t="s">
        <v>79</v>
      </c>
      <c r="C1490" s="79" t="s">
        <v>74</v>
      </c>
      <c r="D1490" s="85">
        <v>127957.34849999999</v>
      </c>
      <c r="E1490" s="85">
        <v>0</v>
      </c>
      <c r="F1490" s="210">
        <f t="shared" si="69"/>
        <v>6</v>
      </c>
      <c r="G1490" s="79" t="str">
        <f t="shared" si="70"/>
        <v>D</v>
      </c>
      <c r="H1490" s="79" t="str">
        <f t="shared" si="71"/>
        <v>6NGI-PGE/CG</v>
      </c>
    </row>
    <row r="1491" spans="1:8">
      <c r="A1491" s="80">
        <v>38899</v>
      </c>
      <c r="B1491" s="79" t="s">
        <v>79</v>
      </c>
      <c r="C1491" s="79" t="s">
        <v>46</v>
      </c>
      <c r="D1491" s="85">
        <v>2429.5699</v>
      </c>
      <c r="E1491" s="85">
        <v>-242.95698999999999</v>
      </c>
      <c r="F1491" s="210">
        <f t="shared" si="69"/>
        <v>6</v>
      </c>
      <c r="G1491" s="79" t="str">
        <f t="shared" si="70"/>
        <v>D</v>
      </c>
      <c r="H1491" s="79" t="str">
        <f t="shared" si="71"/>
        <v>6NGI-SOCAL</v>
      </c>
    </row>
    <row r="1492" spans="1:8">
      <c r="A1492" s="80">
        <v>38930</v>
      </c>
      <c r="B1492" s="79" t="s">
        <v>79</v>
      </c>
      <c r="C1492" s="79" t="s">
        <v>88</v>
      </c>
      <c r="D1492" s="85">
        <v>37468.701999999997</v>
      </c>
      <c r="E1492" s="85">
        <v>1774.7389364661801</v>
      </c>
      <c r="F1492" s="210">
        <f t="shared" si="69"/>
        <v>6</v>
      </c>
      <c r="G1492" s="79" t="str">
        <f t="shared" si="70"/>
        <v>D</v>
      </c>
      <c r="H1492" s="79" t="str">
        <f t="shared" si="71"/>
        <v>6IF-CIG/RKYMTN</v>
      </c>
    </row>
    <row r="1493" spans="1:8">
      <c r="A1493" s="80">
        <v>38930</v>
      </c>
      <c r="B1493" s="79" t="s">
        <v>79</v>
      </c>
      <c r="C1493" s="79" t="s">
        <v>96</v>
      </c>
      <c r="D1493" s="85">
        <v>-124895.6734</v>
      </c>
      <c r="E1493" s="85">
        <v>624.47836700000005</v>
      </c>
      <c r="F1493" s="210">
        <f t="shared" si="69"/>
        <v>6</v>
      </c>
      <c r="G1493" s="79" t="str">
        <f t="shared" si="70"/>
        <v>D</v>
      </c>
      <c r="H1493" s="79" t="str">
        <f t="shared" si="71"/>
        <v>6IF-NGPL/MIDCON</v>
      </c>
    </row>
    <row r="1494" spans="1:8">
      <c r="A1494" s="80">
        <v>38930</v>
      </c>
      <c r="B1494" s="79" t="s">
        <v>79</v>
      </c>
      <c r="C1494" s="79" t="s">
        <v>67</v>
      </c>
      <c r="D1494" s="85">
        <v>-974685.83519999997</v>
      </c>
      <c r="E1494" s="85">
        <v>97468.58352</v>
      </c>
      <c r="F1494" s="210">
        <f t="shared" si="69"/>
        <v>6</v>
      </c>
      <c r="G1494" s="79" t="str">
        <f t="shared" si="70"/>
        <v>D</v>
      </c>
      <c r="H1494" s="79" t="str">
        <f t="shared" si="71"/>
        <v>6IF-NWPL_ROCKY_M</v>
      </c>
    </row>
    <row r="1495" spans="1:8">
      <c r="A1495" s="80">
        <v>38930</v>
      </c>
      <c r="B1495" s="79" t="s">
        <v>79</v>
      </c>
      <c r="C1495" s="79" t="s">
        <v>99</v>
      </c>
      <c r="D1495" s="85">
        <v>124895.6734</v>
      </c>
      <c r="E1495" s="85">
        <v>-624.47836700000005</v>
      </c>
      <c r="F1495" s="210">
        <f t="shared" si="69"/>
        <v>6</v>
      </c>
      <c r="G1495" s="79" t="str">
        <f t="shared" si="70"/>
        <v>D</v>
      </c>
      <c r="H1495" s="79" t="str">
        <f t="shared" si="71"/>
        <v>6IF-PAN/TX/OK</v>
      </c>
    </row>
    <row r="1496" spans="1:8">
      <c r="A1496" s="80">
        <v>38930</v>
      </c>
      <c r="B1496" s="79" t="s">
        <v>79</v>
      </c>
      <c r="C1496" s="79" t="s">
        <v>68</v>
      </c>
      <c r="D1496" s="85">
        <v>49958.269400000005</v>
      </c>
      <c r="E1496" s="85">
        <v>2366.3185851126304</v>
      </c>
      <c r="F1496" s="210">
        <f t="shared" si="69"/>
        <v>6</v>
      </c>
      <c r="G1496" s="79" t="str">
        <f t="shared" si="70"/>
        <v>D</v>
      </c>
      <c r="H1496" s="79" t="str">
        <f t="shared" si="71"/>
        <v>6NGI-MALIN</v>
      </c>
    </row>
    <row r="1497" spans="1:8">
      <c r="A1497" s="80">
        <v>38930</v>
      </c>
      <c r="B1497" s="79" t="s">
        <v>79</v>
      </c>
      <c r="C1497" s="79" t="s">
        <v>74</v>
      </c>
      <c r="D1497" s="85">
        <v>132607.77979999999</v>
      </c>
      <c r="E1497" s="85">
        <v>0</v>
      </c>
      <c r="F1497" s="210">
        <f t="shared" si="69"/>
        <v>6</v>
      </c>
      <c r="G1497" s="79" t="str">
        <f t="shared" si="70"/>
        <v>D</v>
      </c>
      <c r="H1497" s="79" t="str">
        <f t="shared" si="71"/>
        <v>6NGI-PGE/CG</v>
      </c>
    </row>
    <row r="1498" spans="1:8">
      <c r="A1498" s="80">
        <v>38930</v>
      </c>
      <c r="B1498" s="79" t="s">
        <v>79</v>
      </c>
      <c r="C1498" s="79" t="s">
        <v>46</v>
      </c>
      <c r="D1498" s="85">
        <v>38677.3698</v>
      </c>
      <c r="E1498" s="85">
        <v>-3867.7369800000001</v>
      </c>
      <c r="F1498" s="210">
        <f t="shared" si="69"/>
        <v>6</v>
      </c>
      <c r="G1498" s="79" t="str">
        <f t="shared" si="70"/>
        <v>D</v>
      </c>
      <c r="H1498" s="79" t="str">
        <f t="shared" si="71"/>
        <v>6NGI-SOCAL</v>
      </c>
    </row>
    <row r="1499" spans="1:8">
      <c r="A1499" s="80">
        <v>38961</v>
      </c>
      <c r="B1499" s="79" t="s">
        <v>79</v>
      </c>
      <c r="C1499" s="79" t="s">
        <v>88</v>
      </c>
      <c r="D1499" s="85">
        <v>36075.872000000003</v>
      </c>
      <c r="E1499" s="85">
        <v>1658.9913824423402</v>
      </c>
      <c r="F1499" s="210">
        <f t="shared" si="69"/>
        <v>6</v>
      </c>
      <c r="G1499" s="79" t="str">
        <f t="shared" si="70"/>
        <v>D</v>
      </c>
      <c r="H1499" s="79" t="str">
        <f t="shared" si="71"/>
        <v>6IF-CIG/RKYMTN</v>
      </c>
    </row>
    <row r="1500" spans="1:8">
      <c r="A1500" s="80">
        <v>38961</v>
      </c>
      <c r="B1500" s="79" t="s">
        <v>79</v>
      </c>
      <c r="C1500" s="79" t="s">
        <v>96</v>
      </c>
      <c r="D1500" s="85">
        <v>-120252.9066</v>
      </c>
      <c r="E1500" s="85">
        <v>601.26453300000003</v>
      </c>
      <c r="F1500" s="210">
        <f t="shared" si="69"/>
        <v>6</v>
      </c>
      <c r="G1500" s="79" t="str">
        <f t="shared" si="70"/>
        <v>D</v>
      </c>
      <c r="H1500" s="79" t="str">
        <f t="shared" si="71"/>
        <v>6IF-NGPL/MIDCON</v>
      </c>
    </row>
    <row r="1501" spans="1:8">
      <c r="A1501" s="80">
        <v>38961</v>
      </c>
      <c r="B1501" s="79" t="s">
        <v>79</v>
      </c>
      <c r="C1501" s="79" t="s">
        <v>67</v>
      </c>
      <c r="D1501" s="85">
        <v>-938453.6827</v>
      </c>
      <c r="E1501" s="85">
        <v>93845.368270000006</v>
      </c>
      <c r="F1501" s="210">
        <f t="shared" si="69"/>
        <v>6</v>
      </c>
      <c r="G1501" s="79" t="str">
        <f t="shared" si="70"/>
        <v>D</v>
      </c>
      <c r="H1501" s="79" t="str">
        <f t="shared" si="71"/>
        <v>6IF-NWPL_ROCKY_M</v>
      </c>
    </row>
    <row r="1502" spans="1:8">
      <c r="A1502" s="80">
        <v>38961</v>
      </c>
      <c r="B1502" s="79" t="s">
        <v>79</v>
      </c>
      <c r="C1502" s="79" t="s">
        <v>99</v>
      </c>
      <c r="D1502" s="85">
        <v>120252.9066</v>
      </c>
      <c r="E1502" s="85">
        <v>-601.26453300000003</v>
      </c>
      <c r="F1502" s="210">
        <f t="shared" si="69"/>
        <v>6</v>
      </c>
      <c r="G1502" s="79" t="str">
        <f t="shared" si="70"/>
        <v>D</v>
      </c>
      <c r="H1502" s="79" t="str">
        <f t="shared" si="71"/>
        <v>6IF-PAN/TX/OK</v>
      </c>
    </row>
    <row r="1503" spans="1:8">
      <c r="A1503" s="80">
        <v>38961</v>
      </c>
      <c r="B1503" s="79" t="s">
        <v>79</v>
      </c>
      <c r="C1503" s="79" t="s">
        <v>68</v>
      </c>
      <c r="D1503" s="85">
        <v>48101.162700000001</v>
      </c>
      <c r="E1503" s="85">
        <v>2211.9885114560002</v>
      </c>
      <c r="F1503" s="210">
        <f t="shared" si="69"/>
        <v>6</v>
      </c>
      <c r="G1503" s="79" t="str">
        <f t="shared" si="70"/>
        <v>D</v>
      </c>
      <c r="H1503" s="79" t="str">
        <f t="shared" si="71"/>
        <v>6NGI-MALIN</v>
      </c>
    </row>
    <row r="1504" spans="1:8">
      <c r="A1504" s="80">
        <v>38961</v>
      </c>
      <c r="B1504" s="79" t="s">
        <v>79</v>
      </c>
      <c r="C1504" s="79" t="s">
        <v>74</v>
      </c>
      <c r="D1504" s="85">
        <v>123814.79760000001</v>
      </c>
      <c r="E1504" s="85">
        <v>0</v>
      </c>
      <c r="F1504" s="210">
        <f t="shared" si="69"/>
        <v>6</v>
      </c>
      <c r="G1504" s="79" t="str">
        <f t="shared" si="70"/>
        <v>D</v>
      </c>
      <c r="H1504" s="79" t="str">
        <f t="shared" si="71"/>
        <v>6NGI-PGE/CG</v>
      </c>
    </row>
    <row r="1505" spans="1:8">
      <c r="A1505" s="80">
        <v>38961</v>
      </c>
      <c r="B1505" s="79" t="s">
        <v>79</v>
      </c>
      <c r="C1505" s="79" t="s">
        <v>46</v>
      </c>
      <c r="D1505" s="85">
        <v>36075.871899999998</v>
      </c>
      <c r="E1505" s="85">
        <v>-3607.5871900000002</v>
      </c>
      <c r="F1505" s="210">
        <f t="shared" si="69"/>
        <v>6</v>
      </c>
      <c r="G1505" s="79" t="str">
        <f t="shared" si="70"/>
        <v>D</v>
      </c>
      <c r="H1505" s="79" t="str">
        <f t="shared" si="71"/>
        <v>6NGI-SOCAL</v>
      </c>
    </row>
    <row r="1506" spans="1:8">
      <c r="A1506" s="80">
        <v>38991</v>
      </c>
      <c r="B1506" s="79" t="s">
        <v>79</v>
      </c>
      <c r="C1506" s="79" t="s">
        <v>88</v>
      </c>
      <c r="D1506" s="85">
        <v>37093.620499999997</v>
      </c>
      <c r="E1506" s="85">
        <v>1654.7119069094599</v>
      </c>
      <c r="F1506" s="210">
        <f t="shared" si="69"/>
        <v>6</v>
      </c>
      <c r="G1506" s="79" t="str">
        <f t="shared" si="70"/>
        <v>D</v>
      </c>
      <c r="H1506" s="79" t="str">
        <f t="shared" si="71"/>
        <v>6IF-CIG/RKYMTN</v>
      </c>
    </row>
    <row r="1507" spans="1:8">
      <c r="A1507" s="80">
        <v>38991</v>
      </c>
      <c r="B1507" s="79" t="s">
        <v>79</v>
      </c>
      <c r="C1507" s="79" t="s">
        <v>96</v>
      </c>
      <c r="D1507" s="85">
        <v>-123645.4016</v>
      </c>
      <c r="E1507" s="85">
        <v>618.22700799999996</v>
      </c>
      <c r="F1507" s="210">
        <f t="shared" si="69"/>
        <v>6</v>
      </c>
      <c r="G1507" s="79" t="str">
        <f t="shared" si="70"/>
        <v>D</v>
      </c>
      <c r="H1507" s="79" t="str">
        <f t="shared" si="71"/>
        <v>6IF-NGPL/MIDCON</v>
      </c>
    </row>
    <row r="1508" spans="1:8">
      <c r="A1508" s="80">
        <v>38991</v>
      </c>
      <c r="B1508" s="79" t="s">
        <v>79</v>
      </c>
      <c r="C1508" s="79" t="s">
        <v>67</v>
      </c>
      <c r="D1508" s="85">
        <v>-964928.71409999998</v>
      </c>
      <c r="E1508" s="85">
        <v>96492.871410000007</v>
      </c>
      <c r="F1508" s="210">
        <f t="shared" si="69"/>
        <v>6</v>
      </c>
      <c r="G1508" s="79" t="str">
        <f t="shared" si="70"/>
        <v>D</v>
      </c>
      <c r="H1508" s="79" t="str">
        <f t="shared" si="71"/>
        <v>6IF-NWPL_ROCKY_M</v>
      </c>
    </row>
    <row r="1509" spans="1:8">
      <c r="A1509" s="80">
        <v>38991</v>
      </c>
      <c r="B1509" s="79" t="s">
        <v>79</v>
      </c>
      <c r="C1509" s="79" t="s">
        <v>99</v>
      </c>
      <c r="D1509" s="85">
        <v>123645.4016</v>
      </c>
      <c r="E1509" s="85">
        <v>-618.22700799999996</v>
      </c>
      <c r="F1509" s="210">
        <f t="shared" si="69"/>
        <v>6</v>
      </c>
      <c r="G1509" s="79" t="str">
        <f t="shared" si="70"/>
        <v>D</v>
      </c>
      <c r="H1509" s="79" t="str">
        <f t="shared" si="71"/>
        <v>6IF-PAN/TX/OK</v>
      </c>
    </row>
    <row r="1510" spans="1:8">
      <c r="A1510" s="80">
        <v>38991</v>
      </c>
      <c r="B1510" s="79" t="s">
        <v>79</v>
      </c>
      <c r="C1510" s="79" t="s">
        <v>68</v>
      </c>
      <c r="D1510" s="85">
        <v>49458.160600000003</v>
      </c>
      <c r="E1510" s="85">
        <v>2206.2825395720101</v>
      </c>
      <c r="F1510" s="210">
        <f t="shared" si="69"/>
        <v>6</v>
      </c>
      <c r="G1510" s="79" t="str">
        <f t="shared" si="70"/>
        <v>D</v>
      </c>
      <c r="H1510" s="79" t="str">
        <f t="shared" si="71"/>
        <v>6NGI-MALIN</v>
      </c>
    </row>
    <row r="1511" spans="1:8">
      <c r="A1511" s="80">
        <v>38991</v>
      </c>
      <c r="B1511" s="79" t="s">
        <v>79</v>
      </c>
      <c r="C1511" s="79" t="s">
        <v>74</v>
      </c>
      <c r="D1511" s="85">
        <v>127574.1345</v>
      </c>
      <c r="E1511" s="85">
        <v>0</v>
      </c>
      <c r="F1511" s="210">
        <f t="shared" si="69"/>
        <v>6</v>
      </c>
      <c r="G1511" s="79" t="str">
        <f t="shared" si="70"/>
        <v>D</v>
      </c>
      <c r="H1511" s="79" t="str">
        <f t="shared" si="71"/>
        <v>6NGI-PGE/CG</v>
      </c>
    </row>
    <row r="1512" spans="1:8">
      <c r="A1512" s="80">
        <v>38991</v>
      </c>
      <c r="B1512" s="79" t="s">
        <v>79</v>
      </c>
      <c r="C1512" s="79" t="s">
        <v>46</v>
      </c>
      <c r="D1512" s="85">
        <v>26324.5049</v>
      </c>
      <c r="E1512" s="85">
        <v>-2632.4504900000002</v>
      </c>
      <c r="F1512" s="210">
        <f t="shared" si="69"/>
        <v>6</v>
      </c>
      <c r="G1512" s="79" t="str">
        <f t="shared" si="70"/>
        <v>D</v>
      </c>
      <c r="H1512" s="79" t="str">
        <f t="shared" si="71"/>
        <v>6NGI-SOCAL</v>
      </c>
    </row>
    <row r="1513" spans="1:8">
      <c r="A1513" s="80">
        <v>39022</v>
      </c>
      <c r="B1513" s="79" t="s">
        <v>79</v>
      </c>
      <c r="C1513" s="79" t="s">
        <v>88</v>
      </c>
      <c r="D1513" s="85">
        <v>35714.576000000001</v>
      </c>
      <c r="E1513" s="85">
        <v>1279.3517214862702</v>
      </c>
      <c r="F1513" s="210">
        <f t="shared" si="69"/>
        <v>6</v>
      </c>
      <c r="G1513" s="79" t="str">
        <f t="shared" si="70"/>
        <v>D</v>
      </c>
      <c r="H1513" s="79" t="str">
        <f t="shared" si="71"/>
        <v>6IF-CIG/RKYMTN</v>
      </c>
    </row>
    <row r="1514" spans="1:8">
      <c r="A1514" s="80">
        <v>39022</v>
      </c>
      <c r="B1514" s="79" t="s">
        <v>79</v>
      </c>
      <c r="C1514" s="79" t="s">
        <v>67</v>
      </c>
      <c r="D1514" s="85">
        <v>-1048103.7578</v>
      </c>
      <c r="E1514" s="85">
        <v>104810.37578</v>
      </c>
      <c r="F1514" s="210">
        <f t="shared" si="69"/>
        <v>6</v>
      </c>
      <c r="G1514" s="79" t="str">
        <f t="shared" si="70"/>
        <v>D</v>
      </c>
      <c r="H1514" s="79" t="str">
        <f t="shared" si="71"/>
        <v>6IF-NWPL_ROCKY_M</v>
      </c>
    </row>
    <row r="1515" spans="1:8">
      <c r="A1515" s="80">
        <v>39022</v>
      </c>
      <c r="B1515" s="79" t="s">
        <v>79</v>
      </c>
      <c r="C1515" s="79" t="s">
        <v>68</v>
      </c>
      <c r="D1515" s="85">
        <v>47619.434699999998</v>
      </c>
      <c r="E1515" s="85">
        <v>1705.8022965090802</v>
      </c>
      <c r="F1515" s="210">
        <f t="shared" si="69"/>
        <v>6</v>
      </c>
      <c r="G1515" s="79" t="str">
        <f t="shared" si="70"/>
        <v>D</v>
      </c>
      <c r="H1515" s="79" t="str">
        <f t="shared" si="71"/>
        <v>6NGI-MALIN</v>
      </c>
    </row>
    <row r="1516" spans="1:8">
      <c r="A1516" s="80">
        <v>39022</v>
      </c>
      <c r="B1516" s="79" t="s">
        <v>79</v>
      </c>
      <c r="C1516" s="79" t="s">
        <v>74</v>
      </c>
      <c r="D1516" s="85">
        <v>121486.7018</v>
      </c>
      <c r="E1516" s="85">
        <v>0</v>
      </c>
      <c r="F1516" s="210">
        <f t="shared" si="69"/>
        <v>6</v>
      </c>
      <c r="G1516" s="79" t="str">
        <f t="shared" si="70"/>
        <v>D</v>
      </c>
      <c r="H1516" s="79" t="str">
        <f t="shared" si="71"/>
        <v>6NGI-PGE/CG</v>
      </c>
    </row>
    <row r="1517" spans="1:8">
      <c r="A1517" s="80">
        <v>39022</v>
      </c>
      <c r="B1517" s="79" t="s">
        <v>79</v>
      </c>
      <c r="C1517" s="79" t="s">
        <v>46</v>
      </c>
      <c r="D1517" s="85">
        <v>15079.487700000001</v>
      </c>
      <c r="E1517" s="85">
        <v>-1507.94877</v>
      </c>
      <c r="F1517" s="210">
        <f t="shared" si="69"/>
        <v>6</v>
      </c>
      <c r="G1517" s="79" t="str">
        <f t="shared" si="70"/>
        <v>D</v>
      </c>
      <c r="H1517" s="79" t="str">
        <f t="shared" si="71"/>
        <v>6NGI-SOCAL</v>
      </c>
    </row>
    <row r="1518" spans="1:8">
      <c r="A1518" s="80">
        <v>39052</v>
      </c>
      <c r="B1518" s="79" t="s">
        <v>79</v>
      </c>
      <c r="C1518" s="79" t="s">
        <v>88</v>
      </c>
      <c r="D1518" s="85">
        <v>36732.140400000004</v>
      </c>
      <c r="E1518" s="85">
        <v>1211.6436530813301</v>
      </c>
      <c r="F1518" s="210">
        <f t="shared" si="69"/>
        <v>6</v>
      </c>
      <c r="G1518" s="79" t="str">
        <f t="shared" si="70"/>
        <v>D</v>
      </c>
      <c r="H1518" s="79" t="str">
        <f t="shared" si="71"/>
        <v>6IF-CIG/RKYMTN</v>
      </c>
    </row>
    <row r="1519" spans="1:8">
      <c r="A1519" s="80">
        <v>39052</v>
      </c>
      <c r="B1519" s="79" t="s">
        <v>79</v>
      </c>
      <c r="C1519" s="79" t="s">
        <v>67</v>
      </c>
      <c r="D1519" s="85">
        <v>-1077965.8796999999</v>
      </c>
      <c r="E1519" s="85">
        <v>107796.58796999999</v>
      </c>
      <c r="F1519" s="210">
        <f t="shared" si="69"/>
        <v>6</v>
      </c>
      <c r="G1519" s="79" t="str">
        <f t="shared" si="70"/>
        <v>D</v>
      </c>
      <c r="H1519" s="79" t="str">
        <f t="shared" si="71"/>
        <v>6IF-NWPL_ROCKY_M</v>
      </c>
    </row>
    <row r="1520" spans="1:8">
      <c r="A1520" s="80">
        <v>39052</v>
      </c>
      <c r="B1520" s="79" t="s">
        <v>79</v>
      </c>
      <c r="C1520" s="79" t="s">
        <v>68</v>
      </c>
      <c r="D1520" s="85">
        <v>48976.187100000003</v>
      </c>
      <c r="E1520" s="85">
        <v>1615.5248674765201</v>
      </c>
      <c r="F1520" s="210">
        <f t="shared" si="69"/>
        <v>6</v>
      </c>
      <c r="G1520" s="79" t="str">
        <f t="shared" si="70"/>
        <v>D</v>
      </c>
      <c r="H1520" s="79" t="str">
        <f t="shared" si="71"/>
        <v>6NGI-MALIN</v>
      </c>
    </row>
    <row r="1521" spans="1:8">
      <c r="A1521" s="80">
        <v>39052</v>
      </c>
      <c r="B1521" s="79" t="s">
        <v>79</v>
      </c>
      <c r="C1521" s="79" t="s">
        <v>74</v>
      </c>
      <c r="D1521" s="85">
        <v>124865.5791</v>
      </c>
      <c r="E1521" s="85">
        <v>0</v>
      </c>
      <c r="F1521" s="210">
        <f t="shared" si="69"/>
        <v>6</v>
      </c>
      <c r="G1521" s="79" t="str">
        <f t="shared" si="70"/>
        <v>D</v>
      </c>
      <c r="H1521" s="79" t="str">
        <f t="shared" si="71"/>
        <v>6NGI-PGE/CG</v>
      </c>
    </row>
    <row r="1522" spans="1:8">
      <c r="A1522" s="80">
        <v>39052</v>
      </c>
      <c r="B1522" s="79" t="s">
        <v>79</v>
      </c>
      <c r="C1522" s="79" t="s">
        <v>46</v>
      </c>
      <c r="D1522" s="85">
        <v>11849.077499999999</v>
      </c>
      <c r="E1522" s="85">
        <v>-1184.9077500000001</v>
      </c>
      <c r="F1522" s="210">
        <f t="shared" si="69"/>
        <v>6</v>
      </c>
      <c r="G1522" s="79" t="str">
        <f t="shared" si="70"/>
        <v>D</v>
      </c>
      <c r="H1522" s="79" t="str">
        <f t="shared" si="71"/>
        <v>6NGI-SOCAL</v>
      </c>
    </row>
    <row r="1523" spans="1:8">
      <c r="A1523" s="80">
        <v>39083</v>
      </c>
      <c r="B1523" s="79" t="s">
        <v>79</v>
      </c>
      <c r="C1523" s="79" t="s">
        <v>88</v>
      </c>
      <c r="D1523" s="85">
        <v>36553.174700000003</v>
      </c>
      <c r="E1523" s="85">
        <v>1149.4460456805803</v>
      </c>
      <c r="F1523" s="210">
        <f t="shared" si="69"/>
        <v>6</v>
      </c>
      <c r="G1523" s="79" t="str">
        <f t="shared" si="70"/>
        <v>D</v>
      </c>
      <c r="H1523" s="79" t="str">
        <f t="shared" si="71"/>
        <v>6IF-CIG/RKYMTN</v>
      </c>
    </row>
    <row r="1524" spans="1:8">
      <c r="A1524" s="80">
        <v>39083</v>
      </c>
      <c r="B1524" s="79" t="s">
        <v>79</v>
      </c>
      <c r="C1524" s="79" t="s">
        <v>67</v>
      </c>
      <c r="D1524" s="85">
        <v>-1073810.4272</v>
      </c>
      <c r="E1524" s="85">
        <v>107381.04272</v>
      </c>
      <c r="F1524" s="210">
        <f t="shared" si="69"/>
        <v>6</v>
      </c>
      <c r="G1524" s="79" t="str">
        <f t="shared" si="70"/>
        <v>D</v>
      </c>
      <c r="H1524" s="79" t="str">
        <f t="shared" si="71"/>
        <v>6IF-NWPL_ROCKY_M</v>
      </c>
    </row>
    <row r="1525" spans="1:8">
      <c r="A1525" s="80">
        <v>39083</v>
      </c>
      <c r="B1525" s="79" t="s">
        <v>79</v>
      </c>
      <c r="C1525" s="79" t="s">
        <v>68</v>
      </c>
      <c r="D1525" s="85">
        <v>48737.566200000001</v>
      </c>
      <c r="E1525" s="85">
        <v>1532.59472547771</v>
      </c>
      <c r="F1525" s="210">
        <f t="shared" si="69"/>
        <v>6</v>
      </c>
      <c r="G1525" s="79" t="str">
        <f t="shared" si="70"/>
        <v>D</v>
      </c>
      <c r="H1525" s="79" t="str">
        <f t="shared" si="71"/>
        <v>6NGI-MALIN</v>
      </c>
    </row>
    <row r="1526" spans="1:8">
      <c r="A1526" s="80">
        <v>39083</v>
      </c>
      <c r="B1526" s="79" t="s">
        <v>79</v>
      </c>
      <c r="C1526" s="79" t="s">
        <v>74</v>
      </c>
      <c r="D1526" s="85">
        <v>3653.7453</v>
      </c>
      <c r="E1526" s="85">
        <v>0</v>
      </c>
      <c r="F1526" s="210">
        <f t="shared" si="69"/>
        <v>6</v>
      </c>
      <c r="G1526" s="79" t="str">
        <f t="shared" si="70"/>
        <v>D</v>
      </c>
      <c r="H1526" s="79" t="str">
        <f t="shared" si="71"/>
        <v>6NGI-PGE/CG</v>
      </c>
    </row>
    <row r="1527" spans="1:8">
      <c r="A1527" s="80">
        <v>39083</v>
      </c>
      <c r="B1527" s="79" t="s">
        <v>79</v>
      </c>
      <c r="C1527" s="79" t="s">
        <v>46</v>
      </c>
      <c r="D1527" s="85">
        <v>7074.808</v>
      </c>
      <c r="E1527" s="85">
        <v>-707.48080000000004</v>
      </c>
      <c r="F1527" s="210">
        <f t="shared" si="69"/>
        <v>6</v>
      </c>
      <c r="G1527" s="79" t="str">
        <f t="shared" si="70"/>
        <v>D</v>
      </c>
      <c r="H1527" s="79" t="str">
        <f t="shared" si="71"/>
        <v>6NGI-SOCAL</v>
      </c>
    </row>
    <row r="1528" spans="1:8">
      <c r="A1528" s="80">
        <v>39114</v>
      </c>
      <c r="B1528" s="79" t="s">
        <v>79</v>
      </c>
      <c r="C1528" s="79" t="s">
        <v>88</v>
      </c>
      <c r="D1528" s="85">
        <v>32853.878400000001</v>
      </c>
      <c r="E1528" s="85">
        <v>1104.3554801483301</v>
      </c>
      <c r="F1528" s="210">
        <f t="shared" si="69"/>
        <v>6</v>
      </c>
      <c r="G1528" s="79" t="str">
        <f t="shared" si="70"/>
        <v>D</v>
      </c>
      <c r="H1528" s="79" t="str">
        <f t="shared" si="71"/>
        <v>6IF-CIG/RKYMTN</v>
      </c>
    </row>
    <row r="1529" spans="1:8">
      <c r="A1529" s="80">
        <v>39114</v>
      </c>
      <c r="B1529" s="79" t="s">
        <v>79</v>
      </c>
      <c r="C1529" s="79" t="s">
        <v>67</v>
      </c>
      <c r="D1529" s="85">
        <v>-965137.43440000003</v>
      </c>
      <c r="E1529" s="85">
        <v>96513.743440000006</v>
      </c>
      <c r="F1529" s="210">
        <f t="shared" si="69"/>
        <v>6</v>
      </c>
      <c r="G1529" s="79" t="str">
        <f t="shared" si="70"/>
        <v>D</v>
      </c>
      <c r="H1529" s="79" t="str">
        <f t="shared" si="71"/>
        <v>6IF-NWPL_ROCKY_M</v>
      </c>
    </row>
    <row r="1530" spans="1:8">
      <c r="A1530" s="80">
        <v>39114</v>
      </c>
      <c r="B1530" s="79" t="s">
        <v>79</v>
      </c>
      <c r="C1530" s="79" t="s">
        <v>68</v>
      </c>
      <c r="D1530" s="85">
        <v>43805.171199999997</v>
      </c>
      <c r="E1530" s="85">
        <v>1472.47397353111</v>
      </c>
      <c r="F1530" s="210">
        <f t="shared" si="69"/>
        <v>6</v>
      </c>
      <c r="G1530" s="79" t="str">
        <f t="shared" si="70"/>
        <v>D</v>
      </c>
      <c r="H1530" s="79" t="str">
        <f t="shared" si="71"/>
        <v>6NGI-MALIN</v>
      </c>
    </row>
    <row r="1531" spans="1:8">
      <c r="A1531" s="80">
        <v>39114</v>
      </c>
      <c r="B1531" s="79" t="s">
        <v>79</v>
      </c>
      <c r="C1531" s="79" t="s">
        <v>74</v>
      </c>
      <c r="D1531" s="85">
        <v>3521.6229000000003</v>
      </c>
      <c r="E1531" s="85">
        <v>0</v>
      </c>
      <c r="F1531" s="210">
        <f t="shared" si="69"/>
        <v>6</v>
      </c>
      <c r="G1531" s="79" t="str">
        <f t="shared" si="70"/>
        <v>D</v>
      </c>
      <c r="H1531" s="79" t="str">
        <f t="shared" si="71"/>
        <v>6NGI-PGE/CG</v>
      </c>
    </row>
    <row r="1532" spans="1:8">
      <c r="A1532" s="80">
        <v>39114</v>
      </c>
      <c r="B1532" s="79" t="s">
        <v>79</v>
      </c>
      <c r="C1532" s="79" t="s">
        <v>46</v>
      </c>
      <c r="D1532" s="85">
        <v>7822.3520000000008</v>
      </c>
      <c r="E1532" s="85">
        <v>-782.23520000000008</v>
      </c>
      <c r="F1532" s="210">
        <f t="shared" si="69"/>
        <v>6</v>
      </c>
      <c r="G1532" s="79" t="str">
        <f t="shared" si="70"/>
        <v>D</v>
      </c>
      <c r="H1532" s="79" t="str">
        <f t="shared" si="71"/>
        <v>6NGI-SOCAL</v>
      </c>
    </row>
    <row r="1533" spans="1:8">
      <c r="A1533" s="80">
        <v>39142</v>
      </c>
      <c r="B1533" s="79" t="s">
        <v>79</v>
      </c>
      <c r="C1533" s="79" t="s">
        <v>88</v>
      </c>
      <c r="D1533" s="85">
        <v>36211.821300000003</v>
      </c>
      <c r="E1533" s="85">
        <v>1866.4269585830102</v>
      </c>
      <c r="F1533" s="210">
        <f t="shared" si="69"/>
        <v>6</v>
      </c>
      <c r="G1533" s="79" t="str">
        <f t="shared" si="70"/>
        <v>D</v>
      </c>
      <c r="H1533" s="79" t="str">
        <f t="shared" si="71"/>
        <v>6IF-CIG/RKYMTN</v>
      </c>
    </row>
    <row r="1534" spans="1:8">
      <c r="A1534" s="80">
        <v>39142</v>
      </c>
      <c r="B1534" s="79" t="s">
        <v>79</v>
      </c>
      <c r="C1534" s="79" t="s">
        <v>67</v>
      </c>
      <c r="D1534" s="85">
        <v>-1063782.6022999999</v>
      </c>
      <c r="E1534" s="85">
        <v>106378.26023</v>
      </c>
      <c r="F1534" s="210">
        <f t="shared" si="69"/>
        <v>6</v>
      </c>
      <c r="G1534" s="79" t="str">
        <f t="shared" si="70"/>
        <v>D</v>
      </c>
      <c r="H1534" s="79" t="str">
        <f t="shared" si="71"/>
        <v>6IF-NWPL_ROCKY_M</v>
      </c>
    </row>
    <row r="1535" spans="1:8">
      <c r="A1535" s="80">
        <v>39142</v>
      </c>
      <c r="B1535" s="79" t="s">
        <v>79</v>
      </c>
      <c r="C1535" s="79" t="s">
        <v>68</v>
      </c>
      <c r="D1535" s="85">
        <v>48282.4283</v>
      </c>
      <c r="E1535" s="85">
        <v>2488.5692729564898</v>
      </c>
      <c r="F1535" s="210">
        <f t="shared" si="69"/>
        <v>6</v>
      </c>
      <c r="G1535" s="79" t="str">
        <f t="shared" si="70"/>
        <v>D</v>
      </c>
      <c r="H1535" s="79" t="str">
        <f t="shared" si="71"/>
        <v>6NGI-MALIN</v>
      </c>
    </row>
    <row r="1536" spans="1:8">
      <c r="A1536" s="80">
        <v>39142</v>
      </c>
      <c r="B1536" s="79" t="s">
        <v>79</v>
      </c>
      <c r="C1536" s="79" t="s">
        <v>74</v>
      </c>
      <c r="D1536" s="85">
        <v>5240.9796999999999</v>
      </c>
      <c r="E1536" s="85">
        <v>0</v>
      </c>
      <c r="F1536" s="210">
        <f t="shared" si="69"/>
        <v>6</v>
      </c>
      <c r="G1536" s="79" t="str">
        <f t="shared" si="70"/>
        <v>D</v>
      </c>
      <c r="H1536" s="79" t="str">
        <f t="shared" si="71"/>
        <v>6NGI-PGE/CG</v>
      </c>
    </row>
    <row r="1537" spans="1:8">
      <c r="A1537" s="80">
        <v>39142</v>
      </c>
      <c r="B1537" s="79" t="s">
        <v>79</v>
      </c>
      <c r="C1537" s="79" t="s">
        <v>46</v>
      </c>
      <c r="D1537" s="85">
        <v>12459.9815</v>
      </c>
      <c r="E1537" s="85">
        <v>-1245.9981499999999</v>
      </c>
      <c r="F1537" s="210">
        <f t="shared" si="69"/>
        <v>6</v>
      </c>
      <c r="G1537" s="79" t="str">
        <f t="shared" si="70"/>
        <v>D</v>
      </c>
      <c r="H1537" s="79" t="str">
        <f t="shared" si="71"/>
        <v>6NGI-SOCAL</v>
      </c>
    </row>
    <row r="1538" spans="1:8">
      <c r="A1538" s="80">
        <v>39173</v>
      </c>
      <c r="B1538" s="79" t="s">
        <v>79</v>
      </c>
      <c r="C1538" s="79" t="s">
        <v>88</v>
      </c>
      <c r="D1538" s="85">
        <v>34869.774799999999</v>
      </c>
      <c r="E1538" s="85">
        <v>1803.8438289518101</v>
      </c>
      <c r="F1538" s="210">
        <f t="shared" si="69"/>
        <v>6</v>
      </c>
      <c r="G1538" s="79" t="str">
        <f t="shared" si="70"/>
        <v>D</v>
      </c>
      <c r="H1538" s="79" t="str">
        <f t="shared" si="71"/>
        <v>6IF-CIG/RKYMTN</v>
      </c>
    </row>
    <row r="1539" spans="1:8">
      <c r="A1539" s="80">
        <v>39173</v>
      </c>
      <c r="B1539" s="79" t="s">
        <v>79</v>
      </c>
      <c r="C1539" s="79" t="s">
        <v>67</v>
      </c>
      <c r="D1539" s="85">
        <v>-1024357.7522</v>
      </c>
      <c r="E1539" s="85">
        <v>102435.77522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6IF-NWPL_ROCKY_M</v>
      </c>
    </row>
    <row r="1540" spans="1:8">
      <c r="A1540" s="80">
        <v>39173</v>
      </c>
      <c r="B1540" s="79" t="s">
        <v>79</v>
      </c>
      <c r="C1540" s="79" t="s">
        <v>68</v>
      </c>
      <c r="D1540" s="85">
        <v>46493.033100000001</v>
      </c>
      <c r="E1540" s="85">
        <v>2405.1251069934401</v>
      </c>
      <c r="F1540" s="210">
        <f t="shared" si="72"/>
        <v>6</v>
      </c>
      <c r="G1540" s="79" t="str">
        <f t="shared" si="73"/>
        <v>D</v>
      </c>
      <c r="H1540" s="79" t="str">
        <f t="shared" si="74"/>
        <v>6NGI-MALIN</v>
      </c>
    </row>
    <row r="1541" spans="1:8">
      <c r="A1541" s="80">
        <v>39173</v>
      </c>
      <c r="B1541" s="79" t="s">
        <v>79</v>
      </c>
      <c r="C1541" s="79" t="s">
        <v>74</v>
      </c>
      <c r="D1541" s="85">
        <v>5455.1826000000001</v>
      </c>
      <c r="E1541" s="85">
        <v>0</v>
      </c>
      <c r="F1541" s="210">
        <f t="shared" si="72"/>
        <v>6</v>
      </c>
      <c r="G1541" s="79" t="str">
        <f t="shared" si="73"/>
        <v>D</v>
      </c>
      <c r="H1541" s="79" t="str">
        <f t="shared" si="74"/>
        <v>6NGI-PGE/CG</v>
      </c>
    </row>
    <row r="1542" spans="1:8">
      <c r="A1542" s="80">
        <v>39173</v>
      </c>
      <c r="B1542" s="79" t="s">
        <v>79</v>
      </c>
      <c r="C1542" s="79" t="s">
        <v>46</v>
      </c>
      <c r="D1542" s="85">
        <v>23246.516599999999</v>
      </c>
      <c r="E1542" s="85">
        <v>-2324.65166</v>
      </c>
      <c r="F1542" s="210">
        <f t="shared" si="72"/>
        <v>6</v>
      </c>
      <c r="G1542" s="79" t="str">
        <f t="shared" si="73"/>
        <v>D</v>
      </c>
      <c r="H1542" s="79" t="str">
        <f t="shared" si="74"/>
        <v>6NGI-SOCAL</v>
      </c>
    </row>
    <row r="1543" spans="1:8">
      <c r="A1543" s="80">
        <v>39203</v>
      </c>
      <c r="B1543" s="79" t="s">
        <v>79</v>
      </c>
      <c r="C1543" s="79" t="s">
        <v>88</v>
      </c>
      <c r="D1543" s="85">
        <v>35857.953399999999</v>
      </c>
      <c r="E1543" s="85">
        <v>1842.5112556988802</v>
      </c>
      <c r="F1543" s="210">
        <f t="shared" si="72"/>
        <v>6</v>
      </c>
      <c r="G1543" s="79" t="str">
        <f t="shared" si="73"/>
        <v>D</v>
      </c>
      <c r="H1543" s="79" t="str">
        <f t="shared" si="74"/>
        <v>6IF-CIG/RKYMTN</v>
      </c>
    </row>
    <row r="1544" spans="1:8">
      <c r="A1544" s="80">
        <v>39203</v>
      </c>
      <c r="B1544" s="79" t="s">
        <v>79</v>
      </c>
      <c r="C1544" s="79" t="s">
        <v>67</v>
      </c>
      <c r="D1544" s="85">
        <v>-1053387.1440999999</v>
      </c>
      <c r="E1544" s="85">
        <v>105338.71441</v>
      </c>
      <c r="F1544" s="210">
        <f t="shared" si="72"/>
        <v>6</v>
      </c>
      <c r="G1544" s="79" t="str">
        <f t="shared" si="73"/>
        <v>D</v>
      </c>
      <c r="H1544" s="79" t="str">
        <f t="shared" si="74"/>
        <v>6IF-NWPL_ROCKY_M</v>
      </c>
    </row>
    <row r="1545" spans="1:8">
      <c r="A1545" s="80">
        <v>39203</v>
      </c>
      <c r="B1545" s="79" t="s">
        <v>79</v>
      </c>
      <c r="C1545" s="79" t="s">
        <v>68</v>
      </c>
      <c r="D1545" s="85">
        <v>47810.604500000001</v>
      </c>
      <c r="E1545" s="85">
        <v>2456.6816725523904</v>
      </c>
      <c r="F1545" s="210">
        <f t="shared" si="72"/>
        <v>6</v>
      </c>
      <c r="G1545" s="79" t="str">
        <f t="shared" si="73"/>
        <v>D</v>
      </c>
      <c r="H1545" s="79" t="str">
        <f t="shared" si="74"/>
        <v>6NGI-MALIN</v>
      </c>
    </row>
    <row r="1546" spans="1:8">
      <c r="A1546" s="80">
        <v>39203</v>
      </c>
      <c r="B1546" s="79" t="s">
        <v>79</v>
      </c>
      <c r="C1546" s="79" t="s">
        <v>74</v>
      </c>
      <c r="D1546" s="85">
        <v>5019.3423000000003</v>
      </c>
      <c r="E1546" s="85">
        <v>0</v>
      </c>
      <c r="F1546" s="210">
        <f t="shared" si="72"/>
        <v>6</v>
      </c>
      <c r="G1546" s="79" t="str">
        <f t="shared" si="73"/>
        <v>D</v>
      </c>
      <c r="H1546" s="79" t="str">
        <f t="shared" si="74"/>
        <v>6NGI-PGE/CG</v>
      </c>
    </row>
    <row r="1547" spans="1:8">
      <c r="A1547" s="80">
        <v>39203</v>
      </c>
      <c r="B1547" s="79" t="s">
        <v>79</v>
      </c>
      <c r="C1547" s="79" t="s">
        <v>46</v>
      </c>
      <c r="D1547" s="85">
        <v>33158.967700000001</v>
      </c>
      <c r="E1547" s="85">
        <v>-3315.8967699999998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6NGI-SOCAL</v>
      </c>
    </row>
    <row r="1548" spans="1:8">
      <c r="A1548" s="80">
        <v>39234</v>
      </c>
      <c r="B1548" s="79" t="s">
        <v>79</v>
      </c>
      <c r="C1548" s="79" t="s">
        <v>88</v>
      </c>
      <c r="D1548" s="85">
        <v>34526.885699999999</v>
      </c>
      <c r="E1548" s="85">
        <v>1743.3784543097602</v>
      </c>
      <c r="F1548" s="210">
        <f t="shared" si="72"/>
        <v>6</v>
      </c>
      <c r="G1548" s="79" t="str">
        <f t="shared" si="73"/>
        <v>D</v>
      </c>
      <c r="H1548" s="79" t="str">
        <f t="shared" si="74"/>
        <v>6IF-CIG/RKYMTN</v>
      </c>
    </row>
    <row r="1549" spans="1:8">
      <c r="A1549" s="80">
        <v>39234</v>
      </c>
      <c r="B1549" s="79" t="s">
        <v>79</v>
      </c>
      <c r="C1549" s="79" t="s">
        <v>67</v>
      </c>
      <c r="D1549" s="85">
        <v>-1014284.8131</v>
      </c>
      <c r="E1549" s="85">
        <v>101428.48131</v>
      </c>
      <c r="F1549" s="210">
        <f t="shared" si="72"/>
        <v>6</v>
      </c>
      <c r="G1549" s="79" t="str">
        <f t="shared" si="73"/>
        <v>D</v>
      </c>
      <c r="H1549" s="79" t="str">
        <f t="shared" si="74"/>
        <v>6IF-NWPL_ROCKY_M</v>
      </c>
    </row>
    <row r="1550" spans="1:8">
      <c r="A1550" s="80">
        <v>39234</v>
      </c>
      <c r="B1550" s="79" t="s">
        <v>79</v>
      </c>
      <c r="C1550" s="79" t="s">
        <v>68</v>
      </c>
      <c r="D1550" s="85">
        <v>46035.847600000001</v>
      </c>
      <c r="E1550" s="85">
        <v>2324.5046057463405</v>
      </c>
      <c r="F1550" s="210">
        <f t="shared" si="72"/>
        <v>6</v>
      </c>
      <c r="G1550" s="79" t="str">
        <f t="shared" si="73"/>
        <v>D</v>
      </c>
      <c r="H1550" s="79" t="str">
        <f t="shared" si="74"/>
        <v>6NGI-MALIN</v>
      </c>
    </row>
    <row r="1551" spans="1:8">
      <c r="A1551" s="80">
        <v>39234</v>
      </c>
      <c r="B1551" s="79" t="s">
        <v>79</v>
      </c>
      <c r="C1551" s="79" t="s">
        <v>74</v>
      </c>
      <c r="D1551" s="85">
        <v>3457.2922000000003</v>
      </c>
      <c r="E1551" s="85">
        <v>0</v>
      </c>
      <c r="F1551" s="210">
        <f t="shared" si="72"/>
        <v>6</v>
      </c>
      <c r="G1551" s="79" t="str">
        <f t="shared" si="73"/>
        <v>D</v>
      </c>
      <c r="H1551" s="79" t="str">
        <f t="shared" si="74"/>
        <v>6NGI-PGE/CG</v>
      </c>
    </row>
    <row r="1552" spans="1:8">
      <c r="A1552" s="80">
        <v>39234</v>
      </c>
      <c r="B1552" s="79" t="s">
        <v>79</v>
      </c>
      <c r="C1552" s="79" t="s">
        <v>46</v>
      </c>
      <c r="D1552" s="85">
        <v>34526.885800000004</v>
      </c>
      <c r="E1552" s="85">
        <v>-3452.68858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6NGI-SOCAL</v>
      </c>
    </row>
    <row r="1553" spans="1:8">
      <c r="A1553" s="80">
        <v>39264</v>
      </c>
      <c r="B1553" s="79" t="s">
        <v>79</v>
      </c>
      <c r="C1553" s="79" t="s">
        <v>88</v>
      </c>
      <c r="D1553" s="85">
        <v>35503.221900000004</v>
      </c>
      <c r="E1553" s="85">
        <v>1675.0821085334901</v>
      </c>
      <c r="F1553" s="210">
        <f t="shared" si="72"/>
        <v>6</v>
      </c>
      <c r="G1553" s="79" t="str">
        <f t="shared" si="73"/>
        <v>D</v>
      </c>
      <c r="H1553" s="79" t="str">
        <f t="shared" si="74"/>
        <v>6IF-CIG/RKYMTN</v>
      </c>
    </row>
    <row r="1554" spans="1:8">
      <c r="A1554" s="80">
        <v>39264</v>
      </c>
      <c r="B1554" s="79" t="s">
        <v>79</v>
      </c>
      <c r="C1554" s="79" t="s">
        <v>67</v>
      </c>
      <c r="D1554" s="85">
        <v>-1042966.3153</v>
      </c>
      <c r="E1554" s="85">
        <v>104296.63153</v>
      </c>
      <c r="F1554" s="210">
        <f t="shared" si="72"/>
        <v>6</v>
      </c>
      <c r="G1554" s="79" t="str">
        <f t="shared" si="73"/>
        <v>D</v>
      </c>
      <c r="H1554" s="79" t="str">
        <f t="shared" si="74"/>
        <v>6IF-NWPL_ROCKY_M</v>
      </c>
    </row>
    <row r="1555" spans="1:8">
      <c r="A1555" s="80">
        <v>39264</v>
      </c>
      <c r="B1555" s="79" t="s">
        <v>79</v>
      </c>
      <c r="C1555" s="79" t="s">
        <v>68</v>
      </c>
      <c r="D1555" s="85">
        <v>47337.629200000003</v>
      </c>
      <c r="E1555" s="85">
        <v>2233.44281137799</v>
      </c>
      <c r="F1555" s="210">
        <f t="shared" si="72"/>
        <v>6</v>
      </c>
      <c r="G1555" s="79" t="str">
        <f t="shared" si="73"/>
        <v>D</v>
      </c>
      <c r="H1555" s="79" t="str">
        <f t="shared" si="74"/>
        <v>6NGI-MALIN</v>
      </c>
    </row>
    <row r="1556" spans="1:8">
      <c r="A1556" s="80">
        <v>39264</v>
      </c>
      <c r="B1556" s="79" t="s">
        <v>79</v>
      </c>
      <c r="C1556" s="79" t="s">
        <v>74</v>
      </c>
      <c r="D1556" s="85">
        <v>2291.2940000000003</v>
      </c>
      <c r="E1556" s="85">
        <v>0</v>
      </c>
      <c r="F1556" s="210">
        <f t="shared" si="72"/>
        <v>6</v>
      </c>
      <c r="G1556" s="79" t="str">
        <f t="shared" si="73"/>
        <v>D</v>
      </c>
      <c r="H1556" s="79" t="str">
        <f t="shared" si="74"/>
        <v>6NGI-PGE/CG</v>
      </c>
    </row>
    <row r="1557" spans="1:8">
      <c r="A1557" s="80">
        <v>39264</v>
      </c>
      <c r="B1557" s="79" t="s">
        <v>79</v>
      </c>
      <c r="C1557" s="79" t="s">
        <v>46</v>
      </c>
      <c r="D1557" s="85">
        <v>71006.443799999994</v>
      </c>
      <c r="E1557" s="85">
        <v>-7100.6443799999997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6NGI-SOCAL</v>
      </c>
    </row>
    <row r="1558" spans="1:8">
      <c r="A1558" s="80">
        <v>39295</v>
      </c>
      <c r="B1558" s="79" t="s">
        <v>79</v>
      </c>
      <c r="C1558" s="79" t="s">
        <v>88</v>
      </c>
      <c r="D1558" s="85">
        <v>35322.648200000003</v>
      </c>
      <c r="E1558" s="85">
        <v>1601.5310306748802</v>
      </c>
      <c r="F1558" s="210">
        <f t="shared" si="72"/>
        <v>6</v>
      </c>
      <c r="G1558" s="79" t="str">
        <f t="shared" si="73"/>
        <v>D</v>
      </c>
      <c r="H1558" s="79" t="str">
        <f t="shared" si="74"/>
        <v>6IF-CIG/RKYMTN</v>
      </c>
    </row>
    <row r="1559" spans="1:8">
      <c r="A1559" s="80">
        <v>39295</v>
      </c>
      <c r="B1559" s="79" t="s">
        <v>79</v>
      </c>
      <c r="C1559" s="79" t="s">
        <v>67</v>
      </c>
      <c r="D1559" s="85">
        <v>-1037661.6628</v>
      </c>
      <c r="E1559" s="85">
        <v>103766.16628</v>
      </c>
      <c r="F1559" s="210">
        <f t="shared" si="72"/>
        <v>6</v>
      </c>
      <c r="G1559" s="79" t="str">
        <f t="shared" si="73"/>
        <v>D</v>
      </c>
      <c r="H1559" s="79" t="str">
        <f t="shared" si="74"/>
        <v>6IF-NWPL_ROCKY_M</v>
      </c>
    </row>
    <row r="1560" spans="1:8">
      <c r="A1560" s="80">
        <v>39295</v>
      </c>
      <c r="B1560" s="79" t="s">
        <v>79</v>
      </c>
      <c r="C1560" s="79" t="s">
        <v>68</v>
      </c>
      <c r="D1560" s="85">
        <v>47096.864300000001</v>
      </c>
      <c r="E1560" s="85">
        <v>2135.3747090778402</v>
      </c>
      <c r="F1560" s="210">
        <f t="shared" si="72"/>
        <v>6</v>
      </c>
      <c r="G1560" s="79" t="str">
        <f t="shared" si="73"/>
        <v>D</v>
      </c>
      <c r="H1560" s="79" t="str">
        <f t="shared" si="74"/>
        <v>6NGI-MALIN</v>
      </c>
    </row>
    <row r="1561" spans="1:8">
      <c r="A1561" s="80">
        <v>39295</v>
      </c>
      <c r="B1561" s="79" t="s">
        <v>79</v>
      </c>
      <c r="C1561" s="79" t="s">
        <v>74</v>
      </c>
      <c r="D1561" s="85">
        <v>7271.1481000000003</v>
      </c>
      <c r="E1561" s="85">
        <v>0</v>
      </c>
      <c r="F1561" s="210">
        <f t="shared" si="72"/>
        <v>6</v>
      </c>
      <c r="G1561" s="79" t="str">
        <f t="shared" si="73"/>
        <v>D</v>
      </c>
      <c r="H1561" s="79" t="str">
        <f t="shared" si="74"/>
        <v>6NGI-PGE/CG</v>
      </c>
    </row>
    <row r="1562" spans="1:8">
      <c r="A1562" s="80">
        <v>39295</v>
      </c>
      <c r="B1562" s="79" t="s">
        <v>79</v>
      </c>
      <c r="C1562" s="79" t="s">
        <v>46</v>
      </c>
      <c r="D1562" s="85">
        <v>70645.296499999997</v>
      </c>
      <c r="E1562" s="85">
        <v>-7064.5296500000004</v>
      </c>
      <c r="F1562" s="210">
        <f t="shared" si="72"/>
        <v>6</v>
      </c>
      <c r="G1562" s="79" t="str">
        <f t="shared" si="73"/>
        <v>D</v>
      </c>
      <c r="H1562" s="79" t="str">
        <f t="shared" si="74"/>
        <v>6NGI-SOCAL</v>
      </c>
    </row>
    <row r="1563" spans="1:8">
      <c r="A1563" s="80">
        <v>39326</v>
      </c>
      <c r="B1563" s="79" t="s">
        <v>79</v>
      </c>
      <c r="C1563" s="79" t="s">
        <v>88</v>
      </c>
      <c r="D1563" s="85">
        <v>34008.279399999999</v>
      </c>
      <c r="E1563" s="85">
        <v>1498.5788391266001</v>
      </c>
      <c r="F1563" s="210">
        <f t="shared" si="72"/>
        <v>6</v>
      </c>
      <c r="G1563" s="79" t="str">
        <f t="shared" si="73"/>
        <v>D</v>
      </c>
      <c r="H1563" s="79" t="str">
        <f t="shared" si="74"/>
        <v>6IF-CIG/RKYMTN</v>
      </c>
    </row>
    <row r="1564" spans="1:8">
      <c r="A1564" s="80">
        <v>39326</v>
      </c>
      <c r="B1564" s="79" t="s">
        <v>79</v>
      </c>
      <c r="C1564" s="79" t="s">
        <v>67</v>
      </c>
      <c r="D1564" s="85">
        <v>-999049.8872</v>
      </c>
      <c r="E1564" s="85">
        <v>99904.988719999994</v>
      </c>
      <c r="F1564" s="210">
        <f t="shared" si="72"/>
        <v>6</v>
      </c>
      <c r="G1564" s="79" t="str">
        <f t="shared" si="73"/>
        <v>D</v>
      </c>
      <c r="H1564" s="79" t="str">
        <f t="shared" si="74"/>
        <v>6IF-NWPL_ROCKY_M</v>
      </c>
    </row>
    <row r="1565" spans="1:8">
      <c r="A1565" s="80">
        <v>39326</v>
      </c>
      <c r="B1565" s="79" t="s">
        <v>79</v>
      </c>
      <c r="C1565" s="79" t="s">
        <v>68</v>
      </c>
      <c r="D1565" s="85">
        <v>45344.372499999998</v>
      </c>
      <c r="E1565" s="85">
        <v>1998.1051173666301</v>
      </c>
      <c r="F1565" s="210">
        <f t="shared" si="72"/>
        <v>6</v>
      </c>
      <c r="G1565" s="79" t="str">
        <f t="shared" si="73"/>
        <v>D</v>
      </c>
      <c r="H1565" s="79" t="str">
        <f t="shared" si="74"/>
        <v>6NGI-MALIN</v>
      </c>
    </row>
    <row r="1566" spans="1:8">
      <c r="A1566" s="80">
        <v>39326</v>
      </c>
      <c r="B1566" s="79" t="s">
        <v>79</v>
      </c>
      <c r="C1566" s="79" t="s">
        <v>74</v>
      </c>
      <c r="D1566" s="85">
        <v>3356.9950000000003</v>
      </c>
      <c r="E1566" s="85">
        <v>0</v>
      </c>
      <c r="F1566" s="210">
        <f t="shared" si="72"/>
        <v>6</v>
      </c>
      <c r="G1566" s="79" t="str">
        <f t="shared" si="73"/>
        <v>D</v>
      </c>
      <c r="H1566" s="79" t="str">
        <f t="shared" si="74"/>
        <v>6NGI-PGE/CG</v>
      </c>
    </row>
    <row r="1567" spans="1:8">
      <c r="A1567" s="80">
        <v>39326</v>
      </c>
      <c r="B1567" s="79" t="s">
        <v>79</v>
      </c>
      <c r="C1567" s="79" t="s">
        <v>46</v>
      </c>
      <c r="D1567" s="85">
        <v>68016.558799999999</v>
      </c>
      <c r="E1567" s="85">
        <v>-6801.6558800000003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6NGI-SOCAL</v>
      </c>
    </row>
    <row r="1568" spans="1:8">
      <c r="A1568" s="80">
        <v>39356</v>
      </c>
      <c r="B1568" s="79" t="s">
        <v>79</v>
      </c>
      <c r="C1568" s="79" t="s">
        <v>88</v>
      </c>
      <c r="D1568" s="85">
        <v>34966.794900000001</v>
      </c>
      <c r="E1568" s="85">
        <v>1505.1263812331001</v>
      </c>
      <c r="F1568" s="210">
        <f t="shared" si="72"/>
        <v>6</v>
      </c>
      <c r="G1568" s="79" t="str">
        <f t="shared" si="73"/>
        <v>D</v>
      </c>
      <c r="H1568" s="79" t="str">
        <f t="shared" si="74"/>
        <v>6IF-CIG/RKYMTN</v>
      </c>
    </row>
    <row r="1569" spans="1:8">
      <c r="A1569" s="80">
        <v>39356</v>
      </c>
      <c r="B1569" s="79" t="s">
        <v>79</v>
      </c>
      <c r="C1569" s="79" t="s">
        <v>67</v>
      </c>
      <c r="D1569" s="85">
        <v>-1027207.8773000001</v>
      </c>
      <c r="E1569" s="85">
        <v>102720.78773</v>
      </c>
      <c r="F1569" s="210">
        <f t="shared" si="72"/>
        <v>6</v>
      </c>
      <c r="G1569" s="79" t="str">
        <f t="shared" si="73"/>
        <v>D</v>
      </c>
      <c r="H1569" s="79" t="str">
        <f t="shared" si="74"/>
        <v>6IF-NWPL_ROCKY_M</v>
      </c>
    </row>
    <row r="1570" spans="1:8">
      <c r="A1570" s="80">
        <v>39356</v>
      </c>
      <c r="B1570" s="79" t="s">
        <v>79</v>
      </c>
      <c r="C1570" s="79" t="s">
        <v>68</v>
      </c>
      <c r="D1570" s="85">
        <v>46622.393199999999</v>
      </c>
      <c r="E1570" s="85">
        <v>2006.8351749774699</v>
      </c>
      <c r="F1570" s="210">
        <f t="shared" si="72"/>
        <v>6</v>
      </c>
      <c r="G1570" s="79" t="str">
        <f t="shared" si="73"/>
        <v>D</v>
      </c>
      <c r="H1570" s="79" t="str">
        <f t="shared" si="74"/>
        <v>6NGI-MALIN</v>
      </c>
    </row>
    <row r="1571" spans="1:8">
      <c r="A1571" s="80">
        <v>39356</v>
      </c>
      <c r="B1571" s="79" t="s">
        <v>79</v>
      </c>
      <c r="C1571" s="79" t="s">
        <v>74</v>
      </c>
      <c r="D1571" s="85">
        <v>3704.2243000000003</v>
      </c>
      <c r="E1571" s="85">
        <v>0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6NGI-PGE/CG</v>
      </c>
    </row>
    <row r="1572" spans="1:8">
      <c r="A1572" s="80">
        <v>39356</v>
      </c>
      <c r="B1572" s="79" t="s">
        <v>79</v>
      </c>
      <c r="C1572" s="79" t="s">
        <v>46</v>
      </c>
      <c r="D1572" s="85">
        <v>69933.589699999997</v>
      </c>
      <c r="E1572" s="85">
        <v>-6993.3589700000002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6NGI-SOCAL</v>
      </c>
    </row>
    <row r="1573" spans="1:8">
      <c r="A1573" s="80">
        <v>39387</v>
      </c>
      <c r="B1573" s="79" t="s">
        <v>79</v>
      </c>
      <c r="C1573" s="79" t="s">
        <v>88</v>
      </c>
      <c r="D1573" s="85">
        <v>33663.5864</v>
      </c>
      <c r="E1573" s="85">
        <v>1168.91822499061</v>
      </c>
      <c r="F1573" s="210">
        <f t="shared" si="72"/>
        <v>6</v>
      </c>
      <c r="G1573" s="79" t="str">
        <f t="shared" si="73"/>
        <v>D</v>
      </c>
      <c r="H1573" s="79" t="str">
        <f t="shared" si="74"/>
        <v>6IF-CIG/RKYMTN</v>
      </c>
    </row>
    <row r="1574" spans="1:8">
      <c r="A1574" s="80">
        <v>39387</v>
      </c>
      <c r="B1574" s="79" t="s">
        <v>79</v>
      </c>
      <c r="C1574" s="79" t="s">
        <v>67</v>
      </c>
      <c r="D1574" s="85">
        <v>-988923.95499999996</v>
      </c>
      <c r="E1574" s="85">
        <v>98892.395499999999</v>
      </c>
      <c r="F1574" s="210">
        <f t="shared" si="72"/>
        <v>6</v>
      </c>
      <c r="G1574" s="79" t="str">
        <f t="shared" si="73"/>
        <v>D</v>
      </c>
      <c r="H1574" s="79" t="str">
        <f t="shared" si="74"/>
        <v>6IF-NWPL_ROCKY_M</v>
      </c>
    </row>
    <row r="1575" spans="1:8">
      <c r="A1575" s="80">
        <v>39387</v>
      </c>
      <c r="B1575" s="79" t="s">
        <v>79</v>
      </c>
      <c r="C1575" s="79" t="s">
        <v>68</v>
      </c>
      <c r="D1575" s="85">
        <v>157096.73629999999</v>
      </c>
      <c r="E1575" s="85">
        <v>5454.9517085206708</v>
      </c>
      <c r="F1575" s="210">
        <f t="shared" si="72"/>
        <v>6</v>
      </c>
      <c r="G1575" s="79" t="str">
        <f t="shared" si="73"/>
        <v>D</v>
      </c>
      <c r="H1575" s="79" t="str">
        <f t="shared" si="74"/>
        <v>6NGI-MALIN</v>
      </c>
    </row>
    <row r="1576" spans="1:8">
      <c r="A1576" s="80">
        <v>39387</v>
      </c>
      <c r="B1576" s="79" t="s">
        <v>79</v>
      </c>
      <c r="C1576" s="79" t="s">
        <v>74</v>
      </c>
      <c r="D1576" s="85">
        <v>2298.8489</v>
      </c>
      <c r="E1576" s="85">
        <v>0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6NGI-PGE/CG</v>
      </c>
    </row>
    <row r="1577" spans="1:8">
      <c r="A1577" s="80">
        <v>39387</v>
      </c>
      <c r="B1577" s="79" t="s">
        <v>79</v>
      </c>
      <c r="C1577" s="79" t="s">
        <v>46</v>
      </c>
      <c r="D1577" s="85">
        <v>67327.172699999996</v>
      </c>
      <c r="E1577" s="85">
        <v>-6732.7172700000001</v>
      </c>
      <c r="F1577" s="210">
        <f t="shared" si="72"/>
        <v>6</v>
      </c>
      <c r="G1577" s="79" t="str">
        <f t="shared" si="73"/>
        <v>D</v>
      </c>
      <c r="H1577" s="79" t="str">
        <f t="shared" si="74"/>
        <v>6NGI-SOCAL</v>
      </c>
    </row>
    <row r="1578" spans="1:8">
      <c r="A1578" s="80">
        <v>39417</v>
      </c>
      <c r="B1578" s="79" t="s">
        <v>79</v>
      </c>
      <c r="C1578" s="79" t="s">
        <v>88</v>
      </c>
      <c r="D1578" s="85">
        <v>34610.316400000003</v>
      </c>
      <c r="E1578" s="85">
        <v>1097.4776210809002</v>
      </c>
      <c r="F1578" s="210">
        <f t="shared" si="72"/>
        <v>6</v>
      </c>
      <c r="G1578" s="79" t="str">
        <f t="shared" si="73"/>
        <v>D</v>
      </c>
      <c r="H1578" s="79" t="str">
        <f t="shared" si="74"/>
        <v>6IF-CIG/RKYMTN</v>
      </c>
    </row>
    <row r="1579" spans="1:8">
      <c r="A1579" s="80">
        <v>39417</v>
      </c>
      <c r="B1579" s="79" t="s">
        <v>79</v>
      </c>
      <c r="C1579" s="79" t="s">
        <v>67</v>
      </c>
      <c r="D1579" s="85">
        <v>-1016735.7283</v>
      </c>
      <c r="E1579" s="85">
        <v>101673.57283</v>
      </c>
      <c r="F1579" s="210">
        <f t="shared" si="72"/>
        <v>6</v>
      </c>
      <c r="G1579" s="79" t="str">
        <f t="shared" si="73"/>
        <v>D</v>
      </c>
      <c r="H1579" s="79" t="str">
        <f t="shared" si="74"/>
        <v>6IF-NWPL_ROCKY_M</v>
      </c>
    </row>
    <row r="1580" spans="1:8">
      <c r="A1580" s="80">
        <v>39417</v>
      </c>
      <c r="B1580" s="79" t="s">
        <v>79</v>
      </c>
      <c r="C1580" s="79" t="s">
        <v>68</v>
      </c>
      <c r="D1580" s="85">
        <v>161514.81</v>
      </c>
      <c r="E1580" s="85">
        <v>5121.5622359388199</v>
      </c>
      <c r="F1580" s="210">
        <f t="shared" si="72"/>
        <v>6</v>
      </c>
      <c r="G1580" s="79" t="str">
        <f t="shared" si="73"/>
        <v>D</v>
      </c>
      <c r="H1580" s="79" t="str">
        <f t="shared" si="74"/>
        <v>6NGI-MALIN</v>
      </c>
    </row>
    <row r="1581" spans="1:8">
      <c r="A1581" s="80">
        <v>39417</v>
      </c>
      <c r="B1581" s="79" t="s">
        <v>79</v>
      </c>
      <c r="C1581" s="79" t="s">
        <v>74</v>
      </c>
      <c r="D1581" s="85">
        <v>2285.7695000000003</v>
      </c>
      <c r="E1581" s="85">
        <v>0</v>
      </c>
      <c r="F1581" s="210">
        <f t="shared" si="72"/>
        <v>6</v>
      </c>
      <c r="G1581" s="79" t="str">
        <f t="shared" si="73"/>
        <v>D</v>
      </c>
      <c r="H1581" s="79" t="str">
        <f t="shared" si="74"/>
        <v>6NGI-PGE/CG</v>
      </c>
    </row>
    <row r="1582" spans="1:8">
      <c r="A1582" s="80">
        <v>39417</v>
      </c>
      <c r="B1582" s="79" t="s">
        <v>79</v>
      </c>
      <c r="C1582" s="79" t="s">
        <v>46</v>
      </c>
      <c r="D1582" s="85">
        <v>69220.632800000007</v>
      </c>
      <c r="E1582" s="85">
        <v>-6922.0632800000003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6NGI-SOCAL</v>
      </c>
    </row>
    <row r="1583" spans="1:8">
      <c r="A1583" s="80">
        <v>39448</v>
      </c>
      <c r="B1583" s="79" t="s">
        <v>79</v>
      </c>
      <c r="C1583" s="79" t="s">
        <v>67</v>
      </c>
      <c r="D1583" s="85">
        <v>-1015883.4259</v>
      </c>
      <c r="E1583" s="85">
        <v>101588.34259</v>
      </c>
      <c r="F1583" s="210">
        <f t="shared" si="72"/>
        <v>6</v>
      </c>
      <c r="G1583" s="79" t="str">
        <f t="shared" si="73"/>
        <v>D</v>
      </c>
      <c r="H1583" s="79" t="str">
        <f t="shared" si="74"/>
        <v>6IF-NWPL_ROCKY_M</v>
      </c>
    </row>
    <row r="1584" spans="1:8">
      <c r="A1584" s="80">
        <v>39448</v>
      </c>
      <c r="B1584" s="79" t="s">
        <v>79</v>
      </c>
      <c r="C1584" s="79" t="s">
        <v>68</v>
      </c>
      <c r="D1584" s="85">
        <v>160668.4135</v>
      </c>
      <c r="E1584" s="85">
        <v>1528.46106685891</v>
      </c>
      <c r="F1584" s="210">
        <f t="shared" si="72"/>
        <v>6</v>
      </c>
      <c r="G1584" s="79" t="str">
        <f t="shared" si="73"/>
        <v>D</v>
      </c>
      <c r="H1584" s="79" t="str">
        <f t="shared" si="74"/>
        <v>6NGI-MALIN</v>
      </c>
    </row>
    <row r="1585" spans="1:8">
      <c r="A1585" s="80">
        <v>39448</v>
      </c>
      <c r="B1585" s="79" t="s">
        <v>79</v>
      </c>
      <c r="C1585" s="79" t="s">
        <v>74</v>
      </c>
      <c r="D1585" s="85">
        <v>3441.4138000000003</v>
      </c>
      <c r="E1585" s="85">
        <v>0</v>
      </c>
      <c r="F1585" s="210">
        <f t="shared" si="72"/>
        <v>6</v>
      </c>
      <c r="G1585" s="79" t="str">
        <f t="shared" si="73"/>
        <v>D</v>
      </c>
      <c r="H1585" s="79" t="str">
        <f t="shared" si="74"/>
        <v>6NGI-PGE/CG</v>
      </c>
    </row>
    <row r="1586" spans="1:8">
      <c r="A1586" s="80">
        <v>39448</v>
      </c>
      <c r="B1586" s="79" t="s">
        <v>79</v>
      </c>
      <c r="C1586" s="79" t="s">
        <v>46</v>
      </c>
      <c r="D1586" s="85">
        <v>68857.891499999998</v>
      </c>
      <c r="E1586" s="85">
        <v>-6885.7891499999996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6NGI-SOCAL</v>
      </c>
    </row>
    <row r="1587" spans="1:8">
      <c r="A1587" s="80">
        <v>39479</v>
      </c>
      <c r="B1587" s="79" t="s">
        <v>79</v>
      </c>
      <c r="C1587" s="79" t="s">
        <v>67</v>
      </c>
      <c r="D1587" s="85">
        <v>-945332.73360000004</v>
      </c>
      <c r="E1587" s="85">
        <v>94533.273360000007</v>
      </c>
      <c r="F1587" s="210">
        <f t="shared" si="72"/>
        <v>6</v>
      </c>
      <c r="G1587" s="79" t="str">
        <f t="shared" si="73"/>
        <v>D</v>
      </c>
      <c r="H1587" s="79" t="str">
        <f t="shared" si="74"/>
        <v>6IF-NWPL_ROCKY_M</v>
      </c>
    </row>
    <row r="1588" spans="1:8">
      <c r="A1588" s="80">
        <v>39479</v>
      </c>
      <c r="B1588" s="79" t="s">
        <v>79</v>
      </c>
      <c r="C1588" s="79" t="s">
        <v>68</v>
      </c>
      <c r="D1588" s="85">
        <v>149510.37359999999</v>
      </c>
      <c r="E1588" s="85">
        <v>1497.2232500759703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6NGI-MALIN</v>
      </c>
    </row>
    <row r="1589" spans="1:8">
      <c r="A1589" s="80">
        <v>39479</v>
      </c>
      <c r="B1589" s="79" t="s">
        <v>79</v>
      </c>
      <c r="C1589" s="79" t="s">
        <v>74</v>
      </c>
      <c r="D1589" s="85">
        <v>3317.9519</v>
      </c>
      <c r="E1589" s="85">
        <v>0</v>
      </c>
      <c r="F1589" s="210">
        <f t="shared" si="72"/>
        <v>6</v>
      </c>
      <c r="G1589" s="79" t="str">
        <f t="shared" si="73"/>
        <v>D</v>
      </c>
      <c r="H1589" s="79" t="str">
        <f t="shared" si="74"/>
        <v>6NGI-PGE/CG</v>
      </c>
    </row>
    <row r="1590" spans="1:8">
      <c r="A1590" s="80">
        <v>39479</v>
      </c>
      <c r="B1590" s="79" t="s">
        <v>79</v>
      </c>
      <c r="C1590" s="79" t="s">
        <v>46</v>
      </c>
      <c r="D1590" s="85">
        <v>64075.874400000001</v>
      </c>
      <c r="E1590" s="85">
        <v>-6407.5874400000002</v>
      </c>
      <c r="F1590" s="210">
        <f t="shared" si="72"/>
        <v>6</v>
      </c>
      <c r="G1590" s="79" t="str">
        <f t="shared" si="73"/>
        <v>D</v>
      </c>
      <c r="H1590" s="79" t="str">
        <f t="shared" si="74"/>
        <v>6NGI-SOCAL</v>
      </c>
    </row>
    <row r="1591" spans="1:8">
      <c r="A1591" s="80">
        <v>39508</v>
      </c>
      <c r="B1591" s="79" t="s">
        <v>79</v>
      </c>
      <c r="C1591" s="79" t="s">
        <v>67</v>
      </c>
      <c r="D1591" s="85">
        <v>-1005515.2479</v>
      </c>
      <c r="E1591" s="85">
        <v>100551.52479</v>
      </c>
      <c r="F1591" s="210">
        <f t="shared" si="72"/>
        <v>6</v>
      </c>
      <c r="G1591" s="79" t="str">
        <f t="shared" si="73"/>
        <v>D</v>
      </c>
      <c r="H1591" s="79" t="str">
        <f t="shared" si="74"/>
        <v>6IF-NWPL_ROCKY_M</v>
      </c>
    </row>
    <row r="1592" spans="1:8">
      <c r="A1592" s="80">
        <v>39508</v>
      </c>
      <c r="B1592" s="79" t="s">
        <v>79</v>
      </c>
      <c r="C1592" s="79" t="s">
        <v>68</v>
      </c>
      <c r="D1592" s="85">
        <v>159028.62040000001</v>
      </c>
      <c r="E1592" s="85">
        <v>2699.6696814802904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6NGI-MALIN</v>
      </c>
    </row>
    <row r="1593" spans="1:8">
      <c r="A1593" s="80">
        <v>39508</v>
      </c>
      <c r="B1593" s="79" t="s">
        <v>79</v>
      </c>
      <c r="C1593" s="79" t="s">
        <v>74</v>
      </c>
      <c r="D1593" s="85">
        <v>4931.3528999999999</v>
      </c>
      <c r="E1593" s="85">
        <v>0</v>
      </c>
      <c r="F1593" s="210">
        <f t="shared" si="72"/>
        <v>6</v>
      </c>
      <c r="G1593" s="79" t="str">
        <f t="shared" si="73"/>
        <v>D</v>
      </c>
      <c r="H1593" s="79" t="str">
        <f t="shared" si="74"/>
        <v>6NGI-PGE/CG</v>
      </c>
    </row>
    <row r="1594" spans="1:8">
      <c r="A1594" s="80">
        <v>39508</v>
      </c>
      <c r="B1594" s="79" t="s">
        <v>79</v>
      </c>
      <c r="C1594" s="79" t="s">
        <v>46</v>
      </c>
      <c r="D1594" s="85">
        <v>68155.123000000007</v>
      </c>
      <c r="E1594" s="85">
        <v>-6815.5123000000003</v>
      </c>
      <c r="F1594" s="210">
        <f t="shared" si="72"/>
        <v>6</v>
      </c>
      <c r="G1594" s="79" t="str">
        <f t="shared" si="73"/>
        <v>D</v>
      </c>
      <c r="H1594" s="79" t="str">
        <f t="shared" si="74"/>
        <v>6NGI-SOCAL</v>
      </c>
    </row>
    <row r="1595" spans="1:8">
      <c r="A1595" s="80">
        <v>39539</v>
      </c>
      <c r="B1595" s="79" t="s">
        <v>79</v>
      </c>
      <c r="C1595" s="79" t="s">
        <v>67</v>
      </c>
      <c r="D1595" s="85">
        <v>-967890.77249999996</v>
      </c>
      <c r="E1595" s="85">
        <v>96789.077250000002</v>
      </c>
      <c r="F1595" s="210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39539</v>
      </c>
      <c r="B1596" s="79" t="s">
        <v>79</v>
      </c>
      <c r="C1596" s="79" t="s">
        <v>68</v>
      </c>
      <c r="D1596" s="85">
        <v>153078.07060000001</v>
      </c>
      <c r="E1596" s="85">
        <v>2573.0325021089402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6NGI-MALIN</v>
      </c>
    </row>
    <row r="1597" spans="1:8">
      <c r="A1597" s="80">
        <v>39539</v>
      </c>
      <c r="B1597" s="79" t="s">
        <v>79</v>
      </c>
      <c r="C1597" s="79" t="s">
        <v>74</v>
      </c>
      <c r="D1597" s="85">
        <v>5131.7601000000004</v>
      </c>
      <c r="E1597" s="85">
        <v>0</v>
      </c>
      <c r="F1597" s="210">
        <f t="shared" si="72"/>
        <v>6</v>
      </c>
      <c r="G1597" s="79" t="str">
        <f t="shared" si="73"/>
        <v>D</v>
      </c>
      <c r="H1597" s="79" t="str">
        <f t="shared" si="74"/>
        <v>6NGI-PGE/CG</v>
      </c>
    </row>
    <row r="1598" spans="1:8">
      <c r="A1598" s="80">
        <v>39539</v>
      </c>
      <c r="B1598" s="79" t="s">
        <v>79</v>
      </c>
      <c r="C1598" s="79" t="s">
        <v>46</v>
      </c>
      <c r="D1598" s="85">
        <v>65604.887400000007</v>
      </c>
      <c r="E1598" s="85">
        <v>-6560.4887399999998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6NGI-SOCAL</v>
      </c>
    </row>
    <row r="1599" spans="1:8">
      <c r="A1599" s="80">
        <v>39569</v>
      </c>
      <c r="B1599" s="79" t="s">
        <v>79</v>
      </c>
      <c r="C1599" s="79" t="s">
        <v>67</v>
      </c>
      <c r="D1599" s="85">
        <v>-994962.7831</v>
      </c>
      <c r="E1599" s="85">
        <v>99496.278309999994</v>
      </c>
      <c r="F1599" s="210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39569</v>
      </c>
      <c r="B1600" s="79" t="s">
        <v>79</v>
      </c>
      <c r="C1600" s="79" t="s">
        <v>68</v>
      </c>
      <c r="D1600" s="85">
        <v>157359.68109999999</v>
      </c>
      <c r="E1600" s="85">
        <v>2567.0954750281498</v>
      </c>
      <c r="F1600" s="210">
        <f t="shared" si="72"/>
        <v>6</v>
      </c>
      <c r="G1600" s="79" t="str">
        <f t="shared" si="73"/>
        <v>D</v>
      </c>
      <c r="H1600" s="79" t="str">
        <f t="shared" si="74"/>
        <v>6NGI-MALIN</v>
      </c>
    </row>
    <row r="1601" spans="1:8">
      <c r="A1601" s="80">
        <v>39569</v>
      </c>
      <c r="B1601" s="79" t="s">
        <v>79</v>
      </c>
      <c r="C1601" s="79" t="s">
        <v>74</v>
      </c>
      <c r="D1601" s="85">
        <v>4719.3401000000003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6NGI-PGE/CG</v>
      </c>
    </row>
    <row r="1602" spans="1:8">
      <c r="A1602" s="80">
        <v>39569</v>
      </c>
      <c r="B1602" s="79" t="s">
        <v>79</v>
      </c>
      <c r="C1602" s="79" t="s">
        <v>46</v>
      </c>
      <c r="D1602" s="85">
        <v>67439.863299999997</v>
      </c>
      <c r="E1602" s="85">
        <v>-6743.9863299999997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6NGI-SOCAL</v>
      </c>
    </row>
    <row r="1603" spans="1:8">
      <c r="A1603" s="80">
        <v>39600</v>
      </c>
      <c r="B1603" s="79" t="s">
        <v>79</v>
      </c>
      <c r="C1603" s="79" t="s">
        <v>67</v>
      </c>
      <c r="D1603" s="85">
        <v>-957674.01329999999</v>
      </c>
      <c r="E1603" s="85">
        <v>95767.401329999993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39600</v>
      </c>
      <c r="B1604" s="79" t="s">
        <v>79</v>
      </c>
      <c r="C1604" s="79" t="s">
        <v>68</v>
      </c>
      <c r="D1604" s="85">
        <v>151462.22529999999</v>
      </c>
      <c r="E1604" s="85">
        <v>2161.3761354130102</v>
      </c>
      <c r="F1604" s="210">
        <f t="shared" si="75"/>
        <v>6</v>
      </c>
      <c r="G1604" s="79" t="str">
        <f t="shared" si="76"/>
        <v>D</v>
      </c>
      <c r="H1604" s="79" t="str">
        <f t="shared" si="77"/>
        <v>6NGI-MALIN</v>
      </c>
    </row>
    <row r="1605" spans="1:8">
      <c r="A1605" s="80">
        <v>39600</v>
      </c>
      <c r="B1605" s="79" t="s">
        <v>79</v>
      </c>
      <c r="C1605" s="79" t="s">
        <v>74</v>
      </c>
      <c r="D1605" s="85">
        <v>3249.9466000000002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39600</v>
      </c>
      <c r="B1606" s="79" t="s">
        <v>79</v>
      </c>
      <c r="C1606" s="79" t="s">
        <v>46</v>
      </c>
      <c r="D1606" s="85">
        <v>64912.382299999997</v>
      </c>
      <c r="E1606" s="85">
        <v>-6491.2382299999999</v>
      </c>
      <c r="F1606" s="210">
        <f t="shared" si="75"/>
        <v>6</v>
      </c>
      <c r="G1606" s="79" t="str">
        <f t="shared" si="76"/>
        <v>D</v>
      </c>
      <c r="H1606" s="79" t="str">
        <f t="shared" si="77"/>
        <v>6NGI-SOCAL</v>
      </c>
    </row>
    <row r="1607" spans="1:8">
      <c r="A1607" s="80">
        <v>39630</v>
      </c>
      <c r="B1607" s="79" t="s">
        <v>79</v>
      </c>
      <c r="C1607" s="79" t="s">
        <v>67</v>
      </c>
      <c r="D1607" s="85">
        <v>-984401.43090000004</v>
      </c>
      <c r="E1607" s="85">
        <v>98440.143089999998</v>
      </c>
      <c r="F1607" s="210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39630</v>
      </c>
      <c r="B1608" s="79" t="s">
        <v>79</v>
      </c>
      <c r="C1608" s="79" t="s">
        <v>68</v>
      </c>
      <c r="D1608" s="85">
        <v>155689.33619999999</v>
      </c>
      <c r="E1608" s="85">
        <v>1855.3119292259601</v>
      </c>
      <c r="F1608" s="210">
        <f t="shared" si="75"/>
        <v>6</v>
      </c>
      <c r="G1608" s="79" t="str">
        <f t="shared" si="76"/>
        <v>D</v>
      </c>
      <c r="H1608" s="79" t="str">
        <f t="shared" si="77"/>
        <v>6NGI-MALIN</v>
      </c>
    </row>
    <row r="1609" spans="1:8">
      <c r="A1609" s="80">
        <v>39630</v>
      </c>
      <c r="B1609" s="79" t="s">
        <v>79</v>
      </c>
      <c r="C1609" s="79" t="s">
        <v>74</v>
      </c>
      <c r="D1609" s="85">
        <v>2153.8221000000003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39630</v>
      </c>
      <c r="B1610" s="79" t="s">
        <v>79</v>
      </c>
      <c r="C1610" s="79" t="s">
        <v>46</v>
      </c>
      <c r="D1610" s="85">
        <v>66724.001199999999</v>
      </c>
      <c r="E1610" s="85">
        <v>-6672.4001200000002</v>
      </c>
      <c r="F1610" s="210">
        <f t="shared" si="75"/>
        <v>6</v>
      </c>
      <c r="G1610" s="79" t="str">
        <f t="shared" si="76"/>
        <v>D</v>
      </c>
      <c r="H1610" s="79" t="str">
        <f t="shared" si="77"/>
        <v>6NGI-SOCAL</v>
      </c>
    </row>
    <row r="1611" spans="1:8">
      <c r="A1611" s="80">
        <v>39661</v>
      </c>
      <c r="B1611" s="79" t="s">
        <v>79</v>
      </c>
      <c r="C1611" s="79" t="s">
        <v>67</v>
      </c>
      <c r="D1611" s="85">
        <v>-979031.64</v>
      </c>
      <c r="E1611" s="85">
        <v>97903.164000000004</v>
      </c>
      <c r="F1611" s="210">
        <f t="shared" si="75"/>
        <v>6</v>
      </c>
      <c r="G1611" s="79" t="str">
        <f t="shared" si="76"/>
        <v>D</v>
      </c>
      <c r="H1611" s="79" t="str">
        <f t="shared" si="77"/>
        <v>6IF-NWPL_ROCKY_M</v>
      </c>
    </row>
    <row r="1612" spans="1:8">
      <c r="A1612" s="80">
        <v>39661</v>
      </c>
      <c r="B1612" s="79" t="s">
        <v>79</v>
      </c>
      <c r="C1612" s="79" t="s">
        <v>68</v>
      </c>
      <c r="D1612" s="85">
        <v>154840.06959999999</v>
      </c>
      <c r="E1612" s="85">
        <v>1890.8574449270402</v>
      </c>
      <c r="F1612" s="210">
        <f t="shared" si="75"/>
        <v>6</v>
      </c>
      <c r="G1612" s="79" t="str">
        <f t="shared" si="76"/>
        <v>D</v>
      </c>
      <c r="H1612" s="79" t="str">
        <f t="shared" si="77"/>
        <v>6NGI-MALIN</v>
      </c>
    </row>
    <row r="1613" spans="1:8">
      <c r="A1613" s="80">
        <v>39661</v>
      </c>
      <c r="B1613" s="79" t="s">
        <v>79</v>
      </c>
      <c r="C1613" s="79" t="s">
        <v>74</v>
      </c>
      <c r="D1613" s="85">
        <v>6829.3747000000003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39661</v>
      </c>
      <c r="B1614" s="79" t="s">
        <v>79</v>
      </c>
      <c r="C1614" s="79" t="s">
        <v>46</v>
      </c>
      <c r="D1614" s="85">
        <v>66360.029800000004</v>
      </c>
      <c r="E1614" s="85">
        <v>-6636.0029800000002</v>
      </c>
      <c r="F1614" s="210">
        <f t="shared" si="75"/>
        <v>6</v>
      </c>
      <c r="G1614" s="79" t="str">
        <f t="shared" si="76"/>
        <v>D</v>
      </c>
      <c r="H1614" s="79" t="str">
        <f t="shared" si="77"/>
        <v>6NGI-SOCAL</v>
      </c>
    </row>
    <row r="1615" spans="1:8">
      <c r="A1615" s="80">
        <v>39692</v>
      </c>
      <c r="B1615" s="79" t="s">
        <v>79</v>
      </c>
      <c r="C1615" s="79" t="s">
        <v>67</v>
      </c>
      <c r="D1615" s="85">
        <v>-958006.06649999996</v>
      </c>
      <c r="E1615" s="85">
        <v>95800.606650000002</v>
      </c>
      <c r="F1615" s="210">
        <f t="shared" si="75"/>
        <v>6</v>
      </c>
      <c r="G1615" s="79" t="str">
        <f t="shared" si="76"/>
        <v>D</v>
      </c>
      <c r="H1615" s="79" t="str">
        <f t="shared" si="77"/>
        <v>6IF-NWPL_ROCKY_M</v>
      </c>
    </row>
    <row r="1616" spans="1:8">
      <c r="A1616" s="80">
        <v>39692</v>
      </c>
      <c r="B1616" s="79" t="s">
        <v>79</v>
      </c>
      <c r="C1616" s="79" t="s">
        <v>68</v>
      </c>
      <c r="D1616" s="85">
        <v>149023.16589999999</v>
      </c>
      <c r="E1616" s="85">
        <v>1690.7431802368201</v>
      </c>
      <c r="F1616" s="210">
        <f t="shared" si="75"/>
        <v>6</v>
      </c>
      <c r="G1616" s="79" t="str">
        <f t="shared" si="76"/>
        <v>D</v>
      </c>
      <c r="H1616" s="79" t="str">
        <f t="shared" si="77"/>
        <v>6NGI-MALIN</v>
      </c>
    </row>
    <row r="1617" spans="1:8">
      <c r="A1617" s="80">
        <v>39692</v>
      </c>
      <c r="B1617" s="79" t="s">
        <v>79</v>
      </c>
      <c r="C1617" s="79" t="s">
        <v>46</v>
      </c>
      <c r="D1617" s="85">
        <v>63867.071100000001</v>
      </c>
      <c r="E1617" s="85">
        <v>-6386.7071100000003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6NGI-SOCAL</v>
      </c>
    </row>
    <row r="1618" spans="1:8">
      <c r="A1618" s="80">
        <v>39722</v>
      </c>
      <c r="B1618" s="79" t="s">
        <v>79</v>
      </c>
      <c r="C1618" s="79" t="s">
        <v>67</v>
      </c>
      <c r="D1618" s="85">
        <v>-984654.03150000004</v>
      </c>
      <c r="E1618" s="85">
        <v>98465.403149999998</v>
      </c>
      <c r="F1618" s="210">
        <f t="shared" si="75"/>
        <v>6</v>
      </c>
      <c r="G1618" s="79" t="str">
        <f t="shared" si="76"/>
        <v>D</v>
      </c>
      <c r="H1618" s="79" t="str">
        <f t="shared" si="77"/>
        <v>6IF-NWPL_ROCKY_M</v>
      </c>
    </row>
    <row r="1619" spans="1:8">
      <c r="A1619" s="80">
        <v>39722</v>
      </c>
      <c r="B1619" s="79" t="s">
        <v>79</v>
      </c>
      <c r="C1619" s="79" t="s">
        <v>68</v>
      </c>
      <c r="D1619" s="85">
        <v>153168.40489999999</v>
      </c>
      <c r="E1619" s="85">
        <v>0</v>
      </c>
      <c r="F1619" s="210">
        <f t="shared" si="75"/>
        <v>6</v>
      </c>
      <c r="G1619" s="79" t="str">
        <f t="shared" si="76"/>
        <v>D</v>
      </c>
      <c r="H1619" s="79" t="str">
        <f t="shared" si="77"/>
        <v>6NGI-MALIN</v>
      </c>
    </row>
    <row r="1620" spans="1:8">
      <c r="A1620" s="80">
        <v>39722</v>
      </c>
      <c r="B1620" s="79" t="s">
        <v>79</v>
      </c>
      <c r="C1620" s="79" t="s">
        <v>74</v>
      </c>
      <c r="D1620" s="85">
        <v>3476.9934000000003</v>
      </c>
      <c r="E1620" s="85">
        <v>0</v>
      </c>
      <c r="F1620" s="210">
        <f t="shared" si="75"/>
        <v>6</v>
      </c>
      <c r="G1620" s="79" t="str">
        <f t="shared" si="76"/>
        <v>D</v>
      </c>
      <c r="H1620" s="79" t="str">
        <f t="shared" si="77"/>
        <v>6NGI-PGE/CG</v>
      </c>
    </row>
    <row r="1621" spans="1:8">
      <c r="A1621" s="80">
        <v>39722</v>
      </c>
      <c r="B1621" s="79" t="s">
        <v>79</v>
      </c>
      <c r="C1621" s="79" t="s">
        <v>46</v>
      </c>
      <c r="D1621" s="85">
        <v>65643.602100000004</v>
      </c>
      <c r="E1621" s="85">
        <v>-6564.3602099999998</v>
      </c>
      <c r="F1621" s="210">
        <f t="shared" si="75"/>
        <v>6</v>
      </c>
      <c r="G1621" s="79" t="str">
        <f t="shared" si="76"/>
        <v>D</v>
      </c>
      <c r="H1621" s="79" t="str">
        <f t="shared" si="77"/>
        <v>6NGI-SOCAL</v>
      </c>
    </row>
    <row r="1622" spans="1:8">
      <c r="A1622" s="80">
        <v>39753</v>
      </c>
      <c r="B1622" s="79" t="s">
        <v>79</v>
      </c>
      <c r="C1622" s="79" t="s">
        <v>67</v>
      </c>
      <c r="D1622" s="85">
        <v>-842389.6004</v>
      </c>
      <c r="E1622" s="85">
        <v>84238.960040000005</v>
      </c>
      <c r="F1622" s="210">
        <f t="shared" si="75"/>
        <v>6</v>
      </c>
      <c r="G1622" s="79" t="str">
        <f t="shared" si="76"/>
        <v>D</v>
      </c>
      <c r="H1622" s="79" t="str">
        <f t="shared" si="77"/>
        <v>6IF-NWPL_ROCKY_M</v>
      </c>
    </row>
    <row r="1623" spans="1:8">
      <c r="A1623" s="80">
        <v>39753</v>
      </c>
      <c r="B1623" s="79" t="s">
        <v>79</v>
      </c>
      <c r="C1623" s="79" t="s">
        <v>74</v>
      </c>
      <c r="D1623" s="85">
        <v>2156.5174000000002</v>
      </c>
      <c r="E1623" s="85">
        <v>0</v>
      </c>
      <c r="F1623" s="210">
        <f t="shared" si="75"/>
        <v>6</v>
      </c>
      <c r="G1623" s="79" t="str">
        <f t="shared" si="76"/>
        <v>D</v>
      </c>
      <c r="H1623" s="79" t="str">
        <f t="shared" si="77"/>
        <v>6NGI-PGE/CG</v>
      </c>
    </row>
    <row r="1624" spans="1:8">
      <c r="A1624" s="80">
        <v>39783</v>
      </c>
      <c r="B1624" s="79" t="s">
        <v>79</v>
      </c>
      <c r="C1624" s="79" t="s">
        <v>67</v>
      </c>
      <c r="D1624" s="85">
        <v>-866233.48080000002</v>
      </c>
      <c r="E1624" s="85">
        <v>86623.348079999996</v>
      </c>
      <c r="F1624" s="210">
        <f t="shared" si="75"/>
        <v>6</v>
      </c>
      <c r="G1624" s="79" t="str">
        <f t="shared" si="76"/>
        <v>D</v>
      </c>
      <c r="H1624" s="79" t="str">
        <f t="shared" si="77"/>
        <v>6IF-NWPL_ROCKY_M</v>
      </c>
    </row>
    <row r="1625" spans="1:8">
      <c r="A1625" s="80">
        <v>39783</v>
      </c>
      <c r="B1625" s="79" t="s">
        <v>79</v>
      </c>
      <c r="C1625" s="79" t="s">
        <v>74</v>
      </c>
      <c r="D1625" s="85">
        <v>2146.0236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39814</v>
      </c>
      <c r="B1626" s="79" t="s">
        <v>79</v>
      </c>
      <c r="C1626" s="79" t="s">
        <v>67</v>
      </c>
      <c r="D1626" s="85">
        <v>-215465.67319999999</v>
      </c>
      <c r="E1626" s="85">
        <v>0</v>
      </c>
      <c r="F1626" s="210">
        <f t="shared" si="75"/>
        <v>6</v>
      </c>
      <c r="G1626" s="79" t="str">
        <f t="shared" si="76"/>
        <v>D</v>
      </c>
      <c r="H1626" s="79" t="str">
        <f t="shared" si="77"/>
        <v>6IF-NWPL_ROCKY_M</v>
      </c>
    </row>
    <row r="1627" spans="1:8">
      <c r="A1627" s="80">
        <v>39814</v>
      </c>
      <c r="B1627" s="79" t="s">
        <v>79</v>
      </c>
      <c r="C1627" s="79" t="s">
        <v>74</v>
      </c>
      <c r="D1627" s="85">
        <v>3229.8999000000003</v>
      </c>
      <c r="E1627" s="85">
        <v>0</v>
      </c>
      <c r="F1627" s="210">
        <f t="shared" si="75"/>
        <v>6</v>
      </c>
      <c r="G1627" s="79" t="str">
        <f t="shared" si="76"/>
        <v>D</v>
      </c>
      <c r="H1627" s="79" t="str">
        <f t="shared" si="77"/>
        <v>6NGI-PGE/CG</v>
      </c>
    </row>
    <row r="1628" spans="1:8">
      <c r="A1628" s="80">
        <v>39845</v>
      </c>
      <c r="B1628" s="79" t="s">
        <v>79</v>
      </c>
      <c r="C1628" s="79" t="s">
        <v>67</v>
      </c>
      <c r="D1628" s="85">
        <v>-193628.65090000001</v>
      </c>
      <c r="E1628" s="85">
        <v>0</v>
      </c>
      <c r="F1628" s="210">
        <f t="shared" si="75"/>
        <v>6</v>
      </c>
      <c r="G1628" s="79" t="str">
        <f t="shared" si="76"/>
        <v>D</v>
      </c>
      <c r="H1628" s="79" t="str">
        <f t="shared" si="77"/>
        <v>6IF-NWPL_ROCKY_M</v>
      </c>
    </row>
    <row r="1629" spans="1:8">
      <c r="A1629" s="80">
        <v>39845</v>
      </c>
      <c r="B1629" s="79" t="s">
        <v>79</v>
      </c>
      <c r="C1629" s="79" t="s">
        <v>74</v>
      </c>
      <c r="D1629" s="85">
        <v>3112.5806000000002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39873</v>
      </c>
      <c r="B1630" s="79" t="s">
        <v>79</v>
      </c>
      <c r="C1630" s="79" t="s">
        <v>67</v>
      </c>
      <c r="D1630" s="85">
        <v>-213390.4754</v>
      </c>
      <c r="E1630" s="85">
        <v>0</v>
      </c>
      <c r="F1630" s="210">
        <f t="shared" si="75"/>
        <v>6</v>
      </c>
      <c r="G1630" s="79" t="str">
        <f t="shared" si="76"/>
        <v>D</v>
      </c>
      <c r="H1630" s="79" t="str">
        <f t="shared" si="77"/>
        <v>6IF-NWPL_ROCKY_M</v>
      </c>
    </row>
    <row r="1631" spans="1:8">
      <c r="A1631" s="80">
        <v>39873</v>
      </c>
      <c r="B1631" s="79" t="s">
        <v>79</v>
      </c>
      <c r="C1631" s="79" t="s">
        <v>74</v>
      </c>
      <c r="D1631" s="85">
        <v>4631.95</v>
      </c>
      <c r="E1631" s="85">
        <v>0</v>
      </c>
      <c r="F1631" s="210">
        <f t="shared" si="75"/>
        <v>6</v>
      </c>
      <c r="G1631" s="79" t="str">
        <f t="shared" si="76"/>
        <v>D</v>
      </c>
      <c r="H1631" s="79" t="str">
        <f t="shared" si="77"/>
        <v>6NGI-PGE/CG</v>
      </c>
    </row>
    <row r="1632" spans="1:8">
      <c r="A1632" s="80">
        <v>39904</v>
      </c>
      <c r="B1632" s="79" t="s">
        <v>79</v>
      </c>
      <c r="C1632" s="79" t="s">
        <v>67</v>
      </c>
      <c r="D1632" s="85">
        <v>-205454.04790000001</v>
      </c>
      <c r="E1632" s="85">
        <v>0</v>
      </c>
      <c r="F1632" s="210">
        <f t="shared" si="75"/>
        <v>6</v>
      </c>
      <c r="G1632" s="79" t="str">
        <f t="shared" si="76"/>
        <v>D</v>
      </c>
      <c r="H1632" s="79" t="str">
        <f t="shared" si="77"/>
        <v>6IF-NWPL_ROCKY_M</v>
      </c>
    </row>
    <row r="1633" spans="1:8">
      <c r="A1633" s="80">
        <v>39904</v>
      </c>
      <c r="B1633" s="79" t="s">
        <v>79</v>
      </c>
      <c r="C1633" s="79" t="s">
        <v>74</v>
      </c>
      <c r="D1633" s="85">
        <v>4820.6368000000002</v>
      </c>
      <c r="E1633" s="85">
        <v>0</v>
      </c>
      <c r="F1633" s="210">
        <f t="shared" si="75"/>
        <v>6</v>
      </c>
      <c r="G1633" s="79" t="str">
        <f t="shared" si="76"/>
        <v>D</v>
      </c>
      <c r="H1633" s="79" t="str">
        <f t="shared" si="77"/>
        <v>6NGI-PGE/CG</v>
      </c>
    </row>
    <row r="1634" spans="1:8">
      <c r="A1634" s="80">
        <v>39934</v>
      </c>
      <c r="B1634" s="79" t="s">
        <v>79</v>
      </c>
      <c r="C1634" s="79" t="s">
        <v>67</v>
      </c>
      <c r="D1634" s="85">
        <v>-211251.26439999999</v>
      </c>
      <c r="E1634" s="85">
        <v>0</v>
      </c>
      <c r="F1634" s="210">
        <f t="shared" si="75"/>
        <v>6</v>
      </c>
      <c r="G1634" s="79" t="str">
        <f t="shared" si="76"/>
        <v>D</v>
      </c>
      <c r="H1634" s="79" t="str">
        <f t="shared" si="77"/>
        <v>6IF-NWPL_ROCKY_M</v>
      </c>
    </row>
    <row r="1635" spans="1:8">
      <c r="A1635" s="80">
        <v>39934</v>
      </c>
      <c r="B1635" s="79" t="s">
        <v>79</v>
      </c>
      <c r="C1635" s="79" t="s">
        <v>74</v>
      </c>
      <c r="D1635" s="85">
        <v>4434.2322000000004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6NGI-PGE/CG</v>
      </c>
    </row>
    <row r="1636" spans="1:8">
      <c r="A1636" s="80">
        <v>39965</v>
      </c>
      <c r="B1636" s="79" t="s">
        <v>79</v>
      </c>
      <c r="C1636" s="79" t="s">
        <v>67</v>
      </c>
      <c r="D1636" s="85">
        <v>-203387.09729999999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6IF-NWPL_ROCKY_M</v>
      </c>
    </row>
    <row r="1637" spans="1:8">
      <c r="A1637" s="80">
        <v>39965</v>
      </c>
      <c r="B1637" s="79" t="s">
        <v>79</v>
      </c>
      <c r="C1637" s="79" t="s">
        <v>74</v>
      </c>
      <c r="D1637" s="85">
        <v>3054.8742000000002</v>
      </c>
      <c r="E1637" s="85">
        <v>0</v>
      </c>
      <c r="F1637" s="210">
        <f t="shared" si="75"/>
        <v>6</v>
      </c>
      <c r="G1637" s="79" t="str">
        <f t="shared" si="76"/>
        <v>D</v>
      </c>
      <c r="H1637" s="79" t="str">
        <f t="shared" si="77"/>
        <v>6NGI-PGE/CG</v>
      </c>
    </row>
    <row r="1638" spans="1:8">
      <c r="A1638" s="80">
        <v>39995</v>
      </c>
      <c r="B1638" s="79" t="s">
        <v>79</v>
      </c>
      <c r="C1638" s="79" t="s">
        <v>67</v>
      </c>
      <c r="D1638" s="85">
        <v>-209118.7273</v>
      </c>
      <c r="E1638" s="85">
        <v>0</v>
      </c>
      <c r="F1638" s="210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39995</v>
      </c>
      <c r="B1639" s="79" t="s">
        <v>79</v>
      </c>
      <c r="C1639" s="79" t="s">
        <v>74</v>
      </c>
      <c r="D1639" s="85">
        <v>2025.0788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6NGI-PGE/CG</v>
      </c>
    </row>
    <row r="1640" spans="1:8">
      <c r="A1640" s="80">
        <v>40026</v>
      </c>
      <c r="B1640" s="79" t="s">
        <v>79</v>
      </c>
      <c r="C1640" s="79" t="s">
        <v>67</v>
      </c>
      <c r="D1640" s="85">
        <v>-208037.61199999999</v>
      </c>
      <c r="E1640" s="85">
        <v>0</v>
      </c>
      <c r="F1640" s="210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40026</v>
      </c>
      <c r="B1641" s="79" t="s">
        <v>79</v>
      </c>
      <c r="C1641" s="79" t="s">
        <v>74</v>
      </c>
      <c r="D1641" s="85">
        <v>6422.3224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6NGI-PGE/CG</v>
      </c>
    </row>
    <row r="1642" spans="1:8">
      <c r="A1642" s="80">
        <v>40057</v>
      </c>
      <c r="B1642" s="79" t="s">
        <v>79</v>
      </c>
      <c r="C1642" s="79" t="s">
        <v>67</v>
      </c>
      <c r="D1642" s="85">
        <v>-200282.23680000001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40057</v>
      </c>
      <c r="B1643" s="79" t="s">
        <v>79</v>
      </c>
      <c r="C1643" s="79" t="s">
        <v>74</v>
      </c>
      <c r="D1643" s="85">
        <v>2966.1799000000001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6NGI-PGE/CG</v>
      </c>
    </row>
    <row r="1644" spans="1:8">
      <c r="A1644" s="80">
        <v>40087</v>
      </c>
      <c r="B1644" s="79" t="s">
        <v>79</v>
      </c>
      <c r="C1644" s="79" t="s">
        <v>67</v>
      </c>
      <c r="D1644" s="85">
        <v>-205915.58309999999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40087</v>
      </c>
      <c r="B1645" s="79" t="s">
        <v>79</v>
      </c>
      <c r="C1645" s="79" t="s">
        <v>74</v>
      </c>
      <c r="D1645" s="85">
        <v>3270.7366000000002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40118</v>
      </c>
      <c r="B1646" s="79" t="s">
        <v>79</v>
      </c>
      <c r="C1646" s="79" t="s">
        <v>67</v>
      </c>
      <c r="D1646" s="85">
        <v>-198232.20110000001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40118</v>
      </c>
      <c r="B1647" s="79" t="s">
        <v>79</v>
      </c>
      <c r="C1647" s="79" t="s">
        <v>74</v>
      </c>
      <c r="D1647" s="85">
        <v>2029.8977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40148</v>
      </c>
      <c r="B1648" s="79" t="s">
        <v>79</v>
      </c>
      <c r="C1648" s="79" t="s">
        <v>67</v>
      </c>
      <c r="D1648" s="85">
        <v>-203800.80929999999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40148</v>
      </c>
      <c r="B1649" s="79" t="s">
        <v>79</v>
      </c>
      <c r="C1649" s="79" t="s">
        <v>74</v>
      </c>
      <c r="D1649" s="85">
        <v>310.3032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40179</v>
      </c>
      <c r="B1650" s="79" t="s">
        <v>79</v>
      </c>
      <c r="C1650" s="79" t="s">
        <v>67</v>
      </c>
      <c r="D1650" s="85">
        <v>-202728.94080000001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40210</v>
      </c>
      <c r="B1651" s="79" t="s">
        <v>79</v>
      </c>
      <c r="C1651" s="79" t="s">
        <v>67</v>
      </c>
      <c r="D1651" s="85">
        <v>-182143.64300000001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6IF-NWPL_ROCKY_M</v>
      </c>
    </row>
    <row r="1652" spans="1:8">
      <c r="A1652" s="80">
        <v>40210</v>
      </c>
      <c r="B1652" s="79" t="s">
        <v>79</v>
      </c>
      <c r="C1652" s="79" t="s">
        <v>74</v>
      </c>
      <c r="D1652" s="85">
        <v>645.30889999999999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6NGI-PGE/CG</v>
      </c>
    </row>
    <row r="1653" spans="1:8">
      <c r="A1653" s="80">
        <v>40238</v>
      </c>
      <c r="B1653" s="79" t="s">
        <v>79</v>
      </c>
      <c r="C1653" s="79" t="s">
        <v>67</v>
      </c>
      <c r="D1653" s="85">
        <v>-200694.37479999999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6IF-NWPL_ROCKY_M</v>
      </c>
    </row>
    <row r="1654" spans="1:8">
      <c r="A1654" s="80">
        <v>40238</v>
      </c>
      <c r="B1654" s="79" t="s">
        <v>79</v>
      </c>
      <c r="C1654" s="79" t="s">
        <v>74</v>
      </c>
      <c r="D1654" s="85">
        <v>624.74220000000003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6NGI-PGE/CG</v>
      </c>
    </row>
    <row r="1655" spans="1:8">
      <c r="A1655" s="80">
        <v>40269</v>
      </c>
      <c r="B1655" s="79" t="s">
        <v>79</v>
      </c>
      <c r="C1655" s="79" t="s">
        <v>67</v>
      </c>
      <c r="D1655" s="85">
        <v>-193188.65710000001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6IF-NWPL_ROCKY_M</v>
      </c>
    </row>
    <row r="1656" spans="1:8">
      <c r="A1656" s="80">
        <v>40269</v>
      </c>
      <c r="B1656" s="79" t="s">
        <v>79</v>
      </c>
      <c r="C1656" s="79" t="s">
        <v>74</v>
      </c>
      <c r="D1656" s="85">
        <v>932.45730000000003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6NGI-PGE/CG</v>
      </c>
    </row>
    <row r="1657" spans="1:8">
      <c r="A1657" s="80">
        <v>40299</v>
      </c>
      <c r="B1657" s="79" t="s">
        <v>79</v>
      </c>
      <c r="C1657" s="79" t="s">
        <v>67</v>
      </c>
      <c r="D1657" s="85">
        <v>-198598.51929999999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6IF-NWPL_ROCKY_M</v>
      </c>
    </row>
    <row r="1658" spans="1:8">
      <c r="A1658" s="80">
        <v>40299</v>
      </c>
      <c r="B1658" s="79" t="s">
        <v>79</v>
      </c>
      <c r="C1658" s="79" t="s">
        <v>74</v>
      </c>
      <c r="D1658" s="85">
        <v>653.45320000000004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6NGI-PGE/CG</v>
      </c>
    </row>
    <row r="1659" spans="1:8">
      <c r="A1659" s="80">
        <v>40330</v>
      </c>
      <c r="B1659" s="79" t="s">
        <v>79</v>
      </c>
      <c r="C1659" s="79" t="s">
        <v>67</v>
      </c>
      <c r="D1659" s="85">
        <v>-191164.32800000001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6IF-NWPL_ROCKY_M</v>
      </c>
    </row>
    <row r="1660" spans="1:8">
      <c r="A1660" s="80">
        <v>40360</v>
      </c>
      <c r="B1660" s="79" t="s">
        <v>79</v>
      </c>
      <c r="C1660" s="79" t="s">
        <v>67</v>
      </c>
      <c r="D1660" s="85">
        <v>-196510.6832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40391</v>
      </c>
      <c r="B1661" s="79" t="s">
        <v>79</v>
      </c>
      <c r="C1661" s="79" t="s">
        <v>67</v>
      </c>
      <c r="D1661" s="85">
        <v>-195452.7928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6IF-NWPL_ROCKY_M</v>
      </c>
    </row>
    <row r="1662" spans="1:8">
      <c r="A1662" s="80">
        <v>40422</v>
      </c>
      <c r="B1662" s="79" t="s">
        <v>79</v>
      </c>
      <c r="C1662" s="79" t="s">
        <v>67</v>
      </c>
      <c r="D1662" s="85">
        <v>-188126.1826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40422</v>
      </c>
      <c r="B1663" s="79" t="s">
        <v>79</v>
      </c>
      <c r="C1663" s="79" t="s">
        <v>74</v>
      </c>
      <c r="D1663" s="85">
        <v>3150.4865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6NGI-PGE/CG</v>
      </c>
    </row>
    <row r="1664" spans="1:8">
      <c r="A1664" s="80">
        <v>40452</v>
      </c>
      <c r="B1664" s="79" t="s">
        <v>79</v>
      </c>
      <c r="C1664" s="79" t="s">
        <v>67</v>
      </c>
      <c r="D1664" s="85">
        <v>-193377.44930000001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40452</v>
      </c>
      <c r="B1665" s="79" t="s">
        <v>79</v>
      </c>
      <c r="C1665" s="79" t="s">
        <v>74</v>
      </c>
      <c r="D1665" s="85">
        <v>3198.2135000000003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6NGI-PGE/CG</v>
      </c>
    </row>
    <row r="1666" spans="1:8">
      <c r="A1666" s="80">
        <v>40483</v>
      </c>
      <c r="B1666" s="79" t="s">
        <v>79</v>
      </c>
      <c r="C1666" s="79" t="s">
        <v>67</v>
      </c>
      <c r="D1666" s="85">
        <v>-186121.96160000001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40483</v>
      </c>
      <c r="B1667" s="79" t="s">
        <v>79</v>
      </c>
      <c r="C1667" s="79" t="s">
        <v>74</v>
      </c>
      <c r="D1667" s="85">
        <v>3106.9959000000003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6NGI-PGE/CG</v>
      </c>
    </row>
    <row r="1668" spans="1:8">
      <c r="A1668" s="80">
        <v>40513</v>
      </c>
      <c r="B1668" s="79" t="s">
        <v>79</v>
      </c>
      <c r="C1668" s="79" t="s">
        <v>67</v>
      </c>
      <c r="D1668" s="85">
        <v>-191310.64689999999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6IF-NWPL_ROCKY_M</v>
      </c>
    </row>
    <row r="1669" spans="1:8">
      <c r="A1669" s="80">
        <v>40513</v>
      </c>
      <c r="B1669" s="79" t="s">
        <v>79</v>
      </c>
      <c r="C1669" s="79" t="s">
        <v>74</v>
      </c>
      <c r="D1669" s="85">
        <v>2959.1437000000001</v>
      </c>
      <c r="E1669" s="85">
        <v>0</v>
      </c>
      <c r="F1669" s="210">
        <f t="shared" si="78"/>
        <v>6</v>
      </c>
      <c r="G1669" s="79" t="str">
        <f t="shared" si="79"/>
        <v>D</v>
      </c>
      <c r="H1669" s="79" t="str">
        <f t="shared" si="80"/>
        <v>6NGI-PGE/CG</v>
      </c>
    </row>
    <row r="1670" spans="1:8">
      <c r="A1670" s="80">
        <v>40544</v>
      </c>
      <c r="B1670" s="79" t="s">
        <v>79</v>
      </c>
      <c r="C1670" s="79" t="s">
        <v>67</v>
      </c>
      <c r="D1670" s="85">
        <v>-190263.64230000001</v>
      </c>
      <c r="E1670" s="85">
        <v>0</v>
      </c>
      <c r="F1670" s="210">
        <f t="shared" si="78"/>
        <v>6</v>
      </c>
      <c r="G1670" s="79" t="str">
        <f t="shared" si="79"/>
        <v>D</v>
      </c>
      <c r="H1670" s="79" t="str">
        <f t="shared" si="80"/>
        <v>6IF-NWPL_ROCKY_M</v>
      </c>
    </row>
    <row r="1671" spans="1:8">
      <c r="A1671" s="80">
        <v>40544</v>
      </c>
      <c r="B1671" s="79" t="s">
        <v>79</v>
      </c>
      <c r="C1671" s="79" t="s">
        <v>74</v>
      </c>
      <c r="D1671" s="85">
        <v>3101.9111000000003</v>
      </c>
      <c r="E1671" s="85">
        <v>0</v>
      </c>
      <c r="F1671" s="210">
        <f t="shared" si="78"/>
        <v>6</v>
      </c>
      <c r="G1671" s="79" t="str">
        <f t="shared" si="79"/>
        <v>D</v>
      </c>
      <c r="H1671" s="79" t="str">
        <f t="shared" si="80"/>
        <v>6NGI-PGE/CG</v>
      </c>
    </row>
    <row r="1672" spans="1:8">
      <c r="A1672" s="80">
        <v>40575</v>
      </c>
      <c r="B1672" s="79" t="s">
        <v>79</v>
      </c>
      <c r="C1672" s="79" t="s">
        <v>67</v>
      </c>
      <c r="D1672" s="85">
        <v>-170907.4129</v>
      </c>
      <c r="E1672" s="85">
        <v>0</v>
      </c>
      <c r="F1672" s="210">
        <f t="shared" si="78"/>
        <v>6</v>
      </c>
      <c r="G1672" s="79" t="str">
        <f t="shared" si="79"/>
        <v>D</v>
      </c>
      <c r="H1672" s="79" t="str">
        <f t="shared" si="80"/>
        <v>6IF-NWPL_ROCKY_M</v>
      </c>
    </row>
    <row r="1673" spans="1:8">
      <c r="A1673" s="80">
        <v>40575</v>
      </c>
      <c r="B1673" s="79" t="s">
        <v>79</v>
      </c>
      <c r="C1673" s="79" t="s">
        <v>74</v>
      </c>
      <c r="D1673" s="85">
        <v>3085.4892</v>
      </c>
      <c r="E1673" s="85">
        <v>0</v>
      </c>
      <c r="F1673" s="210">
        <f t="shared" si="78"/>
        <v>6</v>
      </c>
      <c r="G1673" s="79" t="str">
        <f t="shared" si="79"/>
        <v>D</v>
      </c>
      <c r="H1673" s="79" t="str">
        <f t="shared" si="80"/>
        <v>6NGI-PGE/CG</v>
      </c>
    </row>
    <row r="1674" spans="1:8">
      <c r="A1674" s="80">
        <v>40603</v>
      </c>
      <c r="B1674" s="79" t="s">
        <v>79</v>
      </c>
      <c r="C1674" s="79" t="s">
        <v>67</v>
      </c>
      <c r="D1674" s="85">
        <v>-188277.28690000001</v>
      </c>
      <c r="E1674" s="85">
        <v>0</v>
      </c>
      <c r="F1674" s="210">
        <f t="shared" si="78"/>
        <v>6</v>
      </c>
      <c r="G1674" s="79" t="str">
        <f t="shared" si="79"/>
        <v>D</v>
      </c>
      <c r="H1674" s="79" t="str">
        <f t="shared" si="80"/>
        <v>6IF-NWPL_ROCKY_M</v>
      </c>
    </row>
    <row r="1675" spans="1:8">
      <c r="A1675" s="80">
        <v>40603</v>
      </c>
      <c r="B1675" s="79" t="s">
        <v>79</v>
      </c>
      <c r="C1675" s="79" t="s">
        <v>74</v>
      </c>
      <c r="D1675" s="85">
        <v>3109.6120000000001</v>
      </c>
      <c r="E1675" s="85">
        <v>0</v>
      </c>
      <c r="F1675" s="210">
        <f t="shared" si="78"/>
        <v>6</v>
      </c>
      <c r="G1675" s="79" t="str">
        <f t="shared" si="79"/>
        <v>D</v>
      </c>
      <c r="H1675" s="79" t="str">
        <f t="shared" si="80"/>
        <v>6NGI-PGE/CG</v>
      </c>
    </row>
    <row r="1676" spans="1:8">
      <c r="A1676" s="80">
        <v>40634</v>
      </c>
      <c r="B1676" s="79" t="s">
        <v>79</v>
      </c>
      <c r="C1676" s="79" t="s">
        <v>67</v>
      </c>
      <c r="D1676" s="85">
        <v>-181197.08059999999</v>
      </c>
      <c r="E1676" s="85">
        <v>0</v>
      </c>
      <c r="F1676" s="210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40634</v>
      </c>
      <c r="B1677" s="79" t="s">
        <v>79</v>
      </c>
      <c r="C1677" s="79" t="s">
        <v>74</v>
      </c>
      <c r="D1677" s="85">
        <v>1839.1504</v>
      </c>
      <c r="E1677" s="85">
        <v>0</v>
      </c>
      <c r="F1677" s="210">
        <f t="shared" si="78"/>
        <v>6</v>
      </c>
      <c r="G1677" s="79" t="str">
        <f t="shared" si="79"/>
        <v>D</v>
      </c>
      <c r="H1677" s="79" t="str">
        <f t="shared" si="80"/>
        <v>6NGI-PGE/CG</v>
      </c>
    </row>
    <row r="1678" spans="1:8">
      <c r="A1678" s="80">
        <v>40664</v>
      </c>
      <c r="B1678" s="79" t="s">
        <v>79</v>
      </c>
      <c r="C1678" s="79" t="s">
        <v>67</v>
      </c>
      <c r="D1678" s="85">
        <v>-186232.4822</v>
      </c>
      <c r="E1678" s="85">
        <v>0</v>
      </c>
      <c r="F1678" s="210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40695</v>
      </c>
      <c r="B1679" s="79" t="s">
        <v>79</v>
      </c>
      <c r="C1679" s="79" t="s">
        <v>67</v>
      </c>
      <c r="D1679" s="85">
        <v>-179222.74969999999</v>
      </c>
      <c r="E1679" s="85">
        <v>0</v>
      </c>
      <c r="F1679" s="210">
        <f t="shared" si="78"/>
        <v>6</v>
      </c>
      <c r="G1679" s="79" t="str">
        <f t="shared" si="79"/>
        <v>D</v>
      </c>
      <c r="H1679" s="79" t="str">
        <f t="shared" si="80"/>
        <v>6IF-NWPL_ROCKY_M</v>
      </c>
    </row>
    <row r="1680" spans="1:8">
      <c r="A1680" s="80">
        <v>40725</v>
      </c>
      <c r="B1680" s="79" t="s">
        <v>79</v>
      </c>
      <c r="C1680" s="79" t="s">
        <v>67</v>
      </c>
      <c r="D1680" s="85">
        <v>-184196.899</v>
      </c>
      <c r="E1680" s="85">
        <v>0</v>
      </c>
      <c r="F1680" s="210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40756</v>
      </c>
      <c r="B1681" s="79" t="s">
        <v>79</v>
      </c>
      <c r="C1681" s="79" t="s">
        <v>67</v>
      </c>
      <c r="D1681" s="85">
        <v>-183166.01620000001</v>
      </c>
      <c r="E1681" s="85">
        <v>0</v>
      </c>
      <c r="F1681" s="210">
        <f t="shared" si="78"/>
        <v>6</v>
      </c>
      <c r="G1681" s="79" t="str">
        <f t="shared" si="79"/>
        <v>D</v>
      </c>
      <c r="H1681" s="79" t="str">
        <f t="shared" si="80"/>
        <v>6IF-NWPL_ROCKY_M</v>
      </c>
    </row>
    <row r="1682" spans="1:8">
      <c r="A1682" s="80">
        <v>40787</v>
      </c>
      <c r="B1682" s="79" t="s">
        <v>79</v>
      </c>
      <c r="C1682" s="79" t="s">
        <v>67</v>
      </c>
      <c r="D1682" s="85">
        <v>-176262.1814</v>
      </c>
      <c r="E1682" s="85">
        <v>0</v>
      </c>
      <c r="F1682" s="210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40817</v>
      </c>
      <c r="B1683" s="79" t="s">
        <v>79</v>
      </c>
      <c r="C1683" s="79" t="s">
        <v>67</v>
      </c>
      <c r="D1683" s="85">
        <v>-181144.69260000001</v>
      </c>
      <c r="E1683" s="85">
        <v>0</v>
      </c>
      <c r="F1683" s="210">
        <f t="shared" si="78"/>
        <v>6</v>
      </c>
      <c r="G1683" s="79" t="str">
        <f t="shared" si="79"/>
        <v>D</v>
      </c>
      <c r="H1683" s="79" t="str">
        <f t="shared" si="80"/>
        <v>6IF-NWPL_ROCKY_M</v>
      </c>
    </row>
    <row r="1684" spans="1:8">
      <c r="A1684" s="80">
        <v>40848</v>
      </c>
      <c r="B1684" s="79" t="s">
        <v>79</v>
      </c>
      <c r="C1684" s="79" t="s">
        <v>67</v>
      </c>
      <c r="D1684" s="85">
        <v>-174330.88260000001</v>
      </c>
      <c r="E1684" s="85">
        <v>0</v>
      </c>
      <c r="F1684" s="210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40878</v>
      </c>
      <c r="B1685" s="79" t="s">
        <v>79</v>
      </c>
      <c r="C1685" s="79" t="s">
        <v>67</v>
      </c>
      <c r="D1685" s="85">
        <v>-179243.0454</v>
      </c>
      <c r="E1685" s="85">
        <v>0</v>
      </c>
      <c r="F1685" s="210">
        <f t="shared" si="78"/>
        <v>6</v>
      </c>
      <c r="G1685" s="79" t="str">
        <f t="shared" si="79"/>
        <v>D</v>
      </c>
      <c r="H1685" s="79" t="str">
        <f t="shared" si="80"/>
        <v>6IF-NWPL_ROCKY_M</v>
      </c>
    </row>
    <row r="1686" spans="1:8">
      <c r="A1686" s="80">
        <v>40909</v>
      </c>
      <c r="B1686" s="79" t="s">
        <v>79</v>
      </c>
      <c r="C1686" s="79" t="s">
        <v>67</v>
      </c>
      <c r="D1686" s="85">
        <v>-178317.24369999999</v>
      </c>
      <c r="E1686" s="85">
        <v>0</v>
      </c>
      <c r="F1686" s="210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40940</v>
      </c>
      <c r="B1687" s="79" t="s">
        <v>79</v>
      </c>
      <c r="C1687" s="79" t="s">
        <v>67</v>
      </c>
      <c r="D1687" s="85">
        <v>-165949.71309999999</v>
      </c>
      <c r="E1687" s="85">
        <v>0</v>
      </c>
      <c r="F1687" s="210">
        <f t="shared" si="78"/>
        <v>6</v>
      </c>
      <c r="G1687" s="79" t="str">
        <f t="shared" si="79"/>
        <v>D</v>
      </c>
      <c r="H1687" s="79" t="str">
        <f t="shared" si="80"/>
        <v>6IF-NWPL_ROCKY_M</v>
      </c>
    </row>
    <row r="1688" spans="1:8">
      <c r="A1688" s="80">
        <v>40969</v>
      </c>
      <c r="B1688" s="79" t="s">
        <v>79</v>
      </c>
      <c r="C1688" s="79" t="s">
        <v>67</v>
      </c>
      <c r="D1688" s="85">
        <v>-176534.11730000001</v>
      </c>
      <c r="E1688" s="85">
        <v>0</v>
      </c>
      <c r="F1688" s="210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41000</v>
      </c>
      <c r="B1689" s="79" t="s">
        <v>79</v>
      </c>
      <c r="C1689" s="79" t="s">
        <v>67</v>
      </c>
      <c r="D1689" s="85">
        <v>-169952.28219999999</v>
      </c>
      <c r="E1689" s="85">
        <v>0</v>
      </c>
      <c r="F1689" s="210">
        <f t="shared" si="78"/>
        <v>6</v>
      </c>
      <c r="G1689" s="79" t="str">
        <f t="shared" si="79"/>
        <v>D</v>
      </c>
      <c r="H1689" s="79" t="str">
        <f t="shared" si="80"/>
        <v>6IF-NWPL_ROCKY_M</v>
      </c>
    </row>
    <row r="1690" spans="1:8">
      <c r="A1690" s="80">
        <v>41030</v>
      </c>
      <c r="B1690" s="79" t="s">
        <v>79</v>
      </c>
      <c r="C1690" s="79" t="s">
        <v>67</v>
      </c>
      <c r="D1690" s="85">
        <v>-174733.10829999999</v>
      </c>
      <c r="E1690" s="85">
        <v>0</v>
      </c>
      <c r="F1690" s="210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41061</v>
      </c>
      <c r="B1691" s="79" t="s">
        <v>79</v>
      </c>
      <c r="C1691" s="79" t="s">
        <v>67</v>
      </c>
      <c r="D1691" s="85">
        <v>-168215.24400000001</v>
      </c>
      <c r="E1691" s="85">
        <v>0</v>
      </c>
      <c r="F1691" s="210">
        <f t="shared" si="78"/>
        <v>6</v>
      </c>
      <c r="G1691" s="79" t="str">
        <f t="shared" si="79"/>
        <v>D</v>
      </c>
      <c r="H1691" s="79" t="str">
        <f t="shared" si="80"/>
        <v>6IF-NWPL_ROCKY_M</v>
      </c>
    </row>
    <row r="1692" spans="1:8">
      <c r="A1692" s="80">
        <v>41091</v>
      </c>
      <c r="B1692" s="79" t="s">
        <v>79</v>
      </c>
      <c r="C1692" s="79" t="s">
        <v>67</v>
      </c>
      <c r="D1692" s="85">
        <v>-172944.0453</v>
      </c>
      <c r="E1692" s="85">
        <v>0</v>
      </c>
      <c r="F1692" s="210">
        <f t="shared" si="78"/>
        <v>6</v>
      </c>
      <c r="G1692" s="79" t="str">
        <f t="shared" si="79"/>
        <v>D</v>
      </c>
      <c r="H1692" s="79" t="str">
        <f t="shared" si="80"/>
        <v>6IF-NWPL_ROCKY_M</v>
      </c>
    </row>
    <row r="1693" spans="1:8">
      <c r="A1693" s="80">
        <v>41122</v>
      </c>
      <c r="B1693" s="79" t="s">
        <v>79</v>
      </c>
      <c r="C1693" s="79" t="s">
        <v>67</v>
      </c>
      <c r="D1693" s="85">
        <v>-172039.43090000001</v>
      </c>
      <c r="E1693" s="85">
        <v>0</v>
      </c>
      <c r="F1693" s="210">
        <f t="shared" si="78"/>
        <v>6</v>
      </c>
      <c r="G1693" s="79" t="str">
        <f t="shared" si="79"/>
        <v>D</v>
      </c>
      <c r="H1693" s="79" t="str">
        <f t="shared" si="80"/>
        <v>6IF-NWPL_ROCKY_M</v>
      </c>
    </row>
    <row r="1694" spans="1:8">
      <c r="A1694" s="80">
        <v>41153</v>
      </c>
      <c r="B1694" s="79" t="s">
        <v>79</v>
      </c>
      <c r="C1694" s="79" t="s">
        <v>67</v>
      </c>
      <c r="D1694" s="85">
        <v>-165617.32800000001</v>
      </c>
      <c r="E1694" s="85">
        <v>0</v>
      </c>
      <c r="F1694" s="210">
        <f t="shared" si="78"/>
        <v>6</v>
      </c>
      <c r="G1694" s="79" t="str">
        <f t="shared" si="79"/>
        <v>D</v>
      </c>
      <c r="H1694" s="79" t="str">
        <f t="shared" si="80"/>
        <v>6IF-NWPL_ROCKY_M</v>
      </c>
    </row>
    <row r="1695" spans="1:8">
      <c r="A1695" s="80">
        <v>41183</v>
      </c>
      <c r="B1695" s="79" t="s">
        <v>79</v>
      </c>
      <c r="C1695" s="79" t="s">
        <v>67</v>
      </c>
      <c r="D1695" s="85">
        <v>-170268.40419999999</v>
      </c>
      <c r="E1695" s="85">
        <v>0</v>
      </c>
      <c r="F1695" s="210">
        <f t="shared" si="78"/>
        <v>6</v>
      </c>
      <c r="G1695" s="79" t="str">
        <f t="shared" si="79"/>
        <v>D</v>
      </c>
      <c r="H1695" s="79" t="str">
        <f t="shared" si="80"/>
        <v>6IF-NWPL_ROCKY_M</v>
      </c>
    </row>
    <row r="1696" spans="1:8">
      <c r="A1696" s="80">
        <v>41214</v>
      </c>
      <c r="B1696" s="79" t="s">
        <v>79</v>
      </c>
      <c r="C1696" s="79" t="s">
        <v>67</v>
      </c>
      <c r="D1696" s="85">
        <v>-163909.31709999999</v>
      </c>
      <c r="E1696" s="85">
        <v>0</v>
      </c>
      <c r="F1696" s="210">
        <f t="shared" si="78"/>
        <v>6</v>
      </c>
      <c r="G1696" s="79" t="str">
        <f t="shared" si="79"/>
        <v>D</v>
      </c>
      <c r="H1696" s="79" t="str">
        <f t="shared" si="80"/>
        <v>6IF-NWPL_ROCKY_M</v>
      </c>
    </row>
    <row r="1697" spans="1:8">
      <c r="A1697" s="80">
        <v>41244</v>
      </c>
      <c r="B1697" s="79" t="s">
        <v>79</v>
      </c>
      <c r="C1697" s="79" t="s">
        <v>67</v>
      </c>
      <c r="D1697" s="85">
        <v>-168509.34729999999</v>
      </c>
      <c r="E1697" s="85">
        <v>0</v>
      </c>
      <c r="F1697" s="210">
        <f t="shared" si="78"/>
        <v>6</v>
      </c>
      <c r="G1697" s="79" t="str">
        <f t="shared" si="79"/>
        <v>D</v>
      </c>
      <c r="H1697" s="79" t="str">
        <f t="shared" si="80"/>
        <v>6IF-NWPL_ROCKY_M</v>
      </c>
    </row>
    <row r="1698" spans="1:8">
      <c r="A1698" s="80">
        <v>41275</v>
      </c>
      <c r="B1698" s="79" t="s">
        <v>79</v>
      </c>
      <c r="C1698" s="79" t="s">
        <v>67</v>
      </c>
      <c r="D1698" s="85">
        <v>-167619.98970000001</v>
      </c>
      <c r="E1698" s="85">
        <v>0</v>
      </c>
      <c r="F1698" s="210">
        <f t="shared" si="78"/>
        <v>6</v>
      </c>
      <c r="G1698" s="79" t="str">
        <f t="shared" si="79"/>
        <v>D</v>
      </c>
      <c r="H1698" s="79" t="str">
        <f t="shared" si="80"/>
        <v>6IF-NWPL_ROCKY_M</v>
      </c>
    </row>
    <row r="1699" spans="1:8">
      <c r="A1699" s="80">
        <v>41306</v>
      </c>
      <c r="B1699" s="79" t="s">
        <v>79</v>
      </c>
      <c r="C1699" s="79" t="s">
        <v>67</v>
      </c>
      <c r="D1699" s="85">
        <v>-150598.2041</v>
      </c>
      <c r="E1699" s="85">
        <v>0</v>
      </c>
      <c r="F1699" s="210">
        <f t="shared" si="78"/>
        <v>6</v>
      </c>
      <c r="G1699" s="79" t="str">
        <f t="shared" si="79"/>
        <v>D</v>
      </c>
      <c r="H1699" s="79" t="str">
        <f t="shared" si="80"/>
        <v>6IF-NWPL_ROCKY_M</v>
      </c>
    </row>
    <row r="1700" spans="1:8">
      <c r="A1700" s="80">
        <v>41334</v>
      </c>
      <c r="B1700" s="79" t="s">
        <v>79</v>
      </c>
      <c r="C1700" s="79" t="s">
        <v>67</v>
      </c>
      <c r="D1700" s="85">
        <v>-165935.88959999999</v>
      </c>
      <c r="E1700" s="85">
        <v>0</v>
      </c>
      <c r="F1700" s="210">
        <f t="shared" si="78"/>
        <v>6</v>
      </c>
      <c r="G1700" s="79" t="str">
        <f t="shared" si="79"/>
        <v>D</v>
      </c>
      <c r="H1700" s="79" t="str">
        <f t="shared" si="80"/>
        <v>6IF-NWPL_ROCKY_M</v>
      </c>
    </row>
    <row r="1701" spans="1:8">
      <c r="A1701" s="80">
        <v>41365</v>
      </c>
      <c r="B1701" s="79" t="s">
        <v>79</v>
      </c>
      <c r="C1701" s="79" t="s">
        <v>67</v>
      </c>
      <c r="D1701" s="85">
        <v>-159731.1446</v>
      </c>
      <c r="E1701" s="85">
        <v>0</v>
      </c>
      <c r="F1701" s="210">
        <f t="shared" si="78"/>
        <v>6</v>
      </c>
      <c r="G1701" s="79" t="str">
        <f t="shared" si="79"/>
        <v>D</v>
      </c>
      <c r="H1701" s="79" t="str">
        <f t="shared" si="80"/>
        <v>6IF-NWPL_ROCKY_M</v>
      </c>
    </row>
    <row r="1702" spans="1:8">
      <c r="A1702" s="80">
        <v>41395</v>
      </c>
      <c r="B1702" s="79" t="s">
        <v>79</v>
      </c>
      <c r="C1702" s="79" t="s">
        <v>67</v>
      </c>
      <c r="D1702" s="85">
        <v>-164206.48920000001</v>
      </c>
      <c r="E1702" s="85">
        <v>0</v>
      </c>
      <c r="F1702" s="210">
        <f t="shared" si="78"/>
        <v>6</v>
      </c>
      <c r="G1702" s="79" t="str">
        <f t="shared" si="79"/>
        <v>D</v>
      </c>
      <c r="H1702" s="79" t="str">
        <f t="shared" si="80"/>
        <v>6IF-NWPL_ROCKY_M</v>
      </c>
    </row>
    <row r="1703" spans="1:8">
      <c r="A1703" s="80">
        <v>41426</v>
      </c>
      <c r="B1703" s="79" t="s">
        <v>79</v>
      </c>
      <c r="C1703" s="79" t="s">
        <v>67</v>
      </c>
      <c r="D1703" s="85">
        <v>-158063.4265</v>
      </c>
      <c r="E1703" s="85">
        <v>0</v>
      </c>
      <c r="F1703" s="210">
        <f t="shared" si="78"/>
        <v>6</v>
      </c>
      <c r="G1703" s="79" t="str">
        <f t="shared" si="79"/>
        <v>D</v>
      </c>
      <c r="H1703" s="79" t="str">
        <f t="shared" si="80"/>
        <v>6IF-NWPL_ROCKY_M</v>
      </c>
    </row>
    <row r="1704" spans="1:8">
      <c r="A1704" s="80">
        <v>41456</v>
      </c>
      <c r="B1704" s="79" t="s">
        <v>79</v>
      </c>
      <c r="C1704" s="79" t="s">
        <v>67</v>
      </c>
      <c r="D1704" s="85">
        <v>-162489.07629999999</v>
      </c>
      <c r="E1704" s="85">
        <v>0</v>
      </c>
      <c r="F1704" s="210">
        <f t="shared" si="78"/>
        <v>6</v>
      </c>
      <c r="G1704" s="79" t="str">
        <f t="shared" si="79"/>
        <v>D</v>
      </c>
      <c r="H1704" s="79" t="str">
        <f t="shared" si="80"/>
        <v>6IF-NWPL_ROCKY_M</v>
      </c>
    </row>
    <row r="1705" spans="1:8">
      <c r="A1705" s="80">
        <v>41487</v>
      </c>
      <c r="B1705" s="79" t="s">
        <v>79</v>
      </c>
      <c r="C1705" s="79" t="s">
        <v>67</v>
      </c>
      <c r="D1705" s="85">
        <v>-161620.88750000001</v>
      </c>
      <c r="E1705" s="85">
        <v>0</v>
      </c>
      <c r="F1705" s="210">
        <f t="shared" si="78"/>
        <v>6</v>
      </c>
      <c r="G1705" s="79" t="str">
        <f t="shared" si="79"/>
        <v>D</v>
      </c>
      <c r="H1705" s="79" t="str">
        <f t="shared" si="80"/>
        <v>6IF-NWPL_ROCKY_M</v>
      </c>
    </row>
    <row r="1706" spans="1:8">
      <c r="A1706" s="80">
        <v>41518</v>
      </c>
      <c r="B1706" s="79" t="s">
        <v>79</v>
      </c>
      <c r="C1706" s="79" t="s">
        <v>67</v>
      </c>
      <c r="D1706" s="85">
        <v>-155570.12450000001</v>
      </c>
      <c r="E1706" s="85">
        <v>0</v>
      </c>
      <c r="F1706" s="210">
        <f t="shared" si="78"/>
        <v>6</v>
      </c>
      <c r="G1706" s="79" t="str">
        <f t="shared" si="79"/>
        <v>D</v>
      </c>
      <c r="H1706" s="79" t="str">
        <f t="shared" si="80"/>
        <v>6IF-NWPL_ROCKY_M</v>
      </c>
    </row>
    <row r="1707" spans="1:8">
      <c r="A1707" s="80">
        <v>41548</v>
      </c>
      <c r="B1707" s="79" t="s">
        <v>79</v>
      </c>
      <c r="C1707" s="79" t="s">
        <v>67</v>
      </c>
      <c r="D1707" s="85">
        <v>-159921.55780000001</v>
      </c>
      <c r="E1707" s="85">
        <v>0</v>
      </c>
      <c r="F1707" s="210">
        <f t="shared" si="78"/>
        <v>6</v>
      </c>
      <c r="G1707" s="79" t="str">
        <f t="shared" si="79"/>
        <v>D</v>
      </c>
      <c r="H1707" s="79" t="str">
        <f t="shared" si="80"/>
        <v>6IF-NWPL_ROCKY_M</v>
      </c>
    </row>
    <row r="1708" spans="1:8">
      <c r="A1708" s="80">
        <v>41579</v>
      </c>
      <c r="B1708" s="79" t="s">
        <v>79</v>
      </c>
      <c r="C1708" s="79" t="s">
        <v>67</v>
      </c>
      <c r="D1708" s="85">
        <v>-153931.50870000001</v>
      </c>
      <c r="E1708" s="85">
        <v>0</v>
      </c>
      <c r="F1708" s="210">
        <f t="shared" si="78"/>
        <v>6</v>
      </c>
      <c r="G1708" s="79" t="str">
        <f t="shared" si="79"/>
        <v>D</v>
      </c>
      <c r="H1708" s="79" t="str">
        <f t="shared" si="80"/>
        <v>6IF-NWPL_ROCKY_M</v>
      </c>
    </row>
    <row r="1709" spans="1:8">
      <c r="A1709" s="80">
        <v>41609</v>
      </c>
      <c r="B1709" s="79" t="s">
        <v>79</v>
      </c>
      <c r="C1709" s="79" t="s">
        <v>67</v>
      </c>
      <c r="D1709" s="85">
        <v>-158234.2182</v>
      </c>
      <c r="E1709" s="85">
        <v>0</v>
      </c>
      <c r="F1709" s="210">
        <f t="shared" si="78"/>
        <v>6</v>
      </c>
      <c r="G1709" s="79" t="str">
        <f t="shared" si="79"/>
        <v>D</v>
      </c>
      <c r="H1709" s="79" t="str">
        <f t="shared" si="80"/>
        <v>6IF-NWPL_ROCKY_M</v>
      </c>
    </row>
    <row r="1710" spans="1:8">
      <c r="A1710" s="80">
        <v>37188</v>
      </c>
      <c r="B1710" s="79" t="s">
        <v>158</v>
      </c>
      <c r="C1710" s="79" t="s">
        <v>121</v>
      </c>
      <c r="D1710" s="85">
        <v>0</v>
      </c>
      <c r="E1710" s="85">
        <v>0</v>
      </c>
      <c r="F1710" s="210">
        <f t="shared" si="78"/>
        <v>1</v>
      </c>
      <c r="G1710" s="79" t="str">
        <f t="shared" si="79"/>
        <v>M</v>
      </c>
      <c r="H1710" s="79" t="str">
        <f t="shared" si="80"/>
        <v>1GDP-CAL BORDER</v>
      </c>
    </row>
    <row r="1711" spans="1:8">
      <c r="A1711" s="80">
        <v>37188</v>
      </c>
      <c r="B1711" s="79" t="s">
        <v>158</v>
      </c>
      <c r="C1711" s="79" t="s">
        <v>170</v>
      </c>
      <c r="D1711" s="85">
        <v>0</v>
      </c>
      <c r="E1711" s="85">
        <v>0</v>
      </c>
      <c r="F1711" s="210">
        <f t="shared" si="78"/>
        <v>1</v>
      </c>
      <c r="G1711" s="79" t="str">
        <f t="shared" si="79"/>
        <v>M</v>
      </c>
      <c r="H1711" s="79" t="str">
        <f t="shared" si="80"/>
        <v>1GDP-CIG/CHEYENN</v>
      </c>
    </row>
    <row r="1712" spans="1:8">
      <c r="A1712" s="80">
        <v>37188</v>
      </c>
      <c r="B1712" s="79" t="s">
        <v>158</v>
      </c>
      <c r="C1712" s="79" t="s">
        <v>128</v>
      </c>
      <c r="D1712" s="85">
        <v>0</v>
      </c>
      <c r="E1712" s="85">
        <v>0</v>
      </c>
      <c r="F1712" s="210">
        <f t="shared" si="78"/>
        <v>1</v>
      </c>
      <c r="G1712" s="79" t="str">
        <f t="shared" si="79"/>
        <v>M</v>
      </c>
      <c r="H1712" s="79" t="str">
        <f t="shared" si="80"/>
        <v>1GDP-CIG/RKYMTN</v>
      </c>
    </row>
    <row r="1713" spans="1:8">
      <c r="A1713" s="80">
        <v>37188</v>
      </c>
      <c r="B1713" s="79" t="s">
        <v>158</v>
      </c>
      <c r="C1713" s="79" t="s">
        <v>131</v>
      </c>
      <c r="D1713" s="85">
        <v>0</v>
      </c>
      <c r="E1713" s="85">
        <v>0</v>
      </c>
      <c r="F1713" s="210">
        <f t="shared" si="78"/>
        <v>1</v>
      </c>
      <c r="G1713" s="79" t="str">
        <f t="shared" si="79"/>
        <v>M</v>
      </c>
      <c r="H1713" s="79" t="str">
        <f t="shared" si="80"/>
        <v>1GDP-ELPO/PERM2</v>
      </c>
    </row>
    <row r="1714" spans="1:8">
      <c r="A1714" s="80">
        <v>37188</v>
      </c>
      <c r="B1714" s="79" t="s">
        <v>158</v>
      </c>
      <c r="C1714" s="79" t="s">
        <v>135</v>
      </c>
      <c r="D1714" s="85">
        <v>0</v>
      </c>
      <c r="E1714" s="85">
        <v>0</v>
      </c>
      <c r="F1714" s="210">
        <f t="shared" si="78"/>
        <v>1</v>
      </c>
      <c r="G1714" s="79" t="str">
        <f t="shared" si="79"/>
        <v>M</v>
      </c>
      <c r="H1714" s="79" t="str">
        <f t="shared" si="80"/>
        <v>1GDP-ELPO/SANJUA</v>
      </c>
    </row>
    <row r="1715" spans="1:8">
      <c r="A1715" s="80">
        <v>37188</v>
      </c>
      <c r="B1715" s="79" t="s">
        <v>158</v>
      </c>
      <c r="C1715" s="79" t="s">
        <v>171</v>
      </c>
      <c r="D1715" s="85">
        <v>0</v>
      </c>
      <c r="E1715" s="85">
        <v>0</v>
      </c>
      <c r="F1715" s="210">
        <f t="shared" si="78"/>
        <v>1</v>
      </c>
      <c r="G1715" s="79" t="str">
        <f t="shared" si="79"/>
        <v>M</v>
      </c>
      <c r="H1715" s="79" t="str">
        <f t="shared" si="80"/>
        <v>1GDP-HEHUB</v>
      </c>
    </row>
    <row r="1716" spans="1:8">
      <c r="A1716" s="80">
        <v>37188</v>
      </c>
      <c r="B1716" s="79" t="s">
        <v>158</v>
      </c>
      <c r="C1716" s="79" t="s">
        <v>125</v>
      </c>
      <c r="D1716" s="85">
        <v>0</v>
      </c>
      <c r="E1716" s="85">
        <v>0</v>
      </c>
      <c r="F1716" s="210">
        <f t="shared" si="78"/>
        <v>1</v>
      </c>
      <c r="G1716" s="79" t="str">
        <f t="shared" si="79"/>
        <v>M</v>
      </c>
      <c r="H1716" s="79" t="str">
        <f t="shared" si="80"/>
        <v>1GDP-KERN/OPAL</v>
      </c>
    </row>
    <row r="1717" spans="1:8">
      <c r="A1717" s="80">
        <v>37188</v>
      </c>
      <c r="B1717" s="79" t="s">
        <v>158</v>
      </c>
      <c r="C1717" s="79" t="s">
        <v>118</v>
      </c>
      <c r="D1717" s="85">
        <v>0</v>
      </c>
      <c r="E1717" s="85">
        <v>0</v>
      </c>
      <c r="F1717" s="210">
        <f t="shared" si="78"/>
        <v>1</v>
      </c>
      <c r="G1717" s="79" t="str">
        <f t="shared" si="79"/>
        <v>M</v>
      </c>
      <c r="H1717" s="79" t="str">
        <f t="shared" si="80"/>
        <v>1GDP-PG&amp;E/CITIGA</v>
      </c>
    </row>
    <row r="1718" spans="1:8">
      <c r="A1718" s="80">
        <v>37188</v>
      </c>
      <c r="B1718" s="79" t="s">
        <v>158</v>
      </c>
      <c r="C1718" s="79" t="s">
        <v>172</v>
      </c>
      <c r="D1718" s="85">
        <v>0</v>
      </c>
      <c r="E1718" s="85">
        <v>0</v>
      </c>
      <c r="F1718" s="210">
        <f t="shared" si="78"/>
        <v>1</v>
      </c>
      <c r="G1718" s="79" t="str">
        <f t="shared" si="79"/>
        <v>M</v>
      </c>
      <c r="H1718" s="79" t="str">
        <f t="shared" si="80"/>
        <v>1GDP-PG&amp;E/LG-PKG</v>
      </c>
    </row>
    <row r="1719" spans="1:8">
      <c r="A1719" s="80">
        <v>37189</v>
      </c>
      <c r="B1719" s="79" t="s">
        <v>158</v>
      </c>
      <c r="C1719" s="79" t="s">
        <v>121</v>
      </c>
      <c r="D1719" s="85">
        <v>15000</v>
      </c>
      <c r="E1719" s="85">
        <v>15000</v>
      </c>
      <c r="F1719" s="210">
        <f t="shared" si="78"/>
        <v>1</v>
      </c>
      <c r="G1719" s="79" t="str">
        <f t="shared" si="79"/>
        <v>M</v>
      </c>
      <c r="H1719" s="79" t="str">
        <f t="shared" si="80"/>
        <v>1GDP-CAL BORDER</v>
      </c>
    </row>
    <row r="1720" spans="1:8">
      <c r="A1720" s="80">
        <v>37189</v>
      </c>
      <c r="B1720" s="79" t="s">
        <v>158</v>
      </c>
      <c r="C1720" s="79" t="s">
        <v>170</v>
      </c>
      <c r="D1720" s="85">
        <v>-30000</v>
      </c>
      <c r="E1720" s="85">
        <v>-30000</v>
      </c>
      <c r="F1720" s="210">
        <f t="shared" si="78"/>
        <v>1</v>
      </c>
      <c r="G1720" s="79" t="str">
        <f t="shared" si="79"/>
        <v>M</v>
      </c>
      <c r="H1720" s="79" t="str">
        <f t="shared" si="80"/>
        <v>1GDP-CIG/CHEYENN</v>
      </c>
    </row>
    <row r="1721" spans="1:8">
      <c r="A1721" s="80">
        <v>37189</v>
      </c>
      <c r="B1721" s="79" t="s">
        <v>158</v>
      </c>
      <c r="C1721" s="79" t="s">
        <v>128</v>
      </c>
      <c r="D1721" s="85">
        <v>67000</v>
      </c>
      <c r="E1721" s="85">
        <v>67000</v>
      </c>
      <c r="F1721" s="210">
        <f t="shared" si="78"/>
        <v>1</v>
      </c>
      <c r="G1721" s="79" t="str">
        <f t="shared" si="79"/>
        <v>M</v>
      </c>
      <c r="H1721" s="79" t="str">
        <f t="shared" si="80"/>
        <v>1GDP-CIG/RKYMTN</v>
      </c>
    </row>
    <row r="1722" spans="1:8">
      <c r="A1722" s="80">
        <v>37189</v>
      </c>
      <c r="B1722" s="79" t="s">
        <v>158</v>
      </c>
      <c r="C1722" s="79" t="s">
        <v>131</v>
      </c>
      <c r="D1722" s="85">
        <v>125000</v>
      </c>
      <c r="E1722" s="85">
        <v>125000</v>
      </c>
      <c r="F1722" s="210">
        <f t="shared" si="78"/>
        <v>1</v>
      </c>
      <c r="G1722" s="79" t="str">
        <f t="shared" si="79"/>
        <v>M</v>
      </c>
      <c r="H1722" s="79" t="str">
        <f t="shared" si="80"/>
        <v>1GDP-ELPO/PERM2</v>
      </c>
    </row>
    <row r="1723" spans="1:8">
      <c r="A1723" s="80">
        <v>37189</v>
      </c>
      <c r="B1723" s="79" t="s">
        <v>158</v>
      </c>
      <c r="C1723" s="79" t="s">
        <v>135</v>
      </c>
      <c r="D1723" s="85">
        <v>-35000</v>
      </c>
      <c r="E1723" s="85">
        <v>-35000</v>
      </c>
      <c r="F1723" s="210">
        <f t="shared" si="78"/>
        <v>1</v>
      </c>
      <c r="G1723" s="79" t="str">
        <f t="shared" si="79"/>
        <v>M</v>
      </c>
      <c r="H1723" s="79" t="str">
        <f t="shared" si="80"/>
        <v>1GDP-ELPO/SANJUA</v>
      </c>
    </row>
    <row r="1724" spans="1:8">
      <c r="A1724" s="80">
        <v>37189</v>
      </c>
      <c r="B1724" s="79" t="s">
        <v>158</v>
      </c>
      <c r="C1724" s="79" t="s">
        <v>171</v>
      </c>
      <c r="D1724" s="85">
        <v>101597</v>
      </c>
      <c r="E1724" s="85">
        <v>101597</v>
      </c>
      <c r="F1724" s="210">
        <f t="shared" si="78"/>
        <v>1</v>
      </c>
      <c r="G1724" s="79" t="str">
        <f t="shared" si="79"/>
        <v>M</v>
      </c>
      <c r="H1724" s="79" t="str">
        <f t="shared" si="80"/>
        <v>1GDP-HEHUB</v>
      </c>
    </row>
    <row r="1725" spans="1:8">
      <c r="A1725" s="80">
        <v>37189</v>
      </c>
      <c r="B1725" s="79" t="s">
        <v>158</v>
      </c>
      <c r="C1725" s="79" t="s">
        <v>125</v>
      </c>
      <c r="D1725" s="85">
        <v>-212500</v>
      </c>
      <c r="E1725" s="85">
        <v>-212500</v>
      </c>
      <c r="F1725" s="210">
        <f t="shared" si="78"/>
        <v>1</v>
      </c>
      <c r="G1725" s="79" t="str">
        <f t="shared" si="79"/>
        <v>M</v>
      </c>
      <c r="H1725" s="79" t="str">
        <f t="shared" si="80"/>
        <v>1GDP-KERN/OPAL</v>
      </c>
    </row>
    <row r="1726" spans="1:8">
      <c r="A1726" s="80">
        <v>37189</v>
      </c>
      <c r="B1726" s="79" t="s">
        <v>158</v>
      </c>
      <c r="C1726" s="79" t="s">
        <v>118</v>
      </c>
      <c r="D1726" s="85">
        <v>5000</v>
      </c>
      <c r="E1726" s="85">
        <v>5000</v>
      </c>
      <c r="F1726" s="210">
        <f t="shared" si="78"/>
        <v>1</v>
      </c>
      <c r="G1726" s="79" t="str">
        <f t="shared" si="79"/>
        <v>M</v>
      </c>
      <c r="H1726" s="79" t="str">
        <f t="shared" si="80"/>
        <v>1GDP-PG&amp;E/CITIGA</v>
      </c>
    </row>
    <row r="1727" spans="1:8">
      <c r="A1727" s="80">
        <v>37189</v>
      </c>
      <c r="B1727" s="79" t="s">
        <v>158</v>
      </c>
      <c r="C1727" s="79" t="s">
        <v>172</v>
      </c>
      <c r="D1727" s="85">
        <v>20000</v>
      </c>
      <c r="E1727" s="85">
        <v>20000</v>
      </c>
      <c r="F1727" s="210">
        <f t="shared" si="78"/>
        <v>1</v>
      </c>
      <c r="G1727" s="79" t="str">
        <f t="shared" si="79"/>
        <v>M</v>
      </c>
      <c r="H1727" s="79" t="str">
        <f t="shared" si="80"/>
        <v>1GDP-PG&amp;E/LG-PKG</v>
      </c>
    </row>
    <row r="1728" spans="1:8">
      <c r="A1728" s="80">
        <v>37190</v>
      </c>
      <c r="B1728" s="79" t="s">
        <v>158</v>
      </c>
      <c r="C1728" s="79" t="s">
        <v>121</v>
      </c>
      <c r="D1728" s="85">
        <v>15000</v>
      </c>
      <c r="E1728" s="85">
        <v>15000</v>
      </c>
      <c r="F1728" s="210">
        <f t="shared" si="78"/>
        <v>1</v>
      </c>
      <c r="G1728" s="79" t="str">
        <f t="shared" si="79"/>
        <v>M</v>
      </c>
      <c r="H1728" s="79" t="str">
        <f t="shared" si="80"/>
        <v>1GDP-CAL BORDER</v>
      </c>
    </row>
    <row r="1729" spans="1:8">
      <c r="A1729" s="80">
        <v>37190</v>
      </c>
      <c r="B1729" s="79" t="s">
        <v>158</v>
      </c>
      <c r="C1729" s="79" t="s">
        <v>170</v>
      </c>
      <c r="D1729" s="85">
        <v>-30000</v>
      </c>
      <c r="E1729" s="85">
        <v>-30000</v>
      </c>
      <c r="F1729" s="210">
        <f t="shared" si="78"/>
        <v>1</v>
      </c>
      <c r="G1729" s="79" t="str">
        <f t="shared" si="79"/>
        <v>M</v>
      </c>
      <c r="H1729" s="79" t="str">
        <f t="shared" si="80"/>
        <v>1GDP-CIG/CHEYENN</v>
      </c>
    </row>
    <row r="1730" spans="1:8">
      <c r="A1730" s="80">
        <v>37190</v>
      </c>
      <c r="B1730" s="79" t="s">
        <v>158</v>
      </c>
      <c r="C1730" s="79" t="s">
        <v>128</v>
      </c>
      <c r="D1730" s="85">
        <v>67000</v>
      </c>
      <c r="E1730" s="85">
        <v>67000</v>
      </c>
      <c r="F1730" s="210">
        <f t="shared" si="78"/>
        <v>1</v>
      </c>
      <c r="G1730" s="79" t="str">
        <f t="shared" si="79"/>
        <v>M</v>
      </c>
      <c r="H1730" s="79" t="str">
        <f t="shared" si="80"/>
        <v>1GDP-CIG/RKYMTN</v>
      </c>
    </row>
    <row r="1731" spans="1:8">
      <c r="A1731" s="80">
        <v>37190</v>
      </c>
      <c r="B1731" s="79" t="s">
        <v>158</v>
      </c>
      <c r="C1731" s="79" t="s">
        <v>131</v>
      </c>
      <c r="D1731" s="85">
        <v>125000</v>
      </c>
      <c r="E1731" s="85">
        <v>125000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1GDP-ELPO/PERM2</v>
      </c>
    </row>
    <row r="1732" spans="1:8">
      <c r="A1732" s="80">
        <v>37190</v>
      </c>
      <c r="B1732" s="79" t="s">
        <v>158</v>
      </c>
      <c r="C1732" s="79" t="s">
        <v>135</v>
      </c>
      <c r="D1732" s="85">
        <v>-35000</v>
      </c>
      <c r="E1732" s="85">
        <v>-35000</v>
      </c>
      <c r="F1732" s="210">
        <f t="shared" si="81"/>
        <v>1</v>
      </c>
      <c r="G1732" s="79" t="str">
        <f t="shared" si="82"/>
        <v>M</v>
      </c>
      <c r="H1732" s="79" t="str">
        <f t="shared" si="83"/>
        <v>1GDP-ELPO/SANJUA</v>
      </c>
    </row>
    <row r="1733" spans="1:8">
      <c r="A1733" s="80">
        <v>37190</v>
      </c>
      <c r="B1733" s="79" t="s">
        <v>158</v>
      </c>
      <c r="C1733" s="79" t="s">
        <v>171</v>
      </c>
      <c r="D1733" s="85">
        <v>101597</v>
      </c>
      <c r="E1733" s="85">
        <v>101597</v>
      </c>
      <c r="F1733" s="210">
        <f t="shared" si="81"/>
        <v>1</v>
      </c>
      <c r="G1733" s="79" t="str">
        <f t="shared" si="82"/>
        <v>M</v>
      </c>
      <c r="H1733" s="79" t="str">
        <f t="shared" si="83"/>
        <v>1GDP-HEHUB</v>
      </c>
    </row>
    <row r="1734" spans="1:8">
      <c r="A1734" s="80">
        <v>37190</v>
      </c>
      <c r="B1734" s="79" t="s">
        <v>158</v>
      </c>
      <c r="C1734" s="79" t="s">
        <v>125</v>
      </c>
      <c r="D1734" s="85">
        <v>-212500</v>
      </c>
      <c r="E1734" s="85">
        <v>-212500</v>
      </c>
      <c r="F1734" s="210">
        <f t="shared" si="81"/>
        <v>1</v>
      </c>
      <c r="G1734" s="79" t="str">
        <f t="shared" si="82"/>
        <v>M</v>
      </c>
      <c r="H1734" s="79" t="str">
        <f t="shared" si="83"/>
        <v>1GDP-KERN/OPAL</v>
      </c>
    </row>
    <row r="1735" spans="1:8">
      <c r="A1735" s="80">
        <v>37190</v>
      </c>
      <c r="B1735" s="79" t="s">
        <v>158</v>
      </c>
      <c r="C1735" s="79" t="s">
        <v>118</v>
      </c>
      <c r="D1735" s="85">
        <v>5000</v>
      </c>
      <c r="E1735" s="85">
        <v>5000</v>
      </c>
      <c r="F1735" s="210">
        <f t="shared" si="81"/>
        <v>1</v>
      </c>
      <c r="G1735" s="79" t="str">
        <f t="shared" si="82"/>
        <v>M</v>
      </c>
      <c r="H1735" s="79" t="str">
        <f t="shared" si="83"/>
        <v>1GDP-PG&amp;E/CITIGA</v>
      </c>
    </row>
    <row r="1736" spans="1:8">
      <c r="A1736" s="80">
        <v>37190</v>
      </c>
      <c r="B1736" s="79" t="s">
        <v>158</v>
      </c>
      <c r="C1736" s="79" t="s">
        <v>172</v>
      </c>
      <c r="D1736" s="85">
        <v>20000</v>
      </c>
      <c r="E1736" s="85">
        <v>20000</v>
      </c>
      <c r="F1736" s="210">
        <f t="shared" si="81"/>
        <v>1</v>
      </c>
      <c r="G1736" s="79" t="str">
        <f t="shared" si="82"/>
        <v>M</v>
      </c>
      <c r="H1736" s="79" t="str">
        <f t="shared" si="83"/>
        <v>1GDP-PG&amp;E/LG-PKG</v>
      </c>
    </row>
    <row r="1737" spans="1:8">
      <c r="A1737" s="80">
        <v>37191</v>
      </c>
      <c r="B1737" s="79" t="s">
        <v>158</v>
      </c>
      <c r="C1737" s="79" t="s">
        <v>121</v>
      </c>
      <c r="D1737" s="85">
        <v>15000</v>
      </c>
      <c r="E1737" s="85">
        <v>15000</v>
      </c>
      <c r="F1737" s="210">
        <f t="shared" si="81"/>
        <v>1</v>
      </c>
      <c r="G1737" s="79" t="str">
        <f t="shared" si="82"/>
        <v>M</v>
      </c>
      <c r="H1737" s="79" t="str">
        <f t="shared" si="83"/>
        <v>1GDP-CAL BORDER</v>
      </c>
    </row>
    <row r="1738" spans="1:8">
      <c r="A1738" s="80">
        <v>37191</v>
      </c>
      <c r="B1738" s="79" t="s">
        <v>158</v>
      </c>
      <c r="C1738" s="79" t="s">
        <v>170</v>
      </c>
      <c r="D1738" s="85">
        <v>-30000</v>
      </c>
      <c r="E1738" s="85">
        <v>-30000</v>
      </c>
      <c r="F1738" s="210">
        <f t="shared" si="81"/>
        <v>1</v>
      </c>
      <c r="G1738" s="79" t="str">
        <f t="shared" si="82"/>
        <v>M</v>
      </c>
      <c r="H1738" s="79" t="str">
        <f t="shared" si="83"/>
        <v>1GDP-CIG/CHEYENN</v>
      </c>
    </row>
    <row r="1739" spans="1:8">
      <c r="A1739" s="80">
        <v>37191</v>
      </c>
      <c r="B1739" s="79" t="s">
        <v>158</v>
      </c>
      <c r="C1739" s="79" t="s">
        <v>128</v>
      </c>
      <c r="D1739" s="85">
        <v>67000</v>
      </c>
      <c r="E1739" s="85">
        <v>67000</v>
      </c>
      <c r="F1739" s="210">
        <f t="shared" si="81"/>
        <v>1</v>
      </c>
      <c r="G1739" s="79" t="str">
        <f t="shared" si="82"/>
        <v>M</v>
      </c>
      <c r="H1739" s="79" t="str">
        <f t="shared" si="83"/>
        <v>1GDP-CIG/RKYMTN</v>
      </c>
    </row>
    <row r="1740" spans="1:8">
      <c r="A1740" s="80">
        <v>37191</v>
      </c>
      <c r="B1740" s="79" t="s">
        <v>158</v>
      </c>
      <c r="C1740" s="79" t="s">
        <v>131</v>
      </c>
      <c r="D1740" s="85">
        <v>125000</v>
      </c>
      <c r="E1740" s="85">
        <v>125000</v>
      </c>
      <c r="F1740" s="210">
        <f t="shared" si="81"/>
        <v>1</v>
      </c>
      <c r="G1740" s="79" t="str">
        <f t="shared" si="82"/>
        <v>M</v>
      </c>
      <c r="H1740" s="79" t="str">
        <f t="shared" si="83"/>
        <v>1GDP-ELPO/PERM2</v>
      </c>
    </row>
    <row r="1741" spans="1:8">
      <c r="A1741" s="80">
        <v>37191</v>
      </c>
      <c r="B1741" s="79" t="s">
        <v>158</v>
      </c>
      <c r="C1741" s="79" t="s">
        <v>135</v>
      </c>
      <c r="D1741" s="85">
        <v>-35000</v>
      </c>
      <c r="E1741" s="85">
        <v>-35000</v>
      </c>
      <c r="F1741" s="210">
        <f t="shared" si="81"/>
        <v>1</v>
      </c>
      <c r="G1741" s="79" t="str">
        <f t="shared" si="82"/>
        <v>M</v>
      </c>
      <c r="H1741" s="79" t="str">
        <f t="shared" si="83"/>
        <v>1GDP-ELPO/SANJUA</v>
      </c>
    </row>
    <row r="1742" spans="1:8">
      <c r="A1742" s="80">
        <v>37191</v>
      </c>
      <c r="B1742" s="79" t="s">
        <v>158</v>
      </c>
      <c r="C1742" s="79" t="s">
        <v>171</v>
      </c>
      <c r="D1742" s="85">
        <v>101597</v>
      </c>
      <c r="E1742" s="85">
        <v>101597</v>
      </c>
      <c r="F1742" s="210">
        <f t="shared" si="81"/>
        <v>1</v>
      </c>
      <c r="G1742" s="79" t="str">
        <f t="shared" si="82"/>
        <v>M</v>
      </c>
      <c r="H1742" s="79" t="str">
        <f t="shared" si="83"/>
        <v>1GDP-HEHUB</v>
      </c>
    </row>
    <row r="1743" spans="1:8">
      <c r="A1743" s="80">
        <v>37191</v>
      </c>
      <c r="B1743" s="79" t="s">
        <v>158</v>
      </c>
      <c r="C1743" s="79" t="s">
        <v>125</v>
      </c>
      <c r="D1743" s="85">
        <v>-212500</v>
      </c>
      <c r="E1743" s="85">
        <v>-212500</v>
      </c>
      <c r="F1743" s="210">
        <f t="shared" si="81"/>
        <v>1</v>
      </c>
      <c r="G1743" s="79" t="str">
        <f t="shared" si="82"/>
        <v>M</v>
      </c>
      <c r="H1743" s="79" t="str">
        <f t="shared" si="83"/>
        <v>1GDP-KERN/OPAL</v>
      </c>
    </row>
    <row r="1744" spans="1:8">
      <c r="A1744" s="80">
        <v>37191</v>
      </c>
      <c r="B1744" s="79" t="s">
        <v>158</v>
      </c>
      <c r="C1744" s="79" t="s">
        <v>118</v>
      </c>
      <c r="D1744" s="85">
        <v>5000</v>
      </c>
      <c r="E1744" s="85">
        <v>5000</v>
      </c>
      <c r="F1744" s="210">
        <f t="shared" si="81"/>
        <v>1</v>
      </c>
      <c r="G1744" s="79" t="str">
        <f t="shared" si="82"/>
        <v>M</v>
      </c>
      <c r="H1744" s="79" t="str">
        <f t="shared" si="83"/>
        <v>1GDP-PG&amp;E/CITIGA</v>
      </c>
    </row>
    <row r="1745" spans="1:8">
      <c r="A1745" s="80">
        <v>37191</v>
      </c>
      <c r="B1745" s="79" t="s">
        <v>158</v>
      </c>
      <c r="C1745" s="79" t="s">
        <v>172</v>
      </c>
      <c r="D1745" s="85">
        <v>20000</v>
      </c>
      <c r="E1745" s="85">
        <v>20000</v>
      </c>
      <c r="F1745" s="210">
        <f t="shared" si="81"/>
        <v>1</v>
      </c>
      <c r="G1745" s="79" t="str">
        <f t="shared" si="82"/>
        <v>M</v>
      </c>
      <c r="H1745" s="79" t="str">
        <f t="shared" si="83"/>
        <v>1GDP-PG&amp;E/LG-PKG</v>
      </c>
    </row>
    <row r="1746" spans="1:8">
      <c r="A1746" s="80">
        <v>37192</v>
      </c>
      <c r="B1746" s="79" t="s">
        <v>158</v>
      </c>
      <c r="C1746" s="79" t="s">
        <v>121</v>
      </c>
      <c r="D1746" s="85">
        <v>15000</v>
      </c>
      <c r="E1746" s="85">
        <v>15000</v>
      </c>
      <c r="F1746" s="210">
        <f t="shared" si="81"/>
        <v>1</v>
      </c>
      <c r="G1746" s="79" t="str">
        <f t="shared" si="82"/>
        <v>M</v>
      </c>
      <c r="H1746" s="79" t="str">
        <f t="shared" si="83"/>
        <v>1GDP-CAL BORDER</v>
      </c>
    </row>
    <row r="1747" spans="1:8">
      <c r="A1747" s="80">
        <v>37192</v>
      </c>
      <c r="B1747" s="79" t="s">
        <v>158</v>
      </c>
      <c r="C1747" s="79" t="s">
        <v>170</v>
      </c>
      <c r="D1747" s="85">
        <v>-30000</v>
      </c>
      <c r="E1747" s="85">
        <v>-30000</v>
      </c>
      <c r="F1747" s="210">
        <f t="shared" si="81"/>
        <v>1</v>
      </c>
      <c r="G1747" s="79" t="str">
        <f t="shared" si="82"/>
        <v>M</v>
      </c>
      <c r="H1747" s="79" t="str">
        <f t="shared" si="83"/>
        <v>1GDP-CIG/CHEYENN</v>
      </c>
    </row>
    <row r="1748" spans="1:8">
      <c r="A1748" s="80">
        <v>37192</v>
      </c>
      <c r="B1748" s="79" t="s">
        <v>158</v>
      </c>
      <c r="C1748" s="79" t="s">
        <v>128</v>
      </c>
      <c r="D1748" s="85">
        <v>67000</v>
      </c>
      <c r="E1748" s="85">
        <v>67000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1GDP-CIG/RKYMTN</v>
      </c>
    </row>
    <row r="1749" spans="1:8">
      <c r="A1749" s="80">
        <v>37192</v>
      </c>
      <c r="B1749" s="79" t="s">
        <v>158</v>
      </c>
      <c r="C1749" s="79" t="s">
        <v>131</v>
      </c>
      <c r="D1749" s="85">
        <v>125000</v>
      </c>
      <c r="E1749" s="85">
        <v>125000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1GDP-ELPO/PERM2</v>
      </c>
    </row>
    <row r="1750" spans="1:8">
      <c r="A1750" s="80">
        <v>37192</v>
      </c>
      <c r="B1750" s="79" t="s">
        <v>158</v>
      </c>
      <c r="C1750" s="79" t="s">
        <v>135</v>
      </c>
      <c r="D1750" s="85">
        <v>-35000</v>
      </c>
      <c r="E1750" s="85">
        <v>-35000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1GDP-ELPO/SANJUA</v>
      </c>
    </row>
    <row r="1751" spans="1:8">
      <c r="A1751" s="80">
        <v>37192</v>
      </c>
      <c r="B1751" s="79" t="s">
        <v>158</v>
      </c>
      <c r="C1751" s="79" t="s">
        <v>171</v>
      </c>
      <c r="D1751" s="85">
        <v>101597</v>
      </c>
      <c r="E1751" s="85">
        <v>101597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1GDP-HEHUB</v>
      </c>
    </row>
    <row r="1752" spans="1:8">
      <c r="A1752" s="80">
        <v>37192</v>
      </c>
      <c r="B1752" s="79" t="s">
        <v>158</v>
      </c>
      <c r="C1752" s="79" t="s">
        <v>125</v>
      </c>
      <c r="D1752" s="85">
        <v>-212500</v>
      </c>
      <c r="E1752" s="85">
        <v>-212500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1GDP-KERN/OPAL</v>
      </c>
    </row>
    <row r="1753" spans="1:8">
      <c r="A1753" s="80">
        <v>37192</v>
      </c>
      <c r="B1753" s="79" t="s">
        <v>158</v>
      </c>
      <c r="C1753" s="79" t="s">
        <v>118</v>
      </c>
      <c r="D1753" s="85">
        <v>5000</v>
      </c>
      <c r="E1753" s="85">
        <v>5000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1GDP-PG&amp;E/CITIGA</v>
      </c>
    </row>
    <row r="1754" spans="1:8">
      <c r="A1754" s="80">
        <v>37192</v>
      </c>
      <c r="B1754" s="79" t="s">
        <v>158</v>
      </c>
      <c r="C1754" s="79" t="s">
        <v>172</v>
      </c>
      <c r="D1754" s="85">
        <v>20000</v>
      </c>
      <c r="E1754" s="85">
        <v>20000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1GDP-PG&amp;E/LG-PKG</v>
      </c>
    </row>
    <row r="1755" spans="1:8">
      <c r="A1755" s="80">
        <v>37193</v>
      </c>
      <c r="B1755" s="79" t="s">
        <v>158</v>
      </c>
      <c r="C1755" s="79" t="s">
        <v>121</v>
      </c>
      <c r="D1755" s="85">
        <v>15000</v>
      </c>
      <c r="E1755" s="85">
        <v>15000</v>
      </c>
      <c r="F1755" s="210">
        <f t="shared" si="81"/>
        <v>1</v>
      </c>
      <c r="G1755" s="79" t="str">
        <f t="shared" si="82"/>
        <v>M</v>
      </c>
      <c r="H1755" s="79" t="str">
        <f t="shared" si="83"/>
        <v>1GDP-CAL BORDER</v>
      </c>
    </row>
    <row r="1756" spans="1:8">
      <c r="A1756" s="80">
        <v>37193</v>
      </c>
      <c r="B1756" s="79" t="s">
        <v>158</v>
      </c>
      <c r="C1756" s="79" t="s">
        <v>170</v>
      </c>
      <c r="D1756" s="85">
        <v>-30000</v>
      </c>
      <c r="E1756" s="85">
        <v>-30000</v>
      </c>
      <c r="F1756" s="210">
        <f t="shared" si="81"/>
        <v>1</v>
      </c>
      <c r="G1756" s="79" t="str">
        <f t="shared" si="82"/>
        <v>M</v>
      </c>
      <c r="H1756" s="79" t="str">
        <f t="shared" si="83"/>
        <v>1GDP-CIG/CHEYENN</v>
      </c>
    </row>
    <row r="1757" spans="1:8">
      <c r="A1757" s="80">
        <v>37193</v>
      </c>
      <c r="B1757" s="79" t="s">
        <v>158</v>
      </c>
      <c r="C1757" s="79" t="s">
        <v>128</v>
      </c>
      <c r="D1757" s="85">
        <v>67000</v>
      </c>
      <c r="E1757" s="85">
        <v>67000</v>
      </c>
      <c r="F1757" s="210">
        <f t="shared" si="81"/>
        <v>1</v>
      </c>
      <c r="G1757" s="79" t="str">
        <f t="shared" si="82"/>
        <v>M</v>
      </c>
      <c r="H1757" s="79" t="str">
        <f t="shared" si="83"/>
        <v>1GDP-CIG/RKYMTN</v>
      </c>
    </row>
    <row r="1758" spans="1:8">
      <c r="A1758" s="80">
        <v>37193</v>
      </c>
      <c r="B1758" s="79" t="s">
        <v>158</v>
      </c>
      <c r="C1758" s="79" t="s">
        <v>131</v>
      </c>
      <c r="D1758" s="85">
        <v>125000</v>
      </c>
      <c r="E1758" s="85">
        <v>125000</v>
      </c>
      <c r="F1758" s="210">
        <f t="shared" si="81"/>
        <v>1</v>
      </c>
      <c r="G1758" s="79" t="str">
        <f t="shared" si="82"/>
        <v>M</v>
      </c>
      <c r="H1758" s="79" t="str">
        <f t="shared" si="83"/>
        <v>1GDP-ELPO/PERM2</v>
      </c>
    </row>
    <row r="1759" spans="1:8">
      <c r="A1759" s="80">
        <v>37193</v>
      </c>
      <c r="B1759" s="79" t="s">
        <v>158</v>
      </c>
      <c r="C1759" s="79" t="s">
        <v>135</v>
      </c>
      <c r="D1759" s="85">
        <v>-35000</v>
      </c>
      <c r="E1759" s="85">
        <v>-35000</v>
      </c>
      <c r="F1759" s="210">
        <f t="shared" si="81"/>
        <v>1</v>
      </c>
      <c r="G1759" s="79" t="str">
        <f t="shared" si="82"/>
        <v>M</v>
      </c>
      <c r="H1759" s="79" t="str">
        <f t="shared" si="83"/>
        <v>1GDP-ELPO/SANJUA</v>
      </c>
    </row>
    <row r="1760" spans="1:8">
      <c r="A1760" s="80">
        <v>37193</v>
      </c>
      <c r="B1760" s="79" t="s">
        <v>158</v>
      </c>
      <c r="C1760" s="79" t="s">
        <v>171</v>
      </c>
      <c r="D1760" s="85">
        <v>101597</v>
      </c>
      <c r="E1760" s="85">
        <v>101597</v>
      </c>
      <c r="F1760" s="210">
        <f t="shared" si="81"/>
        <v>1</v>
      </c>
      <c r="G1760" s="79" t="str">
        <f t="shared" si="82"/>
        <v>M</v>
      </c>
      <c r="H1760" s="79" t="str">
        <f t="shared" si="83"/>
        <v>1GDP-HEHUB</v>
      </c>
    </row>
    <row r="1761" spans="1:8">
      <c r="A1761" s="80">
        <v>37193</v>
      </c>
      <c r="B1761" s="79" t="s">
        <v>158</v>
      </c>
      <c r="C1761" s="79" t="s">
        <v>125</v>
      </c>
      <c r="D1761" s="85">
        <v>-212500</v>
      </c>
      <c r="E1761" s="85">
        <v>-212500</v>
      </c>
      <c r="F1761" s="210">
        <f t="shared" si="81"/>
        <v>1</v>
      </c>
      <c r="G1761" s="79" t="str">
        <f t="shared" si="82"/>
        <v>M</v>
      </c>
      <c r="H1761" s="79" t="str">
        <f t="shared" si="83"/>
        <v>1GDP-KERN/OPAL</v>
      </c>
    </row>
    <row r="1762" spans="1:8">
      <c r="A1762" s="80">
        <v>37193</v>
      </c>
      <c r="B1762" s="79" t="s">
        <v>158</v>
      </c>
      <c r="C1762" s="79" t="s">
        <v>118</v>
      </c>
      <c r="D1762" s="85">
        <v>5000</v>
      </c>
      <c r="E1762" s="85">
        <v>5000</v>
      </c>
      <c r="F1762" s="210">
        <f t="shared" si="81"/>
        <v>1</v>
      </c>
      <c r="G1762" s="79" t="str">
        <f t="shared" si="82"/>
        <v>M</v>
      </c>
      <c r="H1762" s="79" t="str">
        <f t="shared" si="83"/>
        <v>1GDP-PG&amp;E/CITIGA</v>
      </c>
    </row>
    <row r="1763" spans="1:8">
      <c r="A1763" s="80">
        <v>37193</v>
      </c>
      <c r="B1763" s="79" t="s">
        <v>158</v>
      </c>
      <c r="C1763" s="79" t="s">
        <v>172</v>
      </c>
      <c r="D1763" s="85">
        <v>20000</v>
      </c>
      <c r="E1763" s="85">
        <v>20000</v>
      </c>
      <c r="F1763" s="210">
        <f t="shared" si="81"/>
        <v>1</v>
      </c>
      <c r="G1763" s="79" t="str">
        <f t="shared" si="82"/>
        <v>M</v>
      </c>
      <c r="H1763" s="79" t="str">
        <f t="shared" si="83"/>
        <v>1GDP-PG&amp;E/LG-PKG</v>
      </c>
    </row>
    <row r="1764" spans="1:8">
      <c r="A1764" s="80">
        <v>37194</v>
      </c>
      <c r="B1764" s="79" t="s">
        <v>158</v>
      </c>
      <c r="C1764" s="79" t="s">
        <v>121</v>
      </c>
      <c r="D1764" s="85">
        <v>15000</v>
      </c>
      <c r="E1764" s="85">
        <v>15000</v>
      </c>
      <c r="F1764" s="210">
        <f t="shared" si="81"/>
        <v>1</v>
      </c>
      <c r="G1764" s="79" t="str">
        <f t="shared" si="82"/>
        <v>M</v>
      </c>
      <c r="H1764" s="79" t="str">
        <f t="shared" si="83"/>
        <v>1GDP-CAL BORDER</v>
      </c>
    </row>
    <row r="1765" spans="1:8">
      <c r="A1765" s="80">
        <v>37194</v>
      </c>
      <c r="B1765" s="79" t="s">
        <v>158</v>
      </c>
      <c r="C1765" s="79" t="s">
        <v>170</v>
      </c>
      <c r="D1765" s="85">
        <v>-30000</v>
      </c>
      <c r="E1765" s="85">
        <v>-30000</v>
      </c>
      <c r="F1765" s="210">
        <f t="shared" si="81"/>
        <v>1</v>
      </c>
      <c r="G1765" s="79" t="str">
        <f t="shared" si="82"/>
        <v>M</v>
      </c>
      <c r="H1765" s="79" t="str">
        <f t="shared" si="83"/>
        <v>1GDP-CIG/CHEYENN</v>
      </c>
    </row>
    <row r="1766" spans="1:8">
      <c r="A1766" s="80">
        <v>37194</v>
      </c>
      <c r="B1766" s="79" t="s">
        <v>158</v>
      </c>
      <c r="C1766" s="79" t="s">
        <v>128</v>
      </c>
      <c r="D1766" s="85">
        <v>67000</v>
      </c>
      <c r="E1766" s="85">
        <v>67000</v>
      </c>
      <c r="F1766" s="210">
        <f t="shared" si="81"/>
        <v>1</v>
      </c>
      <c r="G1766" s="79" t="str">
        <f t="shared" si="82"/>
        <v>M</v>
      </c>
      <c r="H1766" s="79" t="str">
        <f t="shared" si="83"/>
        <v>1GDP-CIG/RKYMTN</v>
      </c>
    </row>
    <row r="1767" spans="1:8">
      <c r="A1767" s="80">
        <v>37194</v>
      </c>
      <c r="B1767" s="79" t="s">
        <v>158</v>
      </c>
      <c r="C1767" s="79" t="s">
        <v>131</v>
      </c>
      <c r="D1767" s="85">
        <v>125000</v>
      </c>
      <c r="E1767" s="85">
        <v>125000</v>
      </c>
      <c r="F1767" s="210">
        <f t="shared" si="81"/>
        <v>1</v>
      </c>
      <c r="G1767" s="79" t="str">
        <f t="shared" si="82"/>
        <v>M</v>
      </c>
      <c r="H1767" s="79" t="str">
        <f t="shared" si="83"/>
        <v>1GDP-ELPO/PERM2</v>
      </c>
    </row>
    <row r="1768" spans="1:8">
      <c r="A1768" s="80">
        <v>37194</v>
      </c>
      <c r="B1768" s="79" t="s">
        <v>158</v>
      </c>
      <c r="C1768" s="79" t="s">
        <v>135</v>
      </c>
      <c r="D1768" s="85">
        <v>-35000</v>
      </c>
      <c r="E1768" s="85">
        <v>-35000</v>
      </c>
      <c r="F1768" s="210">
        <f t="shared" si="81"/>
        <v>1</v>
      </c>
      <c r="G1768" s="79" t="str">
        <f t="shared" si="82"/>
        <v>M</v>
      </c>
      <c r="H1768" s="79" t="str">
        <f t="shared" si="83"/>
        <v>1GDP-ELPO/SANJUA</v>
      </c>
    </row>
    <row r="1769" spans="1:8">
      <c r="A1769" s="80">
        <v>37194</v>
      </c>
      <c r="B1769" s="79" t="s">
        <v>158</v>
      </c>
      <c r="C1769" s="79" t="s">
        <v>171</v>
      </c>
      <c r="D1769" s="85">
        <v>101597</v>
      </c>
      <c r="E1769" s="85">
        <v>101597</v>
      </c>
      <c r="F1769" s="210">
        <f t="shared" si="81"/>
        <v>1</v>
      </c>
      <c r="G1769" s="79" t="str">
        <f t="shared" si="82"/>
        <v>M</v>
      </c>
      <c r="H1769" s="79" t="str">
        <f t="shared" si="83"/>
        <v>1GDP-HEHUB</v>
      </c>
    </row>
    <row r="1770" spans="1:8">
      <c r="A1770" s="80">
        <v>37194</v>
      </c>
      <c r="B1770" s="79" t="s">
        <v>158</v>
      </c>
      <c r="C1770" s="79" t="s">
        <v>125</v>
      </c>
      <c r="D1770" s="85">
        <v>-212500</v>
      </c>
      <c r="E1770" s="85">
        <v>-212500</v>
      </c>
      <c r="F1770" s="210">
        <f t="shared" si="81"/>
        <v>1</v>
      </c>
      <c r="G1770" s="79" t="str">
        <f t="shared" si="82"/>
        <v>M</v>
      </c>
      <c r="H1770" s="79" t="str">
        <f t="shared" si="83"/>
        <v>1GDP-KERN/OPAL</v>
      </c>
    </row>
    <row r="1771" spans="1:8">
      <c r="A1771" s="80">
        <v>37194</v>
      </c>
      <c r="B1771" s="79" t="s">
        <v>158</v>
      </c>
      <c r="C1771" s="79" t="s">
        <v>118</v>
      </c>
      <c r="D1771" s="85">
        <v>5000</v>
      </c>
      <c r="E1771" s="85">
        <v>5000</v>
      </c>
      <c r="F1771" s="210">
        <f t="shared" si="81"/>
        <v>1</v>
      </c>
      <c r="G1771" s="79" t="str">
        <f t="shared" si="82"/>
        <v>M</v>
      </c>
      <c r="H1771" s="79" t="str">
        <f t="shared" si="83"/>
        <v>1GDP-PG&amp;E/CITIGA</v>
      </c>
    </row>
    <row r="1772" spans="1:8">
      <c r="A1772" s="80">
        <v>37194</v>
      </c>
      <c r="B1772" s="79" t="s">
        <v>158</v>
      </c>
      <c r="C1772" s="79" t="s">
        <v>172</v>
      </c>
      <c r="D1772" s="85">
        <v>20000</v>
      </c>
      <c r="E1772" s="85">
        <v>20000</v>
      </c>
      <c r="F1772" s="210">
        <f t="shared" si="81"/>
        <v>1</v>
      </c>
      <c r="G1772" s="79" t="str">
        <f t="shared" si="82"/>
        <v>M</v>
      </c>
      <c r="H1772" s="79" t="str">
        <f t="shared" si="83"/>
        <v>1GDP-PG&amp;E/LG-PKG</v>
      </c>
    </row>
    <row r="1773" spans="1:8">
      <c r="A1773" s="80">
        <v>37195</v>
      </c>
      <c r="B1773" s="79" t="s">
        <v>158</v>
      </c>
      <c r="C1773" s="79" t="s">
        <v>121</v>
      </c>
      <c r="D1773" s="85">
        <v>15000</v>
      </c>
      <c r="E1773" s="85">
        <v>15000</v>
      </c>
      <c r="F1773" s="210">
        <f t="shared" si="81"/>
        <v>1</v>
      </c>
      <c r="G1773" s="79" t="str">
        <f t="shared" si="82"/>
        <v>M</v>
      </c>
      <c r="H1773" s="79" t="str">
        <f t="shared" si="83"/>
        <v>1GDP-CAL BORDER</v>
      </c>
    </row>
    <row r="1774" spans="1:8">
      <c r="A1774" s="80">
        <v>37195</v>
      </c>
      <c r="B1774" s="79" t="s">
        <v>158</v>
      </c>
      <c r="C1774" s="79" t="s">
        <v>170</v>
      </c>
      <c r="D1774" s="85">
        <v>-30000</v>
      </c>
      <c r="E1774" s="85">
        <v>-30000</v>
      </c>
      <c r="F1774" s="210">
        <f t="shared" si="81"/>
        <v>1</v>
      </c>
      <c r="G1774" s="79" t="str">
        <f t="shared" si="82"/>
        <v>M</v>
      </c>
      <c r="H1774" s="79" t="str">
        <f t="shared" si="83"/>
        <v>1GDP-CIG/CHEYENN</v>
      </c>
    </row>
    <row r="1775" spans="1:8">
      <c r="A1775" s="80">
        <v>37195</v>
      </c>
      <c r="B1775" s="79" t="s">
        <v>158</v>
      </c>
      <c r="C1775" s="79" t="s">
        <v>128</v>
      </c>
      <c r="D1775" s="85">
        <v>67000</v>
      </c>
      <c r="E1775" s="85">
        <v>67000</v>
      </c>
      <c r="F1775" s="210">
        <f t="shared" si="81"/>
        <v>1</v>
      </c>
      <c r="G1775" s="79" t="str">
        <f t="shared" si="82"/>
        <v>M</v>
      </c>
      <c r="H1775" s="79" t="str">
        <f t="shared" si="83"/>
        <v>1GDP-CIG/RKYMTN</v>
      </c>
    </row>
    <row r="1776" spans="1:8">
      <c r="A1776" s="80">
        <v>37195</v>
      </c>
      <c r="B1776" s="79" t="s">
        <v>158</v>
      </c>
      <c r="C1776" s="79" t="s">
        <v>131</v>
      </c>
      <c r="D1776" s="85">
        <v>125000</v>
      </c>
      <c r="E1776" s="85">
        <v>125000</v>
      </c>
      <c r="F1776" s="210">
        <f t="shared" si="81"/>
        <v>1</v>
      </c>
      <c r="G1776" s="79" t="str">
        <f t="shared" si="82"/>
        <v>M</v>
      </c>
      <c r="H1776" s="79" t="str">
        <f t="shared" si="83"/>
        <v>1GDP-ELPO/PERM2</v>
      </c>
    </row>
    <row r="1777" spans="1:8">
      <c r="A1777" s="80">
        <v>37195</v>
      </c>
      <c r="B1777" s="79" t="s">
        <v>158</v>
      </c>
      <c r="C1777" s="79" t="s">
        <v>135</v>
      </c>
      <c r="D1777" s="85">
        <v>-35000</v>
      </c>
      <c r="E1777" s="85">
        <v>-35000</v>
      </c>
      <c r="F1777" s="210">
        <f t="shared" si="81"/>
        <v>1</v>
      </c>
      <c r="G1777" s="79" t="str">
        <f t="shared" si="82"/>
        <v>M</v>
      </c>
      <c r="H1777" s="79" t="str">
        <f t="shared" si="83"/>
        <v>1GDP-ELPO/SANJUA</v>
      </c>
    </row>
    <row r="1778" spans="1:8">
      <c r="A1778" s="80">
        <v>37195</v>
      </c>
      <c r="B1778" s="79" t="s">
        <v>158</v>
      </c>
      <c r="C1778" s="79" t="s">
        <v>171</v>
      </c>
      <c r="D1778" s="85">
        <v>101597</v>
      </c>
      <c r="E1778" s="85">
        <v>101597</v>
      </c>
      <c r="F1778" s="210">
        <f t="shared" si="81"/>
        <v>1</v>
      </c>
      <c r="G1778" s="79" t="str">
        <f t="shared" si="82"/>
        <v>M</v>
      </c>
      <c r="H1778" s="79" t="str">
        <f t="shared" si="83"/>
        <v>1GDP-HEHUB</v>
      </c>
    </row>
    <row r="1779" spans="1:8">
      <c r="A1779" s="80">
        <v>37195</v>
      </c>
      <c r="B1779" s="79" t="s">
        <v>158</v>
      </c>
      <c r="C1779" s="79" t="s">
        <v>125</v>
      </c>
      <c r="D1779" s="85">
        <v>-212500</v>
      </c>
      <c r="E1779" s="85">
        <v>-212500</v>
      </c>
      <c r="F1779" s="210">
        <f t="shared" si="81"/>
        <v>1</v>
      </c>
      <c r="G1779" s="79" t="str">
        <f t="shared" si="82"/>
        <v>M</v>
      </c>
      <c r="H1779" s="79" t="str">
        <f t="shared" si="83"/>
        <v>1GDP-KERN/OPAL</v>
      </c>
    </row>
    <row r="1780" spans="1:8">
      <c r="A1780" s="80">
        <v>37195</v>
      </c>
      <c r="B1780" s="79" t="s">
        <v>158</v>
      </c>
      <c r="C1780" s="79" t="s">
        <v>118</v>
      </c>
      <c r="D1780" s="85">
        <v>5000</v>
      </c>
      <c r="E1780" s="85">
        <v>5000</v>
      </c>
      <c r="F1780" s="210">
        <f t="shared" si="81"/>
        <v>1</v>
      </c>
      <c r="G1780" s="79" t="str">
        <f t="shared" si="82"/>
        <v>M</v>
      </c>
      <c r="H1780" s="79" t="str">
        <f t="shared" si="83"/>
        <v>1GDP-PG&amp;E/CITIGA</v>
      </c>
    </row>
    <row r="1781" spans="1:8">
      <c r="A1781" s="80">
        <v>37195</v>
      </c>
      <c r="B1781" s="79" t="s">
        <v>158</v>
      </c>
      <c r="C1781" s="79" t="s">
        <v>172</v>
      </c>
      <c r="D1781" s="85">
        <v>20000</v>
      </c>
      <c r="E1781" s="85">
        <v>20000</v>
      </c>
      <c r="F1781" s="210">
        <f t="shared" si="81"/>
        <v>1</v>
      </c>
      <c r="G1781" s="79" t="str">
        <f t="shared" si="82"/>
        <v>M</v>
      </c>
      <c r="H1781" s="79" t="str">
        <f t="shared" si="83"/>
        <v>1GDP-PG&amp;E/LG-PKG</v>
      </c>
    </row>
    <row r="1782" spans="1:8">
      <c r="A1782" s="80">
        <v>37165</v>
      </c>
      <c r="B1782" s="79" t="s">
        <v>81</v>
      </c>
      <c r="C1782" s="79" t="s">
        <v>88</v>
      </c>
      <c r="D1782" s="85">
        <v>0</v>
      </c>
      <c r="E1782" s="85">
        <v>0</v>
      </c>
      <c r="F1782" s="210">
        <f t="shared" si="81"/>
        <v>1</v>
      </c>
      <c r="G1782" s="79" t="str">
        <f t="shared" si="82"/>
        <v>D</v>
      </c>
      <c r="H1782" s="79" t="str">
        <f t="shared" si="83"/>
        <v>1IF-CIG/RKYMTN</v>
      </c>
    </row>
    <row r="1783" spans="1:8">
      <c r="A1783" s="80">
        <v>37165</v>
      </c>
      <c r="B1783" s="79" t="s">
        <v>81</v>
      </c>
      <c r="C1783" s="79" t="s">
        <v>89</v>
      </c>
      <c r="D1783" s="85">
        <v>0</v>
      </c>
      <c r="E1783" s="85">
        <v>0</v>
      </c>
      <c r="F1783" s="210">
        <f t="shared" si="81"/>
        <v>1</v>
      </c>
      <c r="G1783" s="79" t="str">
        <f t="shared" si="82"/>
        <v>D</v>
      </c>
      <c r="H1783" s="79" t="str">
        <f t="shared" si="83"/>
        <v>1IF-ELPO/PERMIAN</v>
      </c>
    </row>
    <row r="1784" spans="1:8">
      <c r="A1784" s="80">
        <v>37165</v>
      </c>
      <c r="B1784" s="79" t="s">
        <v>81</v>
      </c>
      <c r="C1784" s="79" t="s">
        <v>72</v>
      </c>
      <c r="D1784" s="85">
        <v>0</v>
      </c>
      <c r="E1784" s="85">
        <v>0</v>
      </c>
      <c r="F1784" s="210">
        <f t="shared" si="81"/>
        <v>1</v>
      </c>
      <c r="G1784" s="79" t="str">
        <f t="shared" si="82"/>
        <v>D</v>
      </c>
      <c r="H1784" s="79" t="str">
        <f t="shared" si="83"/>
        <v>1IF-ELPO/SJ</v>
      </c>
    </row>
    <row r="1785" spans="1:8">
      <c r="A1785" s="80">
        <v>37165</v>
      </c>
      <c r="B1785" s="79" t="s">
        <v>81</v>
      </c>
      <c r="C1785" s="79" t="s">
        <v>92</v>
      </c>
      <c r="D1785" s="85">
        <v>0</v>
      </c>
      <c r="E1785" s="85">
        <v>0</v>
      </c>
      <c r="F1785" s="210">
        <f t="shared" si="81"/>
        <v>1</v>
      </c>
      <c r="G1785" s="79" t="str">
        <f t="shared" si="82"/>
        <v>D</v>
      </c>
      <c r="H1785" s="79" t="str">
        <f t="shared" si="83"/>
        <v>1IF-NTHWST/CANBR</v>
      </c>
    </row>
    <row r="1786" spans="1:8">
      <c r="A1786" s="80">
        <v>37165</v>
      </c>
      <c r="B1786" s="79" t="s">
        <v>81</v>
      </c>
      <c r="C1786" s="79" t="s">
        <v>67</v>
      </c>
      <c r="D1786" s="85">
        <v>0</v>
      </c>
      <c r="E1786" s="85">
        <v>0</v>
      </c>
      <c r="F1786" s="210">
        <f t="shared" si="81"/>
        <v>1</v>
      </c>
      <c r="G1786" s="79" t="str">
        <f t="shared" si="82"/>
        <v>D</v>
      </c>
      <c r="H1786" s="79" t="str">
        <f t="shared" si="83"/>
        <v>1IF-NWPL_ROCKY_M</v>
      </c>
    </row>
    <row r="1787" spans="1:8">
      <c r="A1787" s="80">
        <v>37165</v>
      </c>
      <c r="B1787" s="79" t="s">
        <v>81</v>
      </c>
      <c r="C1787" s="79" t="s">
        <v>68</v>
      </c>
      <c r="D1787" s="85">
        <v>0</v>
      </c>
      <c r="E1787" s="85">
        <v>0</v>
      </c>
      <c r="F1787" s="210">
        <f t="shared" si="81"/>
        <v>1</v>
      </c>
      <c r="G1787" s="79" t="str">
        <f t="shared" si="82"/>
        <v>D</v>
      </c>
      <c r="H1787" s="79" t="str">
        <f t="shared" si="83"/>
        <v>1NGI-MALIN</v>
      </c>
    </row>
    <row r="1788" spans="1:8">
      <c r="A1788" s="80">
        <v>37165</v>
      </c>
      <c r="B1788" s="79" t="s">
        <v>81</v>
      </c>
      <c r="C1788" s="79" t="s">
        <v>74</v>
      </c>
      <c r="D1788" s="85">
        <v>0</v>
      </c>
      <c r="E1788" s="85">
        <v>0</v>
      </c>
      <c r="F1788" s="210">
        <f t="shared" si="81"/>
        <v>1</v>
      </c>
      <c r="G1788" s="79" t="str">
        <f t="shared" si="82"/>
        <v>D</v>
      </c>
      <c r="H1788" s="79" t="str">
        <f t="shared" si="83"/>
        <v>1NGI-PGE/CG</v>
      </c>
    </row>
    <row r="1789" spans="1:8">
      <c r="A1789" s="80">
        <v>37165</v>
      </c>
      <c r="B1789" s="79" t="s">
        <v>81</v>
      </c>
      <c r="C1789" s="79" t="s">
        <v>75</v>
      </c>
      <c r="D1789" s="85">
        <v>0</v>
      </c>
      <c r="E1789" s="85">
        <v>0</v>
      </c>
      <c r="F1789" s="210">
        <f t="shared" si="81"/>
        <v>1</v>
      </c>
      <c r="G1789" s="79" t="str">
        <f t="shared" si="82"/>
        <v>D</v>
      </c>
      <c r="H1789" s="79" t="str">
        <f t="shared" si="83"/>
        <v>1NGI-SOBDR-PG&amp;E</v>
      </c>
    </row>
    <row r="1790" spans="1:8">
      <c r="A1790" s="80">
        <v>37165</v>
      </c>
      <c r="B1790" s="79" t="s">
        <v>81</v>
      </c>
      <c r="C1790" s="79" t="s">
        <v>46</v>
      </c>
      <c r="D1790" s="85">
        <v>0</v>
      </c>
      <c r="E1790" s="85">
        <v>0</v>
      </c>
      <c r="F1790" s="210">
        <f t="shared" si="81"/>
        <v>1</v>
      </c>
      <c r="G1790" s="79" t="str">
        <f t="shared" si="82"/>
        <v>D</v>
      </c>
      <c r="H1790" s="79" t="str">
        <f t="shared" si="83"/>
        <v>1NGI-SOCAL</v>
      </c>
    </row>
    <row r="1791" spans="1:8">
      <c r="A1791" s="80">
        <v>37196</v>
      </c>
      <c r="B1791" s="79" t="s">
        <v>81</v>
      </c>
      <c r="C1791" s="79" t="s">
        <v>87</v>
      </c>
      <c r="D1791" s="85">
        <v>1499041.6070000001</v>
      </c>
      <c r="E1791" s="85">
        <v>-299808.32140000002</v>
      </c>
      <c r="F1791" s="210">
        <f t="shared" si="81"/>
        <v>2</v>
      </c>
      <c r="G1791" s="79" t="str">
        <f t="shared" si="82"/>
        <v>D</v>
      </c>
      <c r="H1791" s="79" t="str">
        <f t="shared" si="83"/>
        <v>2CGPR-AECO/BASIS</v>
      </c>
    </row>
    <row r="1792" spans="1:8">
      <c r="A1792" s="80">
        <v>37196</v>
      </c>
      <c r="B1792" s="79" t="s">
        <v>81</v>
      </c>
      <c r="C1792" s="79" t="s">
        <v>88</v>
      </c>
      <c r="D1792" s="85">
        <v>524664.5625</v>
      </c>
      <c r="E1792" s="85">
        <v>-5246.6456250000001</v>
      </c>
      <c r="F1792" s="210">
        <f t="shared" si="81"/>
        <v>2</v>
      </c>
      <c r="G1792" s="79" t="str">
        <f t="shared" si="82"/>
        <v>D</v>
      </c>
      <c r="H1792" s="79" t="str">
        <f t="shared" si="83"/>
        <v>2IF-CIG/RKYMTN</v>
      </c>
    </row>
    <row r="1793" spans="1:8">
      <c r="A1793" s="80">
        <v>37196</v>
      </c>
      <c r="B1793" s="79" t="s">
        <v>81</v>
      </c>
      <c r="C1793" s="79" t="s">
        <v>89</v>
      </c>
      <c r="D1793" s="85">
        <v>149904.16070000001</v>
      </c>
      <c r="E1793" s="85">
        <v>-14990.416069999999</v>
      </c>
      <c r="F1793" s="210">
        <f t="shared" si="81"/>
        <v>2</v>
      </c>
      <c r="G1793" s="79" t="str">
        <f t="shared" si="82"/>
        <v>D</v>
      </c>
      <c r="H1793" s="79" t="str">
        <f t="shared" si="83"/>
        <v>2IF-ELPO/PERMIAN</v>
      </c>
    </row>
    <row r="1794" spans="1:8">
      <c r="A1794" s="80">
        <v>37196</v>
      </c>
      <c r="B1794" s="79" t="s">
        <v>81</v>
      </c>
      <c r="C1794" s="79" t="s">
        <v>72</v>
      </c>
      <c r="D1794" s="85">
        <v>3297891.5353999999</v>
      </c>
      <c r="E1794" s="85">
        <v>-329789.15354000003</v>
      </c>
      <c r="F1794" s="210">
        <f t="shared" si="81"/>
        <v>2</v>
      </c>
      <c r="G1794" s="79" t="str">
        <f t="shared" si="82"/>
        <v>D</v>
      </c>
      <c r="H1794" s="79" t="str">
        <f t="shared" si="83"/>
        <v>2IF-ELPO/SJ</v>
      </c>
    </row>
    <row r="1795" spans="1:8">
      <c r="A1795" s="80">
        <v>37196</v>
      </c>
      <c r="B1795" s="79" t="s">
        <v>81</v>
      </c>
      <c r="C1795" s="79" t="s">
        <v>90</v>
      </c>
      <c r="D1795" s="85">
        <v>0</v>
      </c>
      <c r="E1795" s="85">
        <v>0</v>
      </c>
      <c r="F1795" s="210">
        <f t="shared" ref="F1795:F1858" si="84">IF(REF_DT&lt;=LastDay,INDEX(IntraMonth_Buckets,MATCH($A1795,IntraSumMonths,0),1),INDEX(BucketTable,MATCH($A1795,SumMonths,0),1))</f>
        <v>2</v>
      </c>
      <c r="G1795" s="79" t="str">
        <f t="shared" ref="G1795:G1858" si="85">INDEX(Book_Type,MATCH($B1795,Book,0),1)</f>
        <v>D</v>
      </c>
      <c r="H1795" s="79" t="str">
        <f t="shared" ref="H1795:H1858" si="86">$F1795&amp;$C1795</f>
        <v>2IF-HEHUB</v>
      </c>
    </row>
    <row r="1796" spans="1:8">
      <c r="A1796" s="80">
        <v>37196</v>
      </c>
      <c r="B1796" s="79" t="s">
        <v>81</v>
      </c>
      <c r="C1796" s="79" t="s">
        <v>92</v>
      </c>
      <c r="D1796" s="85">
        <v>1049329.1248999999</v>
      </c>
      <c r="E1796" s="85">
        <v>-104932.91249</v>
      </c>
      <c r="F1796" s="210">
        <f t="shared" si="84"/>
        <v>2</v>
      </c>
      <c r="G1796" s="79" t="str">
        <f t="shared" si="85"/>
        <v>D</v>
      </c>
      <c r="H1796" s="79" t="str">
        <f t="shared" si="86"/>
        <v>2IF-NTHWST/CANBR</v>
      </c>
    </row>
    <row r="1797" spans="1:8">
      <c r="A1797" s="80">
        <v>37196</v>
      </c>
      <c r="B1797" s="79" t="s">
        <v>81</v>
      </c>
      <c r="C1797" s="79" t="s">
        <v>67</v>
      </c>
      <c r="D1797" s="85">
        <v>-3222939.4550000001</v>
      </c>
      <c r="E1797" s="85">
        <v>322293.94549999997</v>
      </c>
      <c r="F1797" s="210">
        <f t="shared" si="84"/>
        <v>2</v>
      </c>
      <c r="G1797" s="79" t="str">
        <f t="shared" si="85"/>
        <v>D</v>
      </c>
      <c r="H1797" s="79" t="str">
        <f t="shared" si="86"/>
        <v>2IF-NWPL_ROCKY_M</v>
      </c>
    </row>
    <row r="1798" spans="1:8">
      <c r="A1798" s="80">
        <v>37196</v>
      </c>
      <c r="B1798" s="79" t="s">
        <v>81</v>
      </c>
      <c r="C1798" s="79" t="s">
        <v>68</v>
      </c>
      <c r="D1798" s="85">
        <v>-8319680.9188999999</v>
      </c>
      <c r="E1798" s="85">
        <v>83196.809189000007</v>
      </c>
      <c r="F1798" s="210">
        <f t="shared" si="84"/>
        <v>2</v>
      </c>
      <c r="G1798" s="79" t="str">
        <f t="shared" si="85"/>
        <v>D</v>
      </c>
      <c r="H1798" s="79" t="str">
        <f t="shared" si="86"/>
        <v>2NGI-MALIN</v>
      </c>
    </row>
    <row r="1799" spans="1:8">
      <c r="A1799" s="80">
        <v>37196</v>
      </c>
      <c r="B1799" s="79" t="s">
        <v>81</v>
      </c>
      <c r="C1799" s="79" t="s">
        <v>74</v>
      </c>
      <c r="D1799" s="85">
        <v>-1473979.63</v>
      </c>
      <c r="E1799" s="85">
        <v>0</v>
      </c>
      <c r="F1799" s="210">
        <f t="shared" si="84"/>
        <v>2</v>
      </c>
      <c r="G1799" s="79" t="str">
        <f t="shared" si="85"/>
        <v>D</v>
      </c>
      <c r="H1799" s="79" t="str">
        <f t="shared" si="86"/>
        <v>2NGI-PGE/CG</v>
      </c>
    </row>
    <row r="1800" spans="1:8">
      <c r="A1800" s="80">
        <v>37196</v>
      </c>
      <c r="B1800" s="79" t="s">
        <v>81</v>
      </c>
      <c r="C1800" s="79" t="s">
        <v>46</v>
      </c>
      <c r="D1800" s="85">
        <v>8394632.9990999997</v>
      </c>
      <c r="E1800" s="85">
        <v>-839463.29990999994</v>
      </c>
      <c r="F1800" s="210">
        <f t="shared" si="84"/>
        <v>2</v>
      </c>
      <c r="G1800" s="79" t="str">
        <f t="shared" si="85"/>
        <v>D</v>
      </c>
      <c r="H1800" s="79" t="str">
        <f t="shared" si="86"/>
        <v>2NGI-SOCAL</v>
      </c>
    </row>
    <row r="1801" spans="1:8">
      <c r="A1801" s="80">
        <v>37226</v>
      </c>
      <c r="B1801" s="79" t="s">
        <v>81</v>
      </c>
      <c r="C1801" s="79" t="s">
        <v>87</v>
      </c>
      <c r="D1801" s="85">
        <v>1545951.3718000001</v>
      </c>
      <c r="E1801" s="85">
        <v>-309190.27435999998</v>
      </c>
      <c r="F1801" s="210">
        <f t="shared" si="84"/>
        <v>3</v>
      </c>
      <c r="G1801" s="79" t="str">
        <f t="shared" si="85"/>
        <v>D</v>
      </c>
      <c r="H1801" s="79" t="str">
        <f t="shared" si="86"/>
        <v>3CGPR-AECO/BASIS</v>
      </c>
    </row>
    <row r="1802" spans="1:8">
      <c r="A1802" s="80">
        <v>37226</v>
      </c>
      <c r="B1802" s="79" t="s">
        <v>81</v>
      </c>
      <c r="C1802" s="79" t="s">
        <v>88</v>
      </c>
      <c r="D1802" s="85">
        <v>77297.568599999999</v>
      </c>
      <c r="E1802" s="85">
        <v>-772.975686</v>
      </c>
      <c r="F1802" s="210">
        <f t="shared" si="84"/>
        <v>3</v>
      </c>
      <c r="G1802" s="79" t="str">
        <f t="shared" si="85"/>
        <v>D</v>
      </c>
      <c r="H1802" s="79" t="str">
        <f t="shared" si="86"/>
        <v>3IF-CIG/RKYMTN</v>
      </c>
    </row>
    <row r="1803" spans="1:8">
      <c r="A1803" s="80">
        <v>37226</v>
      </c>
      <c r="B1803" s="79" t="s">
        <v>81</v>
      </c>
      <c r="C1803" s="79" t="s">
        <v>89</v>
      </c>
      <c r="D1803" s="85">
        <v>-154595.1372</v>
      </c>
      <c r="E1803" s="85">
        <v>15459.513720000001</v>
      </c>
      <c r="F1803" s="210">
        <f t="shared" si="84"/>
        <v>3</v>
      </c>
      <c r="G1803" s="79" t="str">
        <f t="shared" si="85"/>
        <v>D</v>
      </c>
      <c r="H1803" s="79" t="str">
        <f t="shared" si="86"/>
        <v>3IF-ELPO/PERMIAN</v>
      </c>
    </row>
    <row r="1804" spans="1:8">
      <c r="A1804" s="80">
        <v>37226</v>
      </c>
      <c r="B1804" s="79" t="s">
        <v>81</v>
      </c>
      <c r="C1804" s="79" t="s">
        <v>72</v>
      </c>
      <c r="D1804" s="85">
        <v>1545951.372</v>
      </c>
      <c r="E1804" s="85">
        <v>-154595.1372</v>
      </c>
      <c r="F1804" s="210">
        <f t="shared" si="84"/>
        <v>3</v>
      </c>
      <c r="G1804" s="79" t="str">
        <f t="shared" si="85"/>
        <v>D</v>
      </c>
      <c r="H1804" s="79" t="str">
        <f t="shared" si="86"/>
        <v>3IF-ELPO/SJ</v>
      </c>
    </row>
    <row r="1805" spans="1:8">
      <c r="A1805" s="80">
        <v>37226</v>
      </c>
      <c r="B1805" s="79" t="s">
        <v>81</v>
      </c>
      <c r="C1805" s="79" t="s">
        <v>92</v>
      </c>
      <c r="D1805" s="85">
        <v>-1700546.5086999999</v>
      </c>
      <c r="E1805" s="85">
        <v>170054.65087000001</v>
      </c>
      <c r="F1805" s="210">
        <f t="shared" si="84"/>
        <v>3</v>
      </c>
      <c r="G1805" s="79" t="str">
        <f t="shared" si="85"/>
        <v>D</v>
      </c>
      <c r="H1805" s="79" t="str">
        <f t="shared" si="86"/>
        <v>3IF-NTHWST/CANBR</v>
      </c>
    </row>
    <row r="1806" spans="1:8">
      <c r="A1806" s="80">
        <v>37226</v>
      </c>
      <c r="B1806" s="79" t="s">
        <v>81</v>
      </c>
      <c r="C1806" s="79" t="s">
        <v>67</v>
      </c>
      <c r="D1806" s="85">
        <v>-1004868.3918</v>
      </c>
      <c r="E1806" s="85">
        <v>100486.83918</v>
      </c>
      <c r="F1806" s="210">
        <f t="shared" si="84"/>
        <v>3</v>
      </c>
      <c r="G1806" s="79" t="str">
        <f t="shared" si="85"/>
        <v>D</v>
      </c>
      <c r="H1806" s="79" t="str">
        <f t="shared" si="86"/>
        <v>3IF-NWPL_ROCKY_M</v>
      </c>
    </row>
    <row r="1807" spans="1:8">
      <c r="A1807" s="80">
        <v>37226</v>
      </c>
      <c r="B1807" s="79" t="s">
        <v>81</v>
      </c>
      <c r="C1807" s="79" t="s">
        <v>68</v>
      </c>
      <c r="D1807" s="85">
        <v>-5024341.9589</v>
      </c>
      <c r="E1807" s="85">
        <v>50243.419588999997</v>
      </c>
      <c r="F1807" s="210">
        <f t="shared" si="84"/>
        <v>3</v>
      </c>
      <c r="G1807" s="79" t="str">
        <f t="shared" si="85"/>
        <v>D</v>
      </c>
      <c r="H1807" s="79" t="str">
        <f t="shared" si="86"/>
        <v>3NGI-MALIN</v>
      </c>
    </row>
    <row r="1808" spans="1:8">
      <c r="A1808" s="80">
        <v>37226</v>
      </c>
      <c r="B1808" s="79" t="s">
        <v>81</v>
      </c>
      <c r="C1808" s="79" t="s">
        <v>74</v>
      </c>
      <c r="D1808" s="85">
        <v>1279757.4955</v>
      </c>
      <c r="E1808" s="85">
        <v>0</v>
      </c>
      <c r="F1808" s="210">
        <f t="shared" si="84"/>
        <v>3</v>
      </c>
      <c r="G1808" s="79" t="str">
        <f t="shared" si="85"/>
        <v>D</v>
      </c>
      <c r="H1808" s="79" t="str">
        <f t="shared" si="86"/>
        <v>3NGI-PGE/CG</v>
      </c>
    </row>
    <row r="1809" spans="1:8">
      <c r="A1809" s="80">
        <v>37226</v>
      </c>
      <c r="B1809" s="79" t="s">
        <v>81</v>
      </c>
      <c r="C1809" s="79" t="s">
        <v>46</v>
      </c>
      <c r="D1809" s="85">
        <v>3246497.8810000001</v>
      </c>
      <c r="E1809" s="85">
        <v>-324649.78810000001</v>
      </c>
      <c r="F1809" s="210">
        <f t="shared" si="84"/>
        <v>3</v>
      </c>
      <c r="G1809" s="79" t="str">
        <f t="shared" si="85"/>
        <v>D</v>
      </c>
      <c r="H1809" s="79" t="str">
        <f t="shared" si="86"/>
        <v>3NGI-SOCAL</v>
      </c>
    </row>
    <row r="1810" spans="1:8">
      <c r="A1810" s="80">
        <v>37257</v>
      </c>
      <c r="B1810" s="79" t="s">
        <v>81</v>
      </c>
      <c r="C1810" s="79" t="s">
        <v>87</v>
      </c>
      <c r="D1810" s="85">
        <v>1542907.2350000001</v>
      </c>
      <c r="E1810" s="85">
        <v>-308581.44699999999</v>
      </c>
      <c r="F1810" s="210">
        <f t="shared" si="84"/>
        <v>3</v>
      </c>
      <c r="G1810" s="79" t="str">
        <f t="shared" si="85"/>
        <v>D</v>
      </c>
      <c r="H1810" s="79" t="str">
        <f t="shared" si="86"/>
        <v>3CGPR-AECO/BASIS</v>
      </c>
    </row>
    <row r="1811" spans="1:8">
      <c r="A1811" s="80">
        <v>37257</v>
      </c>
      <c r="B1811" s="79" t="s">
        <v>81</v>
      </c>
      <c r="C1811" s="79" t="s">
        <v>88</v>
      </c>
      <c r="D1811" s="85">
        <v>-101831.8775</v>
      </c>
      <c r="E1811" s="85">
        <v>1018.318775</v>
      </c>
      <c r="F1811" s="210">
        <f t="shared" si="84"/>
        <v>3</v>
      </c>
      <c r="G1811" s="79" t="str">
        <f t="shared" si="85"/>
        <v>D</v>
      </c>
      <c r="H1811" s="79" t="str">
        <f t="shared" si="86"/>
        <v>3IF-CIG/RKYMTN</v>
      </c>
    </row>
    <row r="1812" spans="1:8">
      <c r="A1812" s="80">
        <v>37257</v>
      </c>
      <c r="B1812" s="79" t="s">
        <v>81</v>
      </c>
      <c r="C1812" s="79" t="s">
        <v>89</v>
      </c>
      <c r="D1812" s="85">
        <v>-462872.17050000001</v>
      </c>
      <c r="E1812" s="85">
        <v>46287.217049999999</v>
      </c>
      <c r="F1812" s="210">
        <f t="shared" si="84"/>
        <v>3</v>
      </c>
      <c r="G1812" s="79" t="str">
        <f t="shared" si="85"/>
        <v>D</v>
      </c>
      <c r="H1812" s="79" t="str">
        <f t="shared" si="86"/>
        <v>3IF-ELPO/PERMIAN</v>
      </c>
    </row>
    <row r="1813" spans="1:8">
      <c r="A1813" s="80">
        <v>37257</v>
      </c>
      <c r="B1813" s="79" t="s">
        <v>81</v>
      </c>
      <c r="C1813" s="79" t="s">
        <v>72</v>
      </c>
      <c r="D1813" s="85">
        <v>1542907.2350000001</v>
      </c>
      <c r="E1813" s="85">
        <v>-154290.72349999999</v>
      </c>
      <c r="F1813" s="210">
        <f t="shared" si="84"/>
        <v>3</v>
      </c>
      <c r="G1813" s="79" t="str">
        <f t="shared" si="85"/>
        <v>D</v>
      </c>
      <c r="H1813" s="79" t="str">
        <f t="shared" si="86"/>
        <v>3IF-ELPO/SJ</v>
      </c>
    </row>
    <row r="1814" spans="1:8">
      <c r="A1814" s="80">
        <v>37257</v>
      </c>
      <c r="B1814" s="79" t="s">
        <v>81</v>
      </c>
      <c r="C1814" s="79" t="s">
        <v>92</v>
      </c>
      <c r="D1814" s="85">
        <v>-1697197.9584999999</v>
      </c>
      <c r="E1814" s="85">
        <v>169719.79584999999</v>
      </c>
      <c r="F1814" s="210">
        <f t="shared" si="84"/>
        <v>3</v>
      </c>
      <c r="G1814" s="79" t="str">
        <f t="shared" si="85"/>
        <v>D</v>
      </c>
      <c r="H1814" s="79" t="str">
        <f t="shared" si="86"/>
        <v>3IF-NTHWST/CANBR</v>
      </c>
    </row>
    <row r="1815" spans="1:8">
      <c r="A1815" s="80">
        <v>37257</v>
      </c>
      <c r="B1815" s="79" t="s">
        <v>81</v>
      </c>
      <c r="C1815" s="79" t="s">
        <v>67</v>
      </c>
      <c r="D1815" s="85">
        <v>-540017.53220000002</v>
      </c>
      <c r="E1815" s="85">
        <v>54001.753219999999</v>
      </c>
      <c r="F1815" s="210">
        <f t="shared" si="84"/>
        <v>3</v>
      </c>
      <c r="G1815" s="79" t="str">
        <f t="shared" si="85"/>
        <v>D</v>
      </c>
      <c r="H1815" s="79" t="str">
        <f t="shared" si="86"/>
        <v>3IF-NWPL_ROCKY_M</v>
      </c>
    </row>
    <row r="1816" spans="1:8">
      <c r="A1816" s="80">
        <v>37257</v>
      </c>
      <c r="B1816" s="79" t="s">
        <v>81</v>
      </c>
      <c r="C1816" s="79" t="s">
        <v>68</v>
      </c>
      <c r="D1816" s="85">
        <v>-5014448.5137</v>
      </c>
      <c r="E1816" s="85">
        <v>50144.485137000003</v>
      </c>
      <c r="F1816" s="210">
        <f t="shared" si="84"/>
        <v>3</v>
      </c>
      <c r="G1816" s="79" t="str">
        <f t="shared" si="85"/>
        <v>D</v>
      </c>
      <c r="H1816" s="79" t="str">
        <f t="shared" si="86"/>
        <v>3NGI-MALIN</v>
      </c>
    </row>
    <row r="1817" spans="1:8">
      <c r="A1817" s="80">
        <v>37257</v>
      </c>
      <c r="B1817" s="79" t="s">
        <v>81</v>
      </c>
      <c r="C1817" s="79" t="s">
        <v>74</v>
      </c>
      <c r="D1817" s="85">
        <v>-330225.94709999999</v>
      </c>
      <c r="E1817" s="85">
        <v>0</v>
      </c>
      <c r="F1817" s="210">
        <f t="shared" si="84"/>
        <v>3</v>
      </c>
      <c r="G1817" s="79" t="str">
        <f t="shared" si="85"/>
        <v>D</v>
      </c>
      <c r="H1817" s="79" t="str">
        <f t="shared" si="86"/>
        <v>3NGI-PGE/CG</v>
      </c>
    </row>
    <row r="1818" spans="1:8">
      <c r="A1818" s="80">
        <v>37257</v>
      </c>
      <c r="B1818" s="79" t="s">
        <v>81</v>
      </c>
      <c r="C1818" s="79" t="s">
        <v>46</v>
      </c>
      <c r="D1818" s="85">
        <v>3702977.3639000002</v>
      </c>
      <c r="E1818" s="85">
        <v>-370297.73638999998</v>
      </c>
      <c r="F1818" s="210">
        <f t="shared" si="84"/>
        <v>3</v>
      </c>
      <c r="G1818" s="79" t="str">
        <f t="shared" si="85"/>
        <v>D</v>
      </c>
      <c r="H1818" s="79" t="str">
        <f t="shared" si="86"/>
        <v>3NGI-SOCAL</v>
      </c>
    </row>
    <row r="1819" spans="1:8">
      <c r="A1819" s="80">
        <v>37288</v>
      </c>
      <c r="B1819" s="79" t="s">
        <v>81</v>
      </c>
      <c r="C1819" s="79" t="s">
        <v>87</v>
      </c>
      <c r="D1819" s="85">
        <v>1390841.0020000001</v>
      </c>
      <c r="E1819" s="85">
        <v>-278168.20039999997</v>
      </c>
      <c r="F1819" s="210">
        <f t="shared" si="84"/>
        <v>3</v>
      </c>
      <c r="G1819" s="79" t="str">
        <f t="shared" si="85"/>
        <v>D</v>
      </c>
      <c r="H1819" s="79" t="str">
        <f t="shared" si="86"/>
        <v>3CGPR-AECO/BASIS</v>
      </c>
    </row>
    <row r="1820" spans="1:8">
      <c r="A1820" s="80">
        <v>37288</v>
      </c>
      <c r="B1820" s="79" t="s">
        <v>81</v>
      </c>
      <c r="C1820" s="79" t="s">
        <v>88</v>
      </c>
      <c r="D1820" s="85">
        <v>-91795.506099999999</v>
      </c>
      <c r="E1820" s="85">
        <v>917.955061</v>
      </c>
      <c r="F1820" s="210">
        <f t="shared" si="84"/>
        <v>3</v>
      </c>
      <c r="G1820" s="79" t="str">
        <f t="shared" si="85"/>
        <v>D</v>
      </c>
      <c r="H1820" s="79" t="str">
        <f t="shared" si="86"/>
        <v>3IF-CIG/RKYMTN</v>
      </c>
    </row>
    <row r="1821" spans="1:8">
      <c r="A1821" s="80">
        <v>37288</v>
      </c>
      <c r="B1821" s="79" t="s">
        <v>81</v>
      </c>
      <c r="C1821" s="79" t="s">
        <v>89</v>
      </c>
      <c r="D1821" s="85">
        <v>-417252.30060000002</v>
      </c>
      <c r="E1821" s="85">
        <v>41725.230060000002</v>
      </c>
      <c r="F1821" s="210">
        <f t="shared" si="84"/>
        <v>3</v>
      </c>
      <c r="G1821" s="79" t="str">
        <f t="shared" si="85"/>
        <v>D</v>
      </c>
      <c r="H1821" s="79" t="str">
        <f t="shared" si="86"/>
        <v>3IF-ELPO/PERMIAN</v>
      </c>
    </row>
    <row r="1822" spans="1:8">
      <c r="A1822" s="80">
        <v>37288</v>
      </c>
      <c r="B1822" s="79" t="s">
        <v>81</v>
      </c>
      <c r="C1822" s="79" t="s">
        <v>72</v>
      </c>
      <c r="D1822" s="85">
        <v>1390841.0020000001</v>
      </c>
      <c r="E1822" s="85">
        <v>-139084.10019999999</v>
      </c>
      <c r="F1822" s="210">
        <f t="shared" si="84"/>
        <v>3</v>
      </c>
      <c r="G1822" s="79" t="str">
        <f t="shared" si="85"/>
        <v>D</v>
      </c>
      <c r="H1822" s="79" t="str">
        <f t="shared" si="86"/>
        <v>3IF-ELPO/SJ</v>
      </c>
    </row>
    <row r="1823" spans="1:8">
      <c r="A1823" s="80">
        <v>37288</v>
      </c>
      <c r="B1823" s="79" t="s">
        <v>81</v>
      </c>
      <c r="C1823" s="79" t="s">
        <v>92</v>
      </c>
      <c r="D1823" s="85">
        <v>0</v>
      </c>
      <c r="E1823" s="85">
        <v>0</v>
      </c>
      <c r="F1823" s="210">
        <f t="shared" si="84"/>
        <v>3</v>
      </c>
      <c r="G1823" s="79" t="str">
        <f t="shared" si="85"/>
        <v>D</v>
      </c>
      <c r="H1823" s="79" t="str">
        <f t="shared" si="86"/>
        <v>3IF-NTHWST/CANBR</v>
      </c>
    </row>
    <row r="1824" spans="1:8">
      <c r="A1824" s="80">
        <v>37288</v>
      </c>
      <c r="B1824" s="79" t="s">
        <v>81</v>
      </c>
      <c r="C1824" s="79" t="s">
        <v>67</v>
      </c>
      <c r="D1824" s="85">
        <v>-486794.35070000001</v>
      </c>
      <c r="E1824" s="85">
        <v>48679.43507</v>
      </c>
      <c r="F1824" s="210">
        <f t="shared" si="84"/>
        <v>3</v>
      </c>
      <c r="G1824" s="79" t="str">
        <f t="shared" si="85"/>
        <v>D</v>
      </c>
      <c r="H1824" s="79" t="str">
        <f t="shared" si="86"/>
        <v>3IF-NWPL_ROCKY_M</v>
      </c>
    </row>
    <row r="1825" spans="1:8">
      <c r="A1825" s="80">
        <v>37288</v>
      </c>
      <c r="B1825" s="79" t="s">
        <v>81</v>
      </c>
      <c r="C1825" s="79" t="s">
        <v>68</v>
      </c>
      <c r="D1825" s="85">
        <v>-3963896.8555999999</v>
      </c>
      <c r="E1825" s="85">
        <v>39638.968556</v>
      </c>
      <c r="F1825" s="210">
        <f t="shared" si="84"/>
        <v>3</v>
      </c>
      <c r="G1825" s="79" t="str">
        <f t="shared" si="85"/>
        <v>D</v>
      </c>
      <c r="H1825" s="79" t="str">
        <f t="shared" si="86"/>
        <v>3NGI-MALIN</v>
      </c>
    </row>
    <row r="1826" spans="1:8">
      <c r="A1826" s="80">
        <v>37288</v>
      </c>
      <c r="B1826" s="79" t="s">
        <v>81</v>
      </c>
      <c r="C1826" s="79" t="s">
        <v>74</v>
      </c>
      <c r="D1826" s="85">
        <v>-1839644.5307</v>
      </c>
      <c r="E1826" s="85">
        <v>0</v>
      </c>
      <c r="F1826" s="210">
        <f t="shared" si="84"/>
        <v>3</v>
      </c>
      <c r="G1826" s="79" t="str">
        <f t="shared" si="85"/>
        <v>D</v>
      </c>
      <c r="H1826" s="79" t="str">
        <f t="shared" si="86"/>
        <v>3NGI-PGE/CG</v>
      </c>
    </row>
    <row r="1827" spans="1:8">
      <c r="A1827" s="80">
        <v>37288</v>
      </c>
      <c r="B1827" s="79" t="s">
        <v>81</v>
      </c>
      <c r="C1827" s="79" t="s">
        <v>46</v>
      </c>
      <c r="D1827" s="85">
        <v>3338018.4048000001</v>
      </c>
      <c r="E1827" s="85">
        <v>-333801.84048000001</v>
      </c>
      <c r="F1827" s="210">
        <f t="shared" si="84"/>
        <v>3</v>
      </c>
      <c r="G1827" s="79" t="str">
        <f t="shared" si="85"/>
        <v>D</v>
      </c>
      <c r="H1827" s="79" t="str">
        <f t="shared" si="86"/>
        <v>3NGI-SOCAL</v>
      </c>
    </row>
    <row r="1828" spans="1:8">
      <c r="A1828" s="80">
        <v>37316</v>
      </c>
      <c r="B1828" s="79" t="s">
        <v>81</v>
      </c>
      <c r="C1828" s="79" t="s">
        <v>87</v>
      </c>
      <c r="D1828" s="85">
        <v>1537233.4809999999</v>
      </c>
      <c r="E1828" s="85">
        <v>-307446.69620000001</v>
      </c>
      <c r="F1828" s="210">
        <f t="shared" si="84"/>
        <v>3</v>
      </c>
      <c r="G1828" s="79" t="str">
        <f t="shared" si="85"/>
        <v>D</v>
      </c>
      <c r="H1828" s="79" t="str">
        <f t="shared" si="86"/>
        <v>3CGPR-AECO/BASIS</v>
      </c>
    </row>
    <row r="1829" spans="1:8">
      <c r="A1829" s="80">
        <v>37316</v>
      </c>
      <c r="B1829" s="79" t="s">
        <v>81</v>
      </c>
      <c r="C1829" s="79" t="s">
        <v>88</v>
      </c>
      <c r="D1829" s="85">
        <v>-101457.4097</v>
      </c>
      <c r="E1829" s="85">
        <v>1014.5740970000001</v>
      </c>
      <c r="F1829" s="210">
        <f t="shared" si="84"/>
        <v>3</v>
      </c>
      <c r="G1829" s="79" t="str">
        <f t="shared" si="85"/>
        <v>D</v>
      </c>
      <c r="H1829" s="79" t="str">
        <f t="shared" si="86"/>
        <v>3IF-CIG/RKYMTN</v>
      </c>
    </row>
    <row r="1830" spans="1:8">
      <c r="A1830" s="80">
        <v>37316</v>
      </c>
      <c r="B1830" s="79" t="s">
        <v>81</v>
      </c>
      <c r="C1830" s="79" t="s">
        <v>89</v>
      </c>
      <c r="D1830" s="85">
        <v>-461170.04430000001</v>
      </c>
      <c r="E1830" s="85">
        <v>46117.004430000001</v>
      </c>
      <c r="F1830" s="210">
        <f t="shared" si="84"/>
        <v>3</v>
      </c>
      <c r="G1830" s="79" t="str">
        <f t="shared" si="85"/>
        <v>D</v>
      </c>
      <c r="H1830" s="79" t="str">
        <f t="shared" si="86"/>
        <v>3IF-ELPO/PERMIAN</v>
      </c>
    </row>
    <row r="1831" spans="1:8">
      <c r="A1831" s="80">
        <v>37316</v>
      </c>
      <c r="B1831" s="79" t="s">
        <v>81</v>
      </c>
      <c r="C1831" s="79" t="s">
        <v>72</v>
      </c>
      <c r="D1831" s="85">
        <v>1537233.4809999999</v>
      </c>
      <c r="E1831" s="85">
        <v>-153723.3481</v>
      </c>
      <c r="F1831" s="210">
        <f t="shared" si="84"/>
        <v>3</v>
      </c>
      <c r="G1831" s="79" t="str">
        <f t="shared" si="85"/>
        <v>D</v>
      </c>
      <c r="H1831" s="79" t="str">
        <f t="shared" si="86"/>
        <v>3IF-ELPO/SJ</v>
      </c>
    </row>
    <row r="1832" spans="1:8">
      <c r="A1832" s="80">
        <v>37316</v>
      </c>
      <c r="B1832" s="79" t="s">
        <v>81</v>
      </c>
      <c r="C1832" s="79" t="s">
        <v>92</v>
      </c>
      <c r="D1832" s="85">
        <v>0</v>
      </c>
      <c r="E1832" s="85">
        <v>0</v>
      </c>
      <c r="F1832" s="210">
        <f t="shared" si="84"/>
        <v>3</v>
      </c>
      <c r="G1832" s="79" t="str">
        <f t="shared" si="85"/>
        <v>D</v>
      </c>
      <c r="H1832" s="79" t="str">
        <f t="shared" si="86"/>
        <v>3IF-NTHWST/CANBR</v>
      </c>
    </row>
    <row r="1833" spans="1:8">
      <c r="A1833" s="80">
        <v>37316</v>
      </c>
      <c r="B1833" s="79" t="s">
        <v>81</v>
      </c>
      <c r="C1833" s="79" t="s">
        <v>67</v>
      </c>
      <c r="D1833" s="85">
        <v>-538031.71829999995</v>
      </c>
      <c r="E1833" s="85">
        <v>53803.171829999999</v>
      </c>
      <c r="F1833" s="210">
        <f t="shared" si="84"/>
        <v>3</v>
      </c>
      <c r="G1833" s="79" t="str">
        <f t="shared" si="85"/>
        <v>D</v>
      </c>
      <c r="H1833" s="79" t="str">
        <f t="shared" si="86"/>
        <v>3IF-NWPL_ROCKY_M</v>
      </c>
    </row>
    <row r="1834" spans="1:8">
      <c r="A1834" s="80">
        <v>37316</v>
      </c>
      <c r="B1834" s="79" t="s">
        <v>81</v>
      </c>
      <c r="C1834" s="79" t="s">
        <v>68</v>
      </c>
      <c r="D1834" s="85">
        <v>-3458775.3322999999</v>
      </c>
      <c r="E1834" s="85">
        <v>34587.753322999997</v>
      </c>
      <c r="F1834" s="210">
        <f t="shared" si="84"/>
        <v>3</v>
      </c>
      <c r="G1834" s="79" t="str">
        <f t="shared" si="85"/>
        <v>D</v>
      </c>
      <c r="H1834" s="79" t="str">
        <f t="shared" si="86"/>
        <v>3NGI-MALIN</v>
      </c>
    </row>
    <row r="1835" spans="1:8">
      <c r="A1835" s="80">
        <v>37316</v>
      </c>
      <c r="B1835" s="79" t="s">
        <v>81</v>
      </c>
      <c r="C1835" s="79" t="s">
        <v>74</v>
      </c>
      <c r="D1835" s="85">
        <v>-3267938.2089</v>
      </c>
      <c r="E1835" s="85">
        <v>0</v>
      </c>
      <c r="F1835" s="210">
        <f t="shared" si="84"/>
        <v>3</v>
      </c>
      <c r="G1835" s="79" t="str">
        <f t="shared" si="85"/>
        <v>D</v>
      </c>
      <c r="H1835" s="79" t="str">
        <f t="shared" si="86"/>
        <v>3NGI-PGE/CG</v>
      </c>
    </row>
    <row r="1836" spans="1:8">
      <c r="A1836" s="80">
        <v>37316</v>
      </c>
      <c r="B1836" s="79" t="s">
        <v>81</v>
      </c>
      <c r="C1836" s="79" t="s">
        <v>46</v>
      </c>
      <c r="D1836" s="85">
        <v>3689360.3542999998</v>
      </c>
      <c r="E1836" s="85">
        <v>-368936.03542999999</v>
      </c>
      <c r="F1836" s="210">
        <f t="shared" si="84"/>
        <v>3</v>
      </c>
      <c r="G1836" s="79" t="str">
        <f t="shared" si="85"/>
        <v>D</v>
      </c>
      <c r="H1836" s="79" t="str">
        <f t="shared" si="86"/>
        <v>3NGI-SOCAL</v>
      </c>
    </row>
    <row r="1837" spans="1:8">
      <c r="A1837" s="80">
        <v>37347</v>
      </c>
      <c r="B1837" s="79" t="s">
        <v>81</v>
      </c>
      <c r="C1837" s="79" t="s">
        <v>88</v>
      </c>
      <c r="D1837" s="85">
        <v>-1856009.1839999999</v>
      </c>
      <c r="E1837" s="85">
        <v>18560.091840000001</v>
      </c>
      <c r="F1837" s="210">
        <f t="shared" si="84"/>
        <v>4</v>
      </c>
      <c r="G1837" s="79" t="str">
        <f t="shared" si="85"/>
        <v>D</v>
      </c>
      <c r="H1837" s="79" t="str">
        <f t="shared" si="86"/>
        <v>4IF-CIG/RKYMTN</v>
      </c>
    </row>
    <row r="1838" spans="1:8">
      <c r="A1838" s="80">
        <v>37347</v>
      </c>
      <c r="B1838" s="79" t="s">
        <v>81</v>
      </c>
      <c r="C1838" s="79" t="s">
        <v>72</v>
      </c>
      <c r="D1838" s="85">
        <v>1633288.0817</v>
      </c>
      <c r="E1838" s="85">
        <v>-163328.80817</v>
      </c>
      <c r="F1838" s="210">
        <f t="shared" si="84"/>
        <v>4</v>
      </c>
      <c r="G1838" s="79" t="str">
        <f t="shared" si="85"/>
        <v>D</v>
      </c>
      <c r="H1838" s="79" t="str">
        <f t="shared" si="86"/>
        <v>4IF-ELPO/SJ</v>
      </c>
    </row>
    <row r="1839" spans="1:8">
      <c r="A1839" s="80">
        <v>37347</v>
      </c>
      <c r="B1839" s="79" t="s">
        <v>81</v>
      </c>
      <c r="C1839" s="79" t="s">
        <v>67</v>
      </c>
      <c r="D1839" s="85">
        <v>1856009.1839999999</v>
      </c>
      <c r="E1839" s="85">
        <v>-185600.9184</v>
      </c>
      <c r="F1839" s="210">
        <f t="shared" si="84"/>
        <v>4</v>
      </c>
      <c r="G1839" s="79" t="str">
        <f t="shared" si="85"/>
        <v>D</v>
      </c>
      <c r="H1839" s="79" t="str">
        <f t="shared" si="86"/>
        <v>4IF-NWPL_ROCKY_M</v>
      </c>
    </row>
    <row r="1840" spans="1:8">
      <c r="A1840" s="80">
        <v>37347</v>
      </c>
      <c r="B1840" s="79" t="s">
        <v>81</v>
      </c>
      <c r="C1840" s="79" t="s">
        <v>68</v>
      </c>
      <c r="D1840" s="85">
        <v>-742403.67350000003</v>
      </c>
      <c r="E1840" s="85">
        <v>7424.0367349999997</v>
      </c>
      <c r="F1840" s="210">
        <f t="shared" si="84"/>
        <v>4</v>
      </c>
      <c r="G1840" s="79" t="str">
        <f t="shared" si="85"/>
        <v>D</v>
      </c>
      <c r="H1840" s="79" t="str">
        <f t="shared" si="86"/>
        <v>4NGI-MALIN</v>
      </c>
    </row>
    <row r="1841" spans="1:8">
      <c r="A1841" s="80">
        <v>37347</v>
      </c>
      <c r="B1841" s="79" t="s">
        <v>81</v>
      </c>
      <c r="C1841" s="79" t="s">
        <v>74</v>
      </c>
      <c r="D1841" s="85">
        <v>-2764057.9648000002</v>
      </c>
      <c r="E1841" s="85">
        <v>0</v>
      </c>
      <c r="F1841" s="210">
        <f t="shared" si="84"/>
        <v>4</v>
      </c>
      <c r="G1841" s="79" t="str">
        <f t="shared" si="85"/>
        <v>D</v>
      </c>
      <c r="H1841" s="79" t="str">
        <f t="shared" si="86"/>
        <v>4NGI-PGE/CG</v>
      </c>
    </row>
    <row r="1842" spans="1:8">
      <c r="A1842" s="80">
        <v>37347</v>
      </c>
      <c r="B1842" s="79" t="s">
        <v>81</v>
      </c>
      <c r="C1842" s="79" t="s">
        <v>46</v>
      </c>
      <c r="D1842" s="85">
        <v>890884.4081</v>
      </c>
      <c r="E1842" s="85">
        <v>-89088.44081</v>
      </c>
      <c r="F1842" s="210">
        <f t="shared" si="84"/>
        <v>4</v>
      </c>
      <c r="G1842" s="79" t="str">
        <f t="shared" si="85"/>
        <v>D</v>
      </c>
      <c r="H1842" s="79" t="str">
        <f t="shared" si="86"/>
        <v>4NGI-SOCAL</v>
      </c>
    </row>
    <row r="1843" spans="1:8">
      <c r="A1843" s="80">
        <v>37377</v>
      </c>
      <c r="B1843" s="79" t="s">
        <v>81</v>
      </c>
      <c r="C1843" s="79" t="s">
        <v>88</v>
      </c>
      <c r="D1843" s="85">
        <v>-1914160.5275000001</v>
      </c>
      <c r="E1843" s="85">
        <v>19141.605275000002</v>
      </c>
      <c r="F1843" s="210">
        <f t="shared" si="84"/>
        <v>4</v>
      </c>
      <c r="G1843" s="79" t="str">
        <f t="shared" si="85"/>
        <v>D</v>
      </c>
      <c r="H1843" s="79" t="str">
        <f t="shared" si="86"/>
        <v>4IF-CIG/RKYMTN</v>
      </c>
    </row>
    <row r="1844" spans="1:8">
      <c r="A1844" s="80">
        <v>37377</v>
      </c>
      <c r="B1844" s="79" t="s">
        <v>81</v>
      </c>
      <c r="C1844" s="79" t="s">
        <v>72</v>
      </c>
      <c r="D1844" s="85">
        <v>1684461.2642000001</v>
      </c>
      <c r="E1844" s="85">
        <v>-168446.12641999999</v>
      </c>
      <c r="F1844" s="210">
        <f t="shared" si="84"/>
        <v>4</v>
      </c>
      <c r="G1844" s="79" t="str">
        <f t="shared" si="85"/>
        <v>D</v>
      </c>
      <c r="H1844" s="79" t="str">
        <f t="shared" si="86"/>
        <v>4IF-ELPO/SJ</v>
      </c>
    </row>
    <row r="1845" spans="1:8">
      <c r="A1845" s="80">
        <v>37377</v>
      </c>
      <c r="B1845" s="79" t="s">
        <v>81</v>
      </c>
      <c r="C1845" s="79" t="s">
        <v>67</v>
      </c>
      <c r="D1845" s="85">
        <v>1914160.5275000001</v>
      </c>
      <c r="E1845" s="85">
        <v>-191416.05275</v>
      </c>
      <c r="F1845" s="210">
        <f t="shared" si="84"/>
        <v>4</v>
      </c>
      <c r="G1845" s="79" t="str">
        <f t="shared" si="85"/>
        <v>D</v>
      </c>
      <c r="H1845" s="79" t="str">
        <f t="shared" si="86"/>
        <v>4IF-NWPL_ROCKY_M</v>
      </c>
    </row>
    <row r="1846" spans="1:8">
      <c r="A1846" s="80">
        <v>37377</v>
      </c>
      <c r="B1846" s="79" t="s">
        <v>81</v>
      </c>
      <c r="C1846" s="79" t="s">
        <v>68</v>
      </c>
      <c r="D1846" s="85">
        <v>-765664.21100000001</v>
      </c>
      <c r="E1846" s="85">
        <v>7656.6421099999998</v>
      </c>
      <c r="F1846" s="210">
        <f t="shared" si="84"/>
        <v>4</v>
      </c>
      <c r="G1846" s="79" t="str">
        <f t="shared" si="85"/>
        <v>D</v>
      </c>
      <c r="H1846" s="79" t="str">
        <f t="shared" si="86"/>
        <v>4NGI-MALIN</v>
      </c>
    </row>
    <row r="1847" spans="1:8">
      <c r="A1847" s="80">
        <v>37377</v>
      </c>
      <c r="B1847" s="79" t="s">
        <v>81</v>
      </c>
      <c r="C1847" s="79" t="s">
        <v>74</v>
      </c>
      <c r="D1847" s="85">
        <v>-2859834.8643999998</v>
      </c>
      <c r="E1847" s="85">
        <v>0</v>
      </c>
      <c r="F1847" s="210">
        <f t="shared" si="84"/>
        <v>4</v>
      </c>
      <c r="G1847" s="79" t="str">
        <f t="shared" si="85"/>
        <v>D</v>
      </c>
      <c r="H1847" s="79" t="str">
        <f t="shared" si="86"/>
        <v>4NGI-PGE/CG</v>
      </c>
    </row>
    <row r="1848" spans="1:8">
      <c r="A1848" s="80">
        <v>37377</v>
      </c>
      <c r="B1848" s="79" t="s">
        <v>81</v>
      </c>
      <c r="C1848" s="79" t="s">
        <v>46</v>
      </c>
      <c r="D1848" s="85">
        <v>918797.05319999997</v>
      </c>
      <c r="E1848" s="85">
        <v>-91879.705319999994</v>
      </c>
      <c r="F1848" s="210">
        <f t="shared" si="84"/>
        <v>4</v>
      </c>
      <c r="G1848" s="79" t="str">
        <f t="shared" si="85"/>
        <v>D</v>
      </c>
      <c r="H1848" s="79" t="str">
        <f t="shared" si="86"/>
        <v>4NGI-SOCAL</v>
      </c>
    </row>
    <row r="1849" spans="1:8">
      <c r="A1849" s="80">
        <v>37408</v>
      </c>
      <c r="B1849" s="79" t="s">
        <v>81</v>
      </c>
      <c r="C1849" s="79" t="s">
        <v>88</v>
      </c>
      <c r="D1849" s="85">
        <v>-1848686.41</v>
      </c>
      <c r="E1849" s="85">
        <v>18486.864099999999</v>
      </c>
      <c r="F1849" s="210">
        <f t="shared" si="84"/>
        <v>4</v>
      </c>
      <c r="G1849" s="79" t="str">
        <f t="shared" si="85"/>
        <v>D</v>
      </c>
      <c r="H1849" s="79" t="str">
        <f t="shared" si="86"/>
        <v>4IF-CIG/RKYMTN</v>
      </c>
    </row>
    <row r="1850" spans="1:8">
      <c r="A1850" s="80">
        <v>37408</v>
      </c>
      <c r="B1850" s="79" t="s">
        <v>81</v>
      </c>
      <c r="C1850" s="79" t="s">
        <v>72</v>
      </c>
      <c r="D1850" s="85">
        <v>1626844.0408000001</v>
      </c>
      <c r="E1850" s="85">
        <v>-162684.40408000001</v>
      </c>
      <c r="F1850" s="210">
        <f t="shared" si="84"/>
        <v>4</v>
      </c>
      <c r="G1850" s="79" t="str">
        <f t="shared" si="85"/>
        <v>D</v>
      </c>
      <c r="H1850" s="79" t="str">
        <f t="shared" si="86"/>
        <v>4IF-ELPO/SJ</v>
      </c>
    </row>
    <row r="1851" spans="1:8">
      <c r="A1851" s="80">
        <v>37408</v>
      </c>
      <c r="B1851" s="79" t="s">
        <v>81</v>
      </c>
      <c r="C1851" s="79" t="s">
        <v>67</v>
      </c>
      <c r="D1851" s="85">
        <v>1848686.41</v>
      </c>
      <c r="E1851" s="85">
        <v>-184868.641</v>
      </c>
      <c r="F1851" s="210">
        <f t="shared" si="84"/>
        <v>4</v>
      </c>
      <c r="G1851" s="79" t="str">
        <f t="shared" si="85"/>
        <v>D</v>
      </c>
      <c r="H1851" s="79" t="str">
        <f t="shared" si="86"/>
        <v>4IF-NWPL_ROCKY_M</v>
      </c>
    </row>
    <row r="1852" spans="1:8">
      <c r="A1852" s="80">
        <v>37408</v>
      </c>
      <c r="B1852" s="79" t="s">
        <v>81</v>
      </c>
      <c r="C1852" s="79" t="s">
        <v>68</v>
      </c>
      <c r="D1852" s="85">
        <v>-739474.56400000001</v>
      </c>
      <c r="E1852" s="85">
        <v>7394.7456400000001</v>
      </c>
      <c r="F1852" s="210">
        <f t="shared" si="84"/>
        <v>4</v>
      </c>
      <c r="G1852" s="79" t="str">
        <f t="shared" si="85"/>
        <v>D</v>
      </c>
      <c r="H1852" s="79" t="str">
        <f t="shared" si="86"/>
        <v>4NGI-MALIN</v>
      </c>
    </row>
    <row r="1853" spans="1:8">
      <c r="A1853" s="80">
        <v>37408</v>
      </c>
      <c r="B1853" s="79" t="s">
        <v>81</v>
      </c>
      <c r="C1853" s="79" t="s">
        <v>74</v>
      </c>
      <c r="D1853" s="85">
        <v>-2621962.8494000002</v>
      </c>
      <c r="E1853" s="85">
        <v>0</v>
      </c>
      <c r="F1853" s="210">
        <f t="shared" si="84"/>
        <v>4</v>
      </c>
      <c r="G1853" s="79" t="str">
        <f t="shared" si="85"/>
        <v>D</v>
      </c>
      <c r="H1853" s="79" t="str">
        <f t="shared" si="86"/>
        <v>4NGI-PGE/CG</v>
      </c>
    </row>
    <row r="1854" spans="1:8">
      <c r="A1854" s="80">
        <v>37408</v>
      </c>
      <c r="B1854" s="79" t="s">
        <v>81</v>
      </c>
      <c r="C1854" s="79" t="s">
        <v>46</v>
      </c>
      <c r="D1854" s="85">
        <v>887369.47679999995</v>
      </c>
      <c r="E1854" s="85">
        <v>-88736.947679999997</v>
      </c>
      <c r="F1854" s="210">
        <f t="shared" si="84"/>
        <v>4</v>
      </c>
      <c r="G1854" s="79" t="str">
        <f t="shared" si="85"/>
        <v>D</v>
      </c>
      <c r="H1854" s="79" t="str">
        <f t="shared" si="86"/>
        <v>4NGI-SOCAL</v>
      </c>
    </row>
    <row r="1855" spans="1:8">
      <c r="A1855" s="80">
        <v>37438</v>
      </c>
      <c r="B1855" s="79" t="s">
        <v>81</v>
      </c>
      <c r="C1855" s="79" t="s">
        <v>88</v>
      </c>
      <c r="D1855" s="85">
        <v>-1906433.3117</v>
      </c>
      <c r="E1855" s="85">
        <v>19064.333116999998</v>
      </c>
      <c r="F1855" s="210">
        <f t="shared" si="84"/>
        <v>4</v>
      </c>
      <c r="G1855" s="79" t="str">
        <f t="shared" si="85"/>
        <v>D</v>
      </c>
      <c r="H1855" s="79" t="str">
        <f t="shared" si="86"/>
        <v>4IF-CIG/RKYMTN</v>
      </c>
    </row>
    <row r="1856" spans="1:8">
      <c r="A1856" s="80">
        <v>37438</v>
      </c>
      <c r="B1856" s="79" t="s">
        <v>81</v>
      </c>
      <c r="C1856" s="79" t="s">
        <v>72</v>
      </c>
      <c r="D1856" s="85">
        <v>1677661.3141999999</v>
      </c>
      <c r="E1856" s="85">
        <v>-167766.13141999999</v>
      </c>
      <c r="F1856" s="210">
        <f t="shared" si="84"/>
        <v>4</v>
      </c>
      <c r="G1856" s="79" t="str">
        <f t="shared" si="85"/>
        <v>D</v>
      </c>
      <c r="H1856" s="79" t="str">
        <f t="shared" si="86"/>
        <v>4IF-ELPO/SJ</v>
      </c>
    </row>
    <row r="1857" spans="1:8">
      <c r="A1857" s="80">
        <v>37438</v>
      </c>
      <c r="B1857" s="79" t="s">
        <v>81</v>
      </c>
      <c r="C1857" s="79" t="s">
        <v>67</v>
      </c>
      <c r="D1857" s="85">
        <v>1906433.3117</v>
      </c>
      <c r="E1857" s="85">
        <v>-190643.33116999999</v>
      </c>
      <c r="F1857" s="210">
        <f t="shared" si="84"/>
        <v>4</v>
      </c>
      <c r="G1857" s="79" t="str">
        <f t="shared" si="85"/>
        <v>D</v>
      </c>
      <c r="H1857" s="79" t="str">
        <f t="shared" si="86"/>
        <v>4IF-NWPL_ROCKY_M</v>
      </c>
    </row>
    <row r="1858" spans="1:8">
      <c r="A1858" s="80">
        <v>37438</v>
      </c>
      <c r="B1858" s="79" t="s">
        <v>81</v>
      </c>
      <c r="C1858" s="79" t="s">
        <v>68</v>
      </c>
      <c r="D1858" s="85">
        <v>-915087.98919999995</v>
      </c>
      <c r="E1858" s="85">
        <v>9150.8798920000008</v>
      </c>
      <c r="F1858" s="210">
        <f t="shared" si="84"/>
        <v>4</v>
      </c>
      <c r="G1858" s="79" t="str">
        <f t="shared" si="85"/>
        <v>D</v>
      </c>
      <c r="H1858" s="79" t="str">
        <f t="shared" si="86"/>
        <v>4NGI-MALIN</v>
      </c>
    </row>
    <row r="1859" spans="1:8">
      <c r="A1859" s="80">
        <v>37438</v>
      </c>
      <c r="B1859" s="79" t="s">
        <v>81</v>
      </c>
      <c r="C1859" s="79" t="s">
        <v>74</v>
      </c>
      <c r="D1859" s="85">
        <v>-3315053.8368000002</v>
      </c>
      <c r="E1859" s="85">
        <v>0</v>
      </c>
      <c r="F1859" s="210">
        <f t="shared" ref="F1859:F1922" si="87">IF(REF_DT&lt;=LastDay,INDEX(IntraMonth_Buckets,MATCH($A1859,IntraSumMonths,0),1),INDEX(BucketTable,MATCH($A1859,SumMonths,0),1))</f>
        <v>4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4NGI-PGE/CG</v>
      </c>
    </row>
    <row r="1860" spans="1:8">
      <c r="A1860" s="80">
        <v>37438</v>
      </c>
      <c r="B1860" s="79" t="s">
        <v>81</v>
      </c>
      <c r="C1860" s="79" t="s">
        <v>46</v>
      </c>
      <c r="D1860" s="85">
        <v>915087.98939999996</v>
      </c>
      <c r="E1860" s="85">
        <v>-91508.798939999993</v>
      </c>
      <c r="F1860" s="210">
        <f t="shared" si="87"/>
        <v>4</v>
      </c>
      <c r="G1860" s="79" t="str">
        <f t="shared" si="88"/>
        <v>D</v>
      </c>
      <c r="H1860" s="79" t="str">
        <f t="shared" si="89"/>
        <v>4NGI-SOCAL</v>
      </c>
    </row>
    <row r="1861" spans="1:8">
      <c r="A1861" s="80">
        <v>37469</v>
      </c>
      <c r="B1861" s="79" t="s">
        <v>81</v>
      </c>
      <c r="C1861" s="79" t="s">
        <v>88</v>
      </c>
      <c r="D1861" s="85">
        <v>-1902133.0188</v>
      </c>
      <c r="E1861" s="85">
        <v>19021.330188</v>
      </c>
      <c r="F1861" s="210">
        <f t="shared" si="87"/>
        <v>4</v>
      </c>
      <c r="G1861" s="79" t="str">
        <f t="shared" si="88"/>
        <v>D</v>
      </c>
      <c r="H1861" s="79" t="str">
        <f t="shared" si="89"/>
        <v>4IF-CIG/RKYMTN</v>
      </c>
    </row>
    <row r="1862" spans="1:8">
      <c r="A1862" s="80">
        <v>37469</v>
      </c>
      <c r="B1862" s="79" t="s">
        <v>81</v>
      </c>
      <c r="C1862" s="79" t="s">
        <v>72</v>
      </c>
      <c r="D1862" s="85">
        <v>1673877.0564999999</v>
      </c>
      <c r="E1862" s="85">
        <v>0</v>
      </c>
      <c r="F1862" s="210">
        <f t="shared" si="87"/>
        <v>4</v>
      </c>
      <c r="G1862" s="79" t="str">
        <f t="shared" si="88"/>
        <v>D</v>
      </c>
      <c r="H1862" s="79" t="str">
        <f t="shared" si="89"/>
        <v>4IF-ELPO/SJ</v>
      </c>
    </row>
    <row r="1863" spans="1:8">
      <c r="A1863" s="80">
        <v>37469</v>
      </c>
      <c r="B1863" s="79" t="s">
        <v>81</v>
      </c>
      <c r="C1863" s="79" t="s">
        <v>67</v>
      </c>
      <c r="D1863" s="85">
        <v>1902133.0188</v>
      </c>
      <c r="E1863" s="85">
        <v>-190213.30188000001</v>
      </c>
      <c r="F1863" s="210">
        <f t="shared" si="87"/>
        <v>4</v>
      </c>
      <c r="G1863" s="79" t="str">
        <f t="shared" si="88"/>
        <v>D</v>
      </c>
      <c r="H1863" s="79" t="str">
        <f t="shared" si="89"/>
        <v>4IF-NWPL_ROCKY_M</v>
      </c>
    </row>
    <row r="1864" spans="1:8">
      <c r="A1864" s="80">
        <v>37469</v>
      </c>
      <c r="B1864" s="79" t="s">
        <v>81</v>
      </c>
      <c r="C1864" s="79" t="s">
        <v>68</v>
      </c>
      <c r="D1864" s="85">
        <v>-913023.84900000005</v>
      </c>
      <c r="E1864" s="85">
        <v>9130.2384899999997</v>
      </c>
      <c r="F1864" s="210">
        <f t="shared" si="87"/>
        <v>4</v>
      </c>
      <c r="G1864" s="79" t="str">
        <f t="shared" si="88"/>
        <v>D</v>
      </c>
      <c r="H1864" s="79" t="str">
        <f t="shared" si="89"/>
        <v>4NGI-MALIN</v>
      </c>
    </row>
    <row r="1865" spans="1:8">
      <c r="A1865" s="80">
        <v>37469</v>
      </c>
      <c r="B1865" s="79" t="s">
        <v>81</v>
      </c>
      <c r="C1865" s="79" t="s">
        <v>74</v>
      </c>
      <c r="D1865" s="85">
        <v>-3308194.6549999998</v>
      </c>
      <c r="E1865" s="85">
        <v>0</v>
      </c>
      <c r="F1865" s="210">
        <f t="shared" si="87"/>
        <v>4</v>
      </c>
      <c r="G1865" s="79" t="str">
        <f t="shared" si="88"/>
        <v>D</v>
      </c>
      <c r="H1865" s="79" t="str">
        <f t="shared" si="89"/>
        <v>4NGI-PGE/CG</v>
      </c>
    </row>
    <row r="1866" spans="1:8">
      <c r="A1866" s="80">
        <v>37469</v>
      </c>
      <c r="B1866" s="79" t="s">
        <v>81</v>
      </c>
      <c r="C1866" s="79" t="s">
        <v>46</v>
      </c>
      <c r="D1866" s="85">
        <v>913023.84900000005</v>
      </c>
      <c r="E1866" s="85">
        <v>0</v>
      </c>
      <c r="F1866" s="210">
        <f t="shared" si="87"/>
        <v>4</v>
      </c>
      <c r="G1866" s="79" t="str">
        <f t="shared" si="88"/>
        <v>D</v>
      </c>
      <c r="H1866" s="79" t="str">
        <f t="shared" si="89"/>
        <v>4NGI-SOCAL</v>
      </c>
    </row>
    <row r="1867" spans="1:8">
      <c r="A1867" s="80">
        <v>37500</v>
      </c>
      <c r="B1867" s="79" t="s">
        <v>81</v>
      </c>
      <c r="C1867" s="79" t="s">
        <v>88</v>
      </c>
      <c r="D1867" s="85">
        <v>-1836516.0711999999</v>
      </c>
      <c r="E1867" s="85">
        <v>18365.160712000001</v>
      </c>
      <c r="F1867" s="210">
        <f t="shared" si="87"/>
        <v>4</v>
      </c>
      <c r="G1867" s="79" t="str">
        <f t="shared" si="88"/>
        <v>D</v>
      </c>
      <c r="H1867" s="79" t="str">
        <f t="shared" si="89"/>
        <v>4IF-CIG/RKYMTN</v>
      </c>
    </row>
    <row r="1868" spans="1:8">
      <c r="A1868" s="80">
        <v>37500</v>
      </c>
      <c r="B1868" s="79" t="s">
        <v>81</v>
      </c>
      <c r="C1868" s="79" t="s">
        <v>72</v>
      </c>
      <c r="D1868" s="85">
        <v>1616134.1427</v>
      </c>
      <c r="E1868" s="85">
        <v>-161613.41427000001</v>
      </c>
      <c r="F1868" s="210">
        <f t="shared" si="87"/>
        <v>4</v>
      </c>
      <c r="G1868" s="79" t="str">
        <f t="shared" si="88"/>
        <v>D</v>
      </c>
      <c r="H1868" s="79" t="str">
        <f t="shared" si="89"/>
        <v>4IF-ELPO/SJ</v>
      </c>
    </row>
    <row r="1869" spans="1:8">
      <c r="A1869" s="80">
        <v>37500</v>
      </c>
      <c r="B1869" s="79" t="s">
        <v>81</v>
      </c>
      <c r="C1869" s="79" t="s">
        <v>67</v>
      </c>
      <c r="D1869" s="85">
        <v>1836516.0711999999</v>
      </c>
      <c r="E1869" s="85">
        <v>-183651.60712</v>
      </c>
      <c r="F1869" s="210">
        <f t="shared" si="87"/>
        <v>4</v>
      </c>
      <c r="G1869" s="79" t="str">
        <f t="shared" si="88"/>
        <v>D</v>
      </c>
      <c r="H1869" s="79" t="str">
        <f t="shared" si="89"/>
        <v>4IF-NWPL_ROCKY_M</v>
      </c>
    </row>
    <row r="1870" spans="1:8">
      <c r="A1870" s="80">
        <v>37500</v>
      </c>
      <c r="B1870" s="79" t="s">
        <v>81</v>
      </c>
      <c r="C1870" s="79" t="s">
        <v>68</v>
      </c>
      <c r="D1870" s="85">
        <v>-881527.71420000005</v>
      </c>
      <c r="E1870" s="85">
        <v>8815.2771420000008</v>
      </c>
      <c r="F1870" s="210">
        <f t="shared" si="87"/>
        <v>4</v>
      </c>
      <c r="G1870" s="79" t="str">
        <f t="shared" si="88"/>
        <v>D</v>
      </c>
      <c r="H1870" s="79" t="str">
        <f t="shared" si="89"/>
        <v>4NGI-MALIN</v>
      </c>
    </row>
    <row r="1871" spans="1:8">
      <c r="A1871" s="80">
        <v>37500</v>
      </c>
      <c r="B1871" s="79" t="s">
        <v>81</v>
      </c>
      <c r="C1871" s="79" t="s">
        <v>74</v>
      </c>
      <c r="D1871" s="85">
        <v>-3194804.3369999998</v>
      </c>
      <c r="E1871" s="85">
        <v>0</v>
      </c>
      <c r="F1871" s="210">
        <f t="shared" si="87"/>
        <v>4</v>
      </c>
      <c r="G1871" s="79" t="str">
        <f t="shared" si="88"/>
        <v>D</v>
      </c>
      <c r="H1871" s="79" t="str">
        <f t="shared" si="89"/>
        <v>4NGI-PGE/CG</v>
      </c>
    </row>
    <row r="1872" spans="1:8">
      <c r="A1872" s="80">
        <v>37500</v>
      </c>
      <c r="B1872" s="79" t="s">
        <v>81</v>
      </c>
      <c r="C1872" s="79" t="s">
        <v>46</v>
      </c>
      <c r="D1872" s="85">
        <v>881527.71420000005</v>
      </c>
      <c r="E1872" s="85">
        <v>-88152.771420000005</v>
      </c>
      <c r="F1872" s="210">
        <f t="shared" si="87"/>
        <v>4</v>
      </c>
      <c r="G1872" s="79" t="str">
        <f t="shared" si="88"/>
        <v>D</v>
      </c>
      <c r="H1872" s="79" t="str">
        <f t="shared" si="89"/>
        <v>4NGI-SOCAL</v>
      </c>
    </row>
    <row r="1873" spans="1:8">
      <c r="A1873" s="80">
        <v>37530</v>
      </c>
      <c r="B1873" s="79" t="s">
        <v>81</v>
      </c>
      <c r="C1873" s="79" t="s">
        <v>88</v>
      </c>
      <c r="D1873" s="85">
        <v>-1893250.6074999999</v>
      </c>
      <c r="E1873" s="85">
        <v>18932.506075000001</v>
      </c>
      <c r="F1873" s="210">
        <f t="shared" si="87"/>
        <v>4</v>
      </c>
      <c r="G1873" s="79" t="str">
        <f t="shared" si="88"/>
        <v>D</v>
      </c>
      <c r="H1873" s="79" t="str">
        <f t="shared" si="89"/>
        <v>4IF-CIG/RKYMTN</v>
      </c>
    </row>
    <row r="1874" spans="1:8">
      <c r="A1874" s="80">
        <v>37530</v>
      </c>
      <c r="B1874" s="79" t="s">
        <v>81</v>
      </c>
      <c r="C1874" s="79" t="s">
        <v>72</v>
      </c>
      <c r="D1874" s="85">
        <v>1666060.5345999999</v>
      </c>
      <c r="E1874" s="85">
        <v>0</v>
      </c>
      <c r="F1874" s="210">
        <f t="shared" si="87"/>
        <v>4</v>
      </c>
      <c r="G1874" s="79" t="str">
        <f t="shared" si="88"/>
        <v>D</v>
      </c>
      <c r="H1874" s="79" t="str">
        <f t="shared" si="89"/>
        <v>4IF-ELPO/SJ</v>
      </c>
    </row>
    <row r="1875" spans="1:8">
      <c r="A1875" s="80">
        <v>37530</v>
      </c>
      <c r="B1875" s="79" t="s">
        <v>81</v>
      </c>
      <c r="C1875" s="79" t="s">
        <v>67</v>
      </c>
      <c r="D1875" s="85">
        <v>2044710.6561</v>
      </c>
      <c r="E1875" s="85">
        <v>-204471.06560999999</v>
      </c>
      <c r="F1875" s="210">
        <f t="shared" si="87"/>
        <v>4</v>
      </c>
      <c r="G1875" s="79" t="str">
        <f t="shared" si="88"/>
        <v>D</v>
      </c>
      <c r="H1875" s="79" t="str">
        <f t="shared" si="89"/>
        <v>4IF-NWPL_ROCKY_M</v>
      </c>
    </row>
    <row r="1876" spans="1:8">
      <c r="A1876" s="80">
        <v>37530</v>
      </c>
      <c r="B1876" s="79" t="s">
        <v>81</v>
      </c>
      <c r="C1876" s="79" t="s">
        <v>68</v>
      </c>
      <c r="D1876" s="85">
        <v>-908760.2916</v>
      </c>
      <c r="E1876" s="85">
        <v>9087.6029159999998</v>
      </c>
      <c r="F1876" s="210">
        <f t="shared" si="87"/>
        <v>4</v>
      </c>
      <c r="G1876" s="79" t="str">
        <f t="shared" si="88"/>
        <v>D</v>
      </c>
      <c r="H1876" s="79" t="str">
        <f t="shared" si="89"/>
        <v>4NGI-MALIN</v>
      </c>
    </row>
    <row r="1877" spans="1:8">
      <c r="A1877" s="80">
        <v>37530</v>
      </c>
      <c r="B1877" s="79" t="s">
        <v>81</v>
      </c>
      <c r="C1877" s="79" t="s">
        <v>74</v>
      </c>
      <c r="D1877" s="85">
        <v>-3432106.1987999999</v>
      </c>
      <c r="E1877" s="85">
        <v>0</v>
      </c>
      <c r="F1877" s="210">
        <f t="shared" si="87"/>
        <v>4</v>
      </c>
      <c r="G1877" s="79" t="str">
        <f t="shared" si="88"/>
        <v>D</v>
      </c>
      <c r="H1877" s="79" t="str">
        <f t="shared" si="89"/>
        <v>4NGI-PGE/CG</v>
      </c>
    </row>
    <row r="1878" spans="1:8">
      <c r="A1878" s="80">
        <v>37530</v>
      </c>
      <c r="B1878" s="79" t="s">
        <v>81</v>
      </c>
      <c r="C1878" s="79" t="s">
        <v>46</v>
      </c>
      <c r="D1878" s="85">
        <v>908760.2916</v>
      </c>
      <c r="E1878" s="85">
        <v>0</v>
      </c>
      <c r="F1878" s="210">
        <f t="shared" si="87"/>
        <v>4</v>
      </c>
      <c r="G1878" s="79" t="str">
        <f t="shared" si="88"/>
        <v>D</v>
      </c>
      <c r="H1878" s="79" t="str">
        <f t="shared" si="89"/>
        <v>4NGI-SOCAL</v>
      </c>
    </row>
    <row r="1879" spans="1:8">
      <c r="A1879" s="80">
        <v>37561</v>
      </c>
      <c r="B1879" s="79" t="s">
        <v>81</v>
      </c>
      <c r="C1879" s="79" t="s">
        <v>72</v>
      </c>
      <c r="D1879" s="85">
        <v>0</v>
      </c>
      <c r="E1879" s="85">
        <v>0</v>
      </c>
      <c r="F1879" s="210">
        <f t="shared" si="87"/>
        <v>5</v>
      </c>
      <c r="G1879" s="79" t="str">
        <f t="shared" si="88"/>
        <v>D</v>
      </c>
      <c r="H1879" s="79" t="str">
        <f t="shared" si="89"/>
        <v>5IF-ELPO/SJ</v>
      </c>
    </row>
    <row r="1880" spans="1:8">
      <c r="A1880" s="80">
        <v>37561</v>
      </c>
      <c r="B1880" s="79" t="s">
        <v>81</v>
      </c>
      <c r="C1880" s="79" t="s">
        <v>74</v>
      </c>
      <c r="D1880" s="85">
        <v>8339.6935000000012</v>
      </c>
      <c r="E1880" s="85">
        <v>0</v>
      </c>
      <c r="F1880" s="210">
        <f t="shared" si="87"/>
        <v>5</v>
      </c>
      <c r="G1880" s="79" t="str">
        <f t="shared" si="88"/>
        <v>D</v>
      </c>
      <c r="H1880" s="79" t="str">
        <f t="shared" si="89"/>
        <v>5NGI-PGE/CG</v>
      </c>
    </row>
    <row r="1881" spans="1:8">
      <c r="A1881" s="80">
        <v>37591</v>
      </c>
      <c r="B1881" s="79" t="s">
        <v>81</v>
      </c>
      <c r="C1881" s="79" t="s">
        <v>72</v>
      </c>
      <c r="D1881" s="85">
        <v>0</v>
      </c>
      <c r="E1881" s="85">
        <v>0</v>
      </c>
      <c r="F1881" s="210">
        <f t="shared" si="87"/>
        <v>5</v>
      </c>
      <c r="G1881" s="79" t="str">
        <f t="shared" si="88"/>
        <v>D</v>
      </c>
      <c r="H1881" s="79" t="str">
        <f t="shared" si="89"/>
        <v>5IF-ELPO/SJ</v>
      </c>
    </row>
    <row r="1882" spans="1:8">
      <c r="A1882" s="80">
        <v>37591</v>
      </c>
      <c r="B1882" s="79" t="s">
        <v>81</v>
      </c>
      <c r="C1882" s="79" t="s">
        <v>74</v>
      </c>
      <c r="D1882" s="85">
        <v>29170.410799999998</v>
      </c>
      <c r="E1882" s="85">
        <v>0</v>
      </c>
      <c r="F1882" s="210">
        <f t="shared" si="87"/>
        <v>5</v>
      </c>
      <c r="G1882" s="79" t="str">
        <f t="shared" si="88"/>
        <v>D</v>
      </c>
      <c r="H1882" s="79" t="str">
        <f t="shared" si="89"/>
        <v>5NGI-PGE/CG</v>
      </c>
    </row>
    <row r="1883" spans="1:8">
      <c r="A1883" s="80">
        <v>37622</v>
      </c>
      <c r="B1883" s="79" t="s">
        <v>81</v>
      </c>
      <c r="C1883" s="79" t="s">
        <v>72</v>
      </c>
      <c r="D1883" s="85">
        <v>0</v>
      </c>
      <c r="E1883" s="85">
        <v>0</v>
      </c>
      <c r="F1883" s="210">
        <f t="shared" si="87"/>
        <v>5</v>
      </c>
      <c r="G1883" s="79" t="str">
        <f t="shared" si="88"/>
        <v>D</v>
      </c>
      <c r="H1883" s="79" t="str">
        <f t="shared" si="89"/>
        <v>5IF-ELPO/SJ</v>
      </c>
    </row>
    <row r="1884" spans="1:8">
      <c r="A1884" s="80">
        <v>37622</v>
      </c>
      <c r="B1884" s="79" t="s">
        <v>81</v>
      </c>
      <c r="C1884" s="79" t="s">
        <v>67</v>
      </c>
      <c r="D1884" s="85">
        <v>75119.463499999998</v>
      </c>
      <c r="E1884" s="85">
        <v>-7511.9463500000002</v>
      </c>
      <c r="F1884" s="210">
        <f t="shared" si="87"/>
        <v>5</v>
      </c>
      <c r="G1884" s="79" t="str">
        <f t="shared" si="88"/>
        <v>D</v>
      </c>
      <c r="H1884" s="79" t="str">
        <f t="shared" si="89"/>
        <v>5IF-NWPL_ROCKY_M</v>
      </c>
    </row>
    <row r="1885" spans="1:8">
      <c r="A1885" s="80">
        <v>37622</v>
      </c>
      <c r="B1885" s="79" t="s">
        <v>81</v>
      </c>
      <c r="C1885" s="79" t="s">
        <v>74</v>
      </c>
      <c r="D1885" s="85">
        <v>64250.888700000003</v>
      </c>
      <c r="E1885" s="85">
        <v>0</v>
      </c>
      <c r="F1885" s="210">
        <f t="shared" si="87"/>
        <v>5</v>
      </c>
      <c r="G1885" s="79" t="str">
        <f t="shared" si="88"/>
        <v>D</v>
      </c>
      <c r="H1885" s="79" t="str">
        <f t="shared" si="89"/>
        <v>5NGI-PGE/CG</v>
      </c>
    </row>
    <row r="1886" spans="1:8">
      <c r="A1886" s="80">
        <v>37622</v>
      </c>
      <c r="B1886" s="79" t="s">
        <v>81</v>
      </c>
      <c r="C1886" s="79" t="s">
        <v>46</v>
      </c>
      <c r="D1886" s="85">
        <v>0</v>
      </c>
      <c r="E1886" s="85">
        <v>0</v>
      </c>
      <c r="F1886" s="210">
        <f t="shared" si="87"/>
        <v>5</v>
      </c>
      <c r="G1886" s="79" t="str">
        <f t="shared" si="88"/>
        <v>D</v>
      </c>
      <c r="H1886" s="79" t="str">
        <f t="shared" si="89"/>
        <v>5NGI-SOCAL</v>
      </c>
    </row>
    <row r="1887" spans="1:8">
      <c r="A1887" s="80">
        <v>37653</v>
      </c>
      <c r="B1887" s="79" t="s">
        <v>81</v>
      </c>
      <c r="C1887" s="79" t="s">
        <v>72</v>
      </c>
      <c r="D1887" s="85">
        <v>0</v>
      </c>
      <c r="E1887" s="85">
        <v>0</v>
      </c>
      <c r="F1887" s="210">
        <f t="shared" si="87"/>
        <v>5</v>
      </c>
      <c r="G1887" s="79" t="str">
        <f t="shared" si="88"/>
        <v>D</v>
      </c>
      <c r="H1887" s="79" t="str">
        <f t="shared" si="89"/>
        <v>5IF-ELPO/SJ</v>
      </c>
    </row>
    <row r="1888" spans="1:8">
      <c r="A1888" s="80">
        <v>37653</v>
      </c>
      <c r="B1888" s="79" t="s">
        <v>81</v>
      </c>
      <c r="C1888" s="79" t="s">
        <v>67</v>
      </c>
      <c r="D1888" s="85">
        <v>67644.289999999994</v>
      </c>
      <c r="E1888" s="85">
        <v>-6764.4290000000001</v>
      </c>
      <c r="F1888" s="210">
        <f t="shared" si="87"/>
        <v>5</v>
      </c>
      <c r="G1888" s="79" t="str">
        <f t="shared" si="88"/>
        <v>D</v>
      </c>
      <c r="H1888" s="79" t="str">
        <f t="shared" si="89"/>
        <v>5IF-NWPL_ROCKY_M</v>
      </c>
    </row>
    <row r="1889" spans="1:8">
      <c r="A1889" s="80">
        <v>37653</v>
      </c>
      <c r="B1889" s="79" t="s">
        <v>81</v>
      </c>
      <c r="C1889" s="79" t="s">
        <v>74</v>
      </c>
      <c r="D1889" s="85">
        <v>51797.165500000003</v>
      </c>
      <c r="E1889" s="85">
        <v>0</v>
      </c>
      <c r="F1889" s="210">
        <f t="shared" si="87"/>
        <v>5</v>
      </c>
      <c r="G1889" s="79" t="str">
        <f t="shared" si="88"/>
        <v>D</v>
      </c>
      <c r="H1889" s="79" t="str">
        <f t="shared" si="89"/>
        <v>5NGI-PGE/CG</v>
      </c>
    </row>
    <row r="1890" spans="1:8">
      <c r="A1890" s="80">
        <v>37653</v>
      </c>
      <c r="B1890" s="79" t="s">
        <v>81</v>
      </c>
      <c r="C1890" s="79" t="s">
        <v>46</v>
      </c>
      <c r="D1890" s="85">
        <v>0</v>
      </c>
      <c r="E1890" s="85">
        <v>0</v>
      </c>
      <c r="F1890" s="210">
        <f t="shared" si="87"/>
        <v>5</v>
      </c>
      <c r="G1890" s="79" t="str">
        <f t="shared" si="88"/>
        <v>D</v>
      </c>
      <c r="H1890" s="79" t="str">
        <f t="shared" si="89"/>
        <v>5NGI-SOCAL</v>
      </c>
    </row>
    <row r="1891" spans="1:8">
      <c r="A1891" s="80">
        <v>37681</v>
      </c>
      <c r="B1891" s="79" t="s">
        <v>81</v>
      </c>
      <c r="C1891" s="79" t="s">
        <v>72</v>
      </c>
      <c r="D1891" s="85">
        <v>0</v>
      </c>
      <c r="E1891" s="85">
        <v>0</v>
      </c>
      <c r="F1891" s="210">
        <f t="shared" si="87"/>
        <v>5</v>
      </c>
      <c r="G1891" s="79" t="str">
        <f t="shared" si="88"/>
        <v>D</v>
      </c>
      <c r="H1891" s="79" t="str">
        <f t="shared" si="89"/>
        <v>5IF-ELPO/SJ</v>
      </c>
    </row>
    <row r="1892" spans="1:8">
      <c r="A1892" s="80">
        <v>37681</v>
      </c>
      <c r="B1892" s="79" t="s">
        <v>81</v>
      </c>
      <c r="C1892" s="79" t="s">
        <v>67</v>
      </c>
      <c r="D1892" s="85">
        <v>74680.030299999999</v>
      </c>
      <c r="E1892" s="85">
        <v>-7468.0030299999999</v>
      </c>
      <c r="F1892" s="210">
        <f t="shared" si="87"/>
        <v>5</v>
      </c>
      <c r="G1892" s="79" t="str">
        <f t="shared" si="88"/>
        <v>D</v>
      </c>
      <c r="H1892" s="79" t="str">
        <f t="shared" si="89"/>
        <v>5IF-NWPL_ROCKY_M</v>
      </c>
    </row>
    <row r="1893" spans="1:8">
      <c r="A1893" s="80">
        <v>37681</v>
      </c>
      <c r="B1893" s="79" t="s">
        <v>81</v>
      </c>
      <c r="C1893" s="79" t="s">
        <v>74</v>
      </c>
      <c r="D1893" s="85">
        <v>47404.955999999998</v>
      </c>
      <c r="E1893" s="85">
        <v>0</v>
      </c>
      <c r="F1893" s="210">
        <f t="shared" si="87"/>
        <v>5</v>
      </c>
      <c r="G1893" s="79" t="str">
        <f t="shared" si="88"/>
        <v>D</v>
      </c>
      <c r="H1893" s="79" t="str">
        <f t="shared" si="89"/>
        <v>5NGI-PGE/CG</v>
      </c>
    </row>
    <row r="1894" spans="1:8">
      <c r="A1894" s="80">
        <v>37681</v>
      </c>
      <c r="B1894" s="79" t="s">
        <v>81</v>
      </c>
      <c r="C1894" s="79" t="s">
        <v>46</v>
      </c>
      <c r="D1894" s="85">
        <v>0</v>
      </c>
      <c r="E1894" s="85">
        <v>0</v>
      </c>
      <c r="F1894" s="210">
        <f t="shared" si="87"/>
        <v>5</v>
      </c>
      <c r="G1894" s="79" t="str">
        <f t="shared" si="88"/>
        <v>D</v>
      </c>
      <c r="H1894" s="79" t="str">
        <f t="shared" si="89"/>
        <v>5NGI-SOCAL</v>
      </c>
    </row>
    <row r="1895" spans="1:8">
      <c r="A1895" s="80">
        <v>37712</v>
      </c>
      <c r="B1895" s="79" t="s">
        <v>81</v>
      </c>
      <c r="C1895" s="79" t="s">
        <v>67</v>
      </c>
      <c r="D1895" s="85">
        <v>72037.566200000001</v>
      </c>
      <c r="E1895" s="85">
        <v>-7203.7566200000001</v>
      </c>
      <c r="F1895" s="210">
        <f t="shared" si="87"/>
        <v>6</v>
      </c>
      <c r="G1895" s="79" t="str">
        <f t="shared" si="88"/>
        <v>D</v>
      </c>
      <c r="H1895" s="79" t="str">
        <f t="shared" si="89"/>
        <v>6IF-NWPL_ROCKY_M</v>
      </c>
    </row>
    <row r="1896" spans="1:8">
      <c r="A1896" s="80">
        <v>37712</v>
      </c>
      <c r="B1896" s="79" t="s">
        <v>81</v>
      </c>
      <c r="C1896" s="79" t="s">
        <v>74</v>
      </c>
      <c r="D1896" s="85">
        <v>32665.674500000001</v>
      </c>
      <c r="E1896" s="85">
        <v>0</v>
      </c>
      <c r="F1896" s="210">
        <f t="shared" si="87"/>
        <v>6</v>
      </c>
      <c r="G1896" s="79" t="str">
        <f t="shared" si="88"/>
        <v>D</v>
      </c>
      <c r="H1896" s="79" t="str">
        <f t="shared" si="89"/>
        <v>6NGI-PGE/CG</v>
      </c>
    </row>
    <row r="1897" spans="1:8">
      <c r="A1897" s="80">
        <v>37712</v>
      </c>
      <c r="B1897" s="79" t="s">
        <v>81</v>
      </c>
      <c r="C1897" s="79" t="s">
        <v>46</v>
      </c>
      <c r="D1897" s="85">
        <v>0</v>
      </c>
      <c r="E1897" s="85">
        <v>0</v>
      </c>
      <c r="F1897" s="210">
        <f t="shared" si="87"/>
        <v>6</v>
      </c>
      <c r="G1897" s="79" t="str">
        <f t="shared" si="88"/>
        <v>D</v>
      </c>
      <c r="H1897" s="79" t="str">
        <f t="shared" si="89"/>
        <v>6NGI-SOCAL</v>
      </c>
    </row>
    <row r="1898" spans="1:8">
      <c r="A1898" s="80">
        <v>37742</v>
      </c>
      <c r="B1898" s="79" t="s">
        <v>81</v>
      </c>
      <c r="C1898" s="79" t="s">
        <v>67</v>
      </c>
      <c r="D1898" s="85">
        <v>74199.858299999993</v>
      </c>
      <c r="E1898" s="85">
        <v>-7419.9858299999996</v>
      </c>
      <c r="F1898" s="210">
        <f t="shared" si="87"/>
        <v>6</v>
      </c>
      <c r="G1898" s="79" t="str">
        <f t="shared" si="88"/>
        <v>D</v>
      </c>
      <c r="H1898" s="79" t="str">
        <f t="shared" si="89"/>
        <v>6IF-NWPL_ROCKY_M</v>
      </c>
    </row>
    <row r="1899" spans="1:8">
      <c r="A1899" s="80">
        <v>37742</v>
      </c>
      <c r="B1899" s="79" t="s">
        <v>81</v>
      </c>
      <c r="C1899" s="79" t="s">
        <v>74</v>
      </c>
      <c r="D1899" s="85">
        <v>24410.317300000002</v>
      </c>
      <c r="E1899" s="85">
        <v>0</v>
      </c>
      <c r="F1899" s="210">
        <f t="shared" si="87"/>
        <v>6</v>
      </c>
      <c r="G1899" s="79" t="str">
        <f t="shared" si="88"/>
        <v>D</v>
      </c>
      <c r="H1899" s="79" t="str">
        <f t="shared" si="89"/>
        <v>6NGI-PGE/CG</v>
      </c>
    </row>
    <row r="1900" spans="1:8">
      <c r="A1900" s="80">
        <v>37742</v>
      </c>
      <c r="B1900" s="79" t="s">
        <v>81</v>
      </c>
      <c r="C1900" s="79" t="s">
        <v>46</v>
      </c>
      <c r="D1900" s="85">
        <v>593598.86679999996</v>
      </c>
      <c r="E1900" s="85">
        <v>-59359.886680000003</v>
      </c>
      <c r="F1900" s="210">
        <f t="shared" si="87"/>
        <v>6</v>
      </c>
      <c r="G1900" s="79" t="str">
        <f t="shared" si="88"/>
        <v>D</v>
      </c>
      <c r="H1900" s="79" t="str">
        <f t="shared" si="89"/>
        <v>6NGI-SOCAL</v>
      </c>
    </row>
    <row r="1901" spans="1:8">
      <c r="A1901" s="80">
        <v>37773</v>
      </c>
      <c r="B1901" s="79" t="s">
        <v>81</v>
      </c>
      <c r="C1901" s="79" t="s">
        <v>67</v>
      </c>
      <c r="D1901" s="85">
        <v>71560.7399</v>
      </c>
      <c r="E1901" s="85">
        <v>-7156.0739899999999</v>
      </c>
      <c r="F1901" s="210">
        <f t="shared" si="87"/>
        <v>6</v>
      </c>
      <c r="G1901" s="79" t="str">
        <f t="shared" si="88"/>
        <v>D</v>
      </c>
      <c r="H1901" s="79" t="str">
        <f t="shared" si="89"/>
        <v>6IF-NWPL_ROCKY_M</v>
      </c>
    </row>
    <row r="1902" spans="1:8">
      <c r="A1902" s="80">
        <v>37773</v>
      </c>
      <c r="B1902" s="79" t="s">
        <v>81</v>
      </c>
      <c r="C1902" s="79" t="s">
        <v>74</v>
      </c>
      <c r="D1902" s="85">
        <v>18004.682199999999</v>
      </c>
      <c r="E1902" s="85">
        <v>0</v>
      </c>
      <c r="F1902" s="210">
        <f t="shared" si="87"/>
        <v>6</v>
      </c>
      <c r="G1902" s="79" t="str">
        <f t="shared" si="88"/>
        <v>D</v>
      </c>
      <c r="H1902" s="79" t="str">
        <f t="shared" si="89"/>
        <v>6NGI-PGE/CG</v>
      </c>
    </row>
    <row r="1903" spans="1:8">
      <c r="A1903" s="80">
        <v>37773</v>
      </c>
      <c r="B1903" s="79" t="s">
        <v>81</v>
      </c>
      <c r="C1903" s="79" t="s">
        <v>46</v>
      </c>
      <c r="D1903" s="85">
        <v>0</v>
      </c>
      <c r="E1903" s="85">
        <v>0</v>
      </c>
      <c r="F1903" s="210">
        <f t="shared" si="87"/>
        <v>6</v>
      </c>
      <c r="G1903" s="79" t="str">
        <f t="shared" si="88"/>
        <v>D</v>
      </c>
      <c r="H1903" s="79" t="str">
        <f t="shared" si="89"/>
        <v>6NGI-SOCAL</v>
      </c>
    </row>
    <row r="1904" spans="1:8">
      <c r="A1904" s="80">
        <v>37803</v>
      </c>
      <c r="B1904" s="79" t="s">
        <v>81</v>
      </c>
      <c r="C1904" s="79" t="s">
        <v>67</v>
      </c>
      <c r="D1904" s="85">
        <v>73693.875100000005</v>
      </c>
      <c r="E1904" s="85">
        <v>-7369.3875099999996</v>
      </c>
      <c r="F1904" s="210">
        <f t="shared" si="87"/>
        <v>6</v>
      </c>
      <c r="G1904" s="79" t="str">
        <f t="shared" si="88"/>
        <v>D</v>
      </c>
      <c r="H1904" s="79" t="str">
        <f t="shared" si="89"/>
        <v>6IF-NWPL_ROCKY_M</v>
      </c>
    </row>
    <row r="1905" spans="1:8">
      <c r="A1905" s="80">
        <v>37803</v>
      </c>
      <c r="B1905" s="79" t="s">
        <v>81</v>
      </c>
      <c r="C1905" s="79" t="s">
        <v>74</v>
      </c>
      <c r="D1905" s="85">
        <v>1802.885</v>
      </c>
      <c r="E1905" s="85">
        <v>0</v>
      </c>
      <c r="F1905" s="210">
        <f t="shared" si="87"/>
        <v>6</v>
      </c>
      <c r="G1905" s="79" t="str">
        <f t="shared" si="88"/>
        <v>D</v>
      </c>
      <c r="H1905" s="79" t="str">
        <f t="shared" si="89"/>
        <v>6NGI-PGE/CG</v>
      </c>
    </row>
    <row r="1906" spans="1:8">
      <c r="A1906" s="80">
        <v>37803</v>
      </c>
      <c r="B1906" s="79" t="s">
        <v>81</v>
      </c>
      <c r="C1906" s="79" t="s">
        <v>46</v>
      </c>
      <c r="D1906" s="85">
        <v>0</v>
      </c>
      <c r="E1906" s="85">
        <v>0</v>
      </c>
      <c r="F1906" s="210">
        <f t="shared" si="87"/>
        <v>6</v>
      </c>
      <c r="G1906" s="79" t="str">
        <f t="shared" si="88"/>
        <v>D</v>
      </c>
      <c r="H1906" s="79" t="str">
        <f t="shared" si="89"/>
        <v>6NGI-SOCAL</v>
      </c>
    </row>
    <row r="1907" spans="1:8">
      <c r="A1907" s="80">
        <v>37834</v>
      </c>
      <c r="B1907" s="79" t="s">
        <v>81</v>
      </c>
      <c r="C1907" s="79" t="s">
        <v>67</v>
      </c>
      <c r="D1907" s="85">
        <v>73426.393500000006</v>
      </c>
      <c r="E1907" s="85">
        <v>-7342.6393500000004</v>
      </c>
      <c r="F1907" s="210">
        <f t="shared" si="87"/>
        <v>6</v>
      </c>
      <c r="G1907" s="79" t="str">
        <f t="shared" si="88"/>
        <v>D</v>
      </c>
      <c r="H1907" s="79" t="str">
        <f t="shared" si="89"/>
        <v>6IF-NWPL_ROCKY_M</v>
      </c>
    </row>
    <row r="1908" spans="1:8">
      <c r="A1908" s="80">
        <v>37834</v>
      </c>
      <c r="B1908" s="79" t="s">
        <v>81</v>
      </c>
      <c r="C1908" s="79" t="s">
        <v>74</v>
      </c>
      <c r="D1908" s="85">
        <v>-7056.5133000000005</v>
      </c>
      <c r="E1908" s="85">
        <v>0</v>
      </c>
      <c r="F1908" s="210">
        <f t="shared" si="87"/>
        <v>6</v>
      </c>
      <c r="G1908" s="79" t="str">
        <f t="shared" si="88"/>
        <v>D</v>
      </c>
      <c r="H1908" s="79" t="str">
        <f t="shared" si="89"/>
        <v>6NGI-PGE/CG</v>
      </c>
    </row>
    <row r="1909" spans="1:8">
      <c r="A1909" s="80">
        <v>37834</v>
      </c>
      <c r="B1909" s="79" t="s">
        <v>81</v>
      </c>
      <c r="C1909" s="79" t="s">
        <v>46</v>
      </c>
      <c r="D1909" s="85">
        <v>0</v>
      </c>
      <c r="E1909" s="85">
        <v>0</v>
      </c>
      <c r="F1909" s="210">
        <f t="shared" si="87"/>
        <v>6</v>
      </c>
      <c r="G1909" s="79" t="str">
        <f t="shared" si="88"/>
        <v>D</v>
      </c>
      <c r="H1909" s="79" t="str">
        <f t="shared" si="89"/>
        <v>6NGI-SOCAL</v>
      </c>
    </row>
    <row r="1910" spans="1:8">
      <c r="A1910" s="80">
        <v>37865</v>
      </c>
      <c r="B1910" s="79" t="s">
        <v>81</v>
      </c>
      <c r="C1910" s="79" t="s">
        <v>67</v>
      </c>
      <c r="D1910" s="85">
        <v>70792.435800000007</v>
      </c>
      <c r="E1910" s="85">
        <v>-7079.2435800000003</v>
      </c>
      <c r="F1910" s="210">
        <f t="shared" si="87"/>
        <v>6</v>
      </c>
      <c r="G1910" s="79" t="str">
        <f t="shared" si="88"/>
        <v>D</v>
      </c>
      <c r="H1910" s="79" t="str">
        <f t="shared" si="89"/>
        <v>6IF-NWPL_ROCKY_M</v>
      </c>
    </row>
    <row r="1911" spans="1:8">
      <c r="A1911" s="80">
        <v>37865</v>
      </c>
      <c r="B1911" s="79" t="s">
        <v>81</v>
      </c>
      <c r="C1911" s="79" t="s">
        <v>74</v>
      </c>
      <c r="D1911" s="85">
        <v>-9914.7165999999997</v>
      </c>
      <c r="E1911" s="85">
        <v>0</v>
      </c>
      <c r="F1911" s="210">
        <f t="shared" si="87"/>
        <v>6</v>
      </c>
      <c r="G1911" s="79" t="str">
        <f t="shared" si="88"/>
        <v>D</v>
      </c>
      <c r="H1911" s="79" t="str">
        <f t="shared" si="89"/>
        <v>6NGI-PGE/CG</v>
      </c>
    </row>
    <row r="1912" spans="1:8">
      <c r="A1912" s="80">
        <v>37865</v>
      </c>
      <c r="B1912" s="79" t="s">
        <v>81</v>
      </c>
      <c r="C1912" s="79" t="s">
        <v>46</v>
      </c>
      <c r="D1912" s="85">
        <v>0</v>
      </c>
      <c r="E1912" s="85">
        <v>0</v>
      </c>
      <c r="F1912" s="210">
        <f t="shared" si="87"/>
        <v>6</v>
      </c>
      <c r="G1912" s="79" t="str">
        <f t="shared" si="88"/>
        <v>D</v>
      </c>
      <c r="H1912" s="79" t="str">
        <f t="shared" si="89"/>
        <v>6NGI-SOCAL</v>
      </c>
    </row>
    <row r="1913" spans="1:8">
      <c r="A1913" s="80">
        <v>37895</v>
      </c>
      <c r="B1913" s="79" t="s">
        <v>81</v>
      </c>
      <c r="C1913" s="79" t="s">
        <v>67</v>
      </c>
      <c r="D1913" s="85">
        <v>72881.864799999996</v>
      </c>
      <c r="E1913" s="85">
        <v>-7288.1864800000003</v>
      </c>
      <c r="F1913" s="210">
        <f t="shared" si="87"/>
        <v>6</v>
      </c>
      <c r="G1913" s="79" t="str">
        <f t="shared" si="88"/>
        <v>D</v>
      </c>
      <c r="H1913" s="79" t="str">
        <f t="shared" si="89"/>
        <v>6IF-NWPL_ROCKY_M</v>
      </c>
    </row>
    <row r="1914" spans="1:8">
      <c r="A1914" s="80">
        <v>37895</v>
      </c>
      <c r="B1914" s="79" t="s">
        <v>81</v>
      </c>
      <c r="C1914" s="79" t="s">
        <v>74</v>
      </c>
      <c r="D1914" s="85">
        <v>-8772.1553000000004</v>
      </c>
      <c r="E1914" s="85">
        <v>0</v>
      </c>
      <c r="F1914" s="210">
        <f t="shared" si="87"/>
        <v>6</v>
      </c>
      <c r="G1914" s="79" t="str">
        <f t="shared" si="88"/>
        <v>D</v>
      </c>
      <c r="H1914" s="79" t="str">
        <f t="shared" si="89"/>
        <v>6NGI-PGE/CG</v>
      </c>
    </row>
    <row r="1915" spans="1:8">
      <c r="A1915" s="80">
        <v>37895</v>
      </c>
      <c r="B1915" s="79" t="s">
        <v>81</v>
      </c>
      <c r="C1915" s="79" t="s">
        <v>46</v>
      </c>
      <c r="D1915" s="85">
        <v>0</v>
      </c>
      <c r="E1915" s="85">
        <v>0</v>
      </c>
      <c r="F1915" s="210">
        <f t="shared" si="87"/>
        <v>6</v>
      </c>
      <c r="G1915" s="79" t="str">
        <f t="shared" si="88"/>
        <v>D</v>
      </c>
      <c r="H1915" s="79" t="str">
        <f t="shared" si="89"/>
        <v>6NGI-SOCAL</v>
      </c>
    </row>
    <row r="1916" spans="1:8">
      <c r="A1916" s="80">
        <v>37926</v>
      </c>
      <c r="B1916" s="79" t="s">
        <v>81</v>
      </c>
      <c r="C1916" s="79" t="s">
        <v>67</v>
      </c>
      <c r="D1916" s="85">
        <v>70256.107399999994</v>
      </c>
      <c r="E1916" s="85">
        <v>-7025.6107400000001</v>
      </c>
      <c r="F1916" s="210">
        <f t="shared" si="87"/>
        <v>6</v>
      </c>
      <c r="G1916" s="79" t="str">
        <f t="shared" si="88"/>
        <v>D</v>
      </c>
      <c r="H1916" s="79" t="str">
        <f t="shared" si="89"/>
        <v>6IF-NWPL_ROCKY_M</v>
      </c>
    </row>
    <row r="1917" spans="1:8">
      <c r="A1917" s="80">
        <v>37926</v>
      </c>
      <c r="B1917" s="79" t="s">
        <v>81</v>
      </c>
      <c r="C1917" s="79" t="s">
        <v>74</v>
      </c>
      <c r="D1917" s="85">
        <v>-2698.7713000000003</v>
      </c>
      <c r="E1917" s="85">
        <v>0</v>
      </c>
      <c r="F1917" s="210">
        <f t="shared" si="87"/>
        <v>6</v>
      </c>
      <c r="G1917" s="79" t="str">
        <f t="shared" si="88"/>
        <v>D</v>
      </c>
      <c r="H1917" s="79" t="str">
        <f t="shared" si="89"/>
        <v>6NGI-PGE/CG</v>
      </c>
    </row>
    <row r="1918" spans="1:8">
      <c r="A1918" s="80">
        <v>37926</v>
      </c>
      <c r="B1918" s="79" t="s">
        <v>81</v>
      </c>
      <c r="C1918" s="79" t="s">
        <v>46</v>
      </c>
      <c r="D1918" s="85">
        <v>0</v>
      </c>
      <c r="E1918" s="85">
        <v>0</v>
      </c>
      <c r="F1918" s="210">
        <f t="shared" si="87"/>
        <v>6</v>
      </c>
      <c r="G1918" s="79" t="str">
        <f t="shared" si="88"/>
        <v>D</v>
      </c>
      <c r="H1918" s="79" t="str">
        <f t="shared" si="89"/>
        <v>6NGI-SOCAL</v>
      </c>
    </row>
    <row r="1919" spans="1:8">
      <c r="A1919" s="80">
        <v>37956</v>
      </c>
      <c r="B1919" s="79" t="s">
        <v>81</v>
      </c>
      <c r="C1919" s="79" t="s">
        <v>67</v>
      </c>
      <c r="D1919" s="85">
        <v>72317.321299999996</v>
      </c>
      <c r="E1919" s="85">
        <v>-7231.7321300000003</v>
      </c>
      <c r="F1919" s="210">
        <f t="shared" si="87"/>
        <v>6</v>
      </c>
      <c r="G1919" s="79" t="str">
        <f t="shared" si="88"/>
        <v>D</v>
      </c>
      <c r="H1919" s="79" t="str">
        <f t="shared" si="89"/>
        <v>6IF-NWPL_ROCKY_M</v>
      </c>
    </row>
    <row r="1920" spans="1:8">
      <c r="A1920" s="80">
        <v>37956</v>
      </c>
      <c r="B1920" s="79" t="s">
        <v>81</v>
      </c>
      <c r="C1920" s="79" t="s">
        <v>46</v>
      </c>
      <c r="D1920" s="85">
        <v>0</v>
      </c>
      <c r="E1920" s="85">
        <v>0</v>
      </c>
      <c r="F1920" s="210">
        <f t="shared" si="87"/>
        <v>6</v>
      </c>
      <c r="G1920" s="79" t="str">
        <f t="shared" si="88"/>
        <v>D</v>
      </c>
      <c r="H1920" s="79" t="str">
        <f t="shared" si="89"/>
        <v>6NGI-SOCAL</v>
      </c>
    </row>
    <row r="1921" spans="1:8">
      <c r="A1921" s="80">
        <v>37188</v>
      </c>
      <c r="B1921" s="79" t="s">
        <v>162</v>
      </c>
      <c r="C1921" s="79" t="s">
        <v>121</v>
      </c>
      <c r="D1921" s="85">
        <v>0</v>
      </c>
      <c r="E1921" s="85">
        <v>0</v>
      </c>
      <c r="F1921" s="210">
        <f t="shared" si="87"/>
        <v>1</v>
      </c>
      <c r="G1921" s="79" t="str">
        <f t="shared" si="88"/>
        <v>M</v>
      </c>
      <c r="H1921" s="79" t="str">
        <f t="shared" si="89"/>
        <v>1GDP-CAL BORDER</v>
      </c>
    </row>
    <row r="1922" spans="1:8">
      <c r="A1922" s="80">
        <v>37188</v>
      </c>
      <c r="B1922" s="79" t="s">
        <v>162</v>
      </c>
      <c r="C1922" s="79" t="s">
        <v>135</v>
      </c>
      <c r="D1922" s="85">
        <v>0</v>
      </c>
      <c r="E1922" s="85">
        <v>0</v>
      </c>
      <c r="F1922" s="210">
        <f t="shared" si="87"/>
        <v>1</v>
      </c>
      <c r="G1922" s="79" t="str">
        <f t="shared" si="88"/>
        <v>M</v>
      </c>
      <c r="H1922" s="79" t="str">
        <f t="shared" si="89"/>
        <v>1GDP-ELPO/SANJUA</v>
      </c>
    </row>
    <row r="1923" spans="1:8">
      <c r="A1923" s="80">
        <v>37188</v>
      </c>
      <c r="B1923" s="79" t="s">
        <v>162</v>
      </c>
      <c r="C1923" s="79" t="s">
        <v>125</v>
      </c>
      <c r="D1923" s="85">
        <v>0</v>
      </c>
      <c r="E1923" s="85">
        <v>0</v>
      </c>
      <c r="F1923" s="210">
        <f t="shared" ref="F1923:F1986" si="90">IF(REF_DT&lt;=LastDay,INDEX(IntraMonth_Buckets,MATCH($A1923,IntraSumMonths,0),1),INDEX(BucketTable,MATCH($A1923,SumMonths,0),1))</f>
        <v>1</v>
      </c>
      <c r="G1923" s="79" t="str">
        <f t="shared" ref="G1923:G1986" si="91">INDEX(Book_Type,MATCH($B1923,Book,0),1)</f>
        <v>M</v>
      </c>
      <c r="H1923" s="79" t="str">
        <f t="shared" ref="H1923:H1986" si="92">$F1923&amp;$C1923</f>
        <v>1GDP-KERN/OPAL</v>
      </c>
    </row>
    <row r="1924" spans="1:8">
      <c r="A1924" s="80">
        <v>37188</v>
      </c>
      <c r="B1924" s="79" t="s">
        <v>162</v>
      </c>
      <c r="C1924" s="79" t="s">
        <v>118</v>
      </c>
      <c r="D1924" s="85">
        <v>0</v>
      </c>
      <c r="E1924" s="85">
        <v>0</v>
      </c>
      <c r="F1924" s="210">
        <f t="shared" si="90"/>
        <v>1</v>
      </c>
      <c r="G1924" s="79" t="str">
        <f t="shared" si="91"/>
        <v>M</v>
      </c>
      <c r="H1924" s="79" t="str">
        <f t="shared" si="92"/>
        <v>1GDP-PG&amp;E/CITIGA</v>
      </c>
    </row>
    <row r="1925" spans="1:8">
      <c r="A1925" s="80">
        <v>37189</v>
      </c>
      <c r="B1925" s="79" t="s">
        <v>162</v>
      </c>
      <c r="C1925" s="79" t="s">
        <v>121</v>
      </c>
      <c r="D1925" s="85">
        <v>-25000</v>
      </c>
      <c r="E1925" s="85">
        <v>-25000</v>
      </c>
      <c r="F1925" s="210">
        <f t="shared" si="90"/>
        <v>1</v>
      </c>
      <c r="G1925" s="79" t="str">
        <f t="shared" si="91"/>
        <v>M</v>
      </c>
      <c r="H1925" s="79" t="str">
        <f t="shared" si="92"/>
        <v>1GDP-CAL BORDER</v>
      </c>
    </row>
    <row r="1926" spans="1:8">
      <c r="A1926" s="80">
        <v>37189</v>
      </c>
      <c r="B1926" s="79" t="s">
        <v>162</v>
      </c>
      <c r="C1926" s="79" t="s">
        <v>135</v>
      </c>
      <c r="D1926" s="85">
        <v>0</v>
      </c>
      <c r="E1926" s="85">
        <v>0</v>
      </c>
      <c r="F1926" s="210">
        <f t="shared" si="90"/>
        <v>1</v>
      </c>
      <c r="G1926" s="79" t="str">
        <f t="shared" si="91"/>
        <v>M</v>
      </c>
      <c r="H1926" s="79" t="str">
        <f t="shared" si="92"/>
        <v>1GDP-ELPO/SANJUA</v>
      </c>
    </row>
    <row r="1927" spans="1:8">
      <c r="A1927" s="80">
        <v>37189</v>
      </c>
      <c r="B1927" s="79" t="s">
        <v>162</v>
      </c>
      <c r="C1927" s="79" t="s">
        <v>125</v>
      </c>
      <c r="D1927" s="85">
        <v>10000</v>
      </c>
      <c r="E1927" s="85">
        <v>10000</v>
      </c>
      <c r="F1927" s="210">
        <f t="shared" si="90"/>
        <v>1</v>
      </c>
      <c r="G1927" s="79" t="str">
        <f t="shared" si="91"/>
        <v>M</v>
      </c>
      <c r="H1927" s="79" t="str">
        <f t="shared" si="92"/>
        <v>1GDP-KERN/OPAL</v>
      </c>
    </row>
    <row r="1928" spans="1:8">
      <c r="A1928" s="80">
        <v>37189</v>
      </c>
      <c r="B1928" s="79" t="s">
        <v>162</v>
      </c>
      <c r="C1928" s="79" t="s">
        <v>118</v>
      </c>
      <c r="D1928" s="85">
        <v>-49797</v>
      </c>
      <c r="E1928" s="85">
        <v>-49797</v>
      </c>
      <c r="F1928" s="210">
        <f t="shared" si="90"/>
        <v>1</v>
      </c>
      <c r="G1928" s="79" t="str">
        <f t="shared" si="91"/>
        <v>M</v>
      </c>
      <c r="H1928" s="79" t="str">
        <f t="shared" si="92"/>
        <v>1GDP-PG&amp;E/CITIGA</v>
      </c>
    </row>
    <row r="1929" spans="1:8">
      <c r="A1929" s="80">
        <v>37190</v>
      </c>
      <c r="B1929" s="79" t="s">
        <v>162</v>
      </c>
      <c r="C1929" s="79" t="s">
        <v>121</v>
      </c>
      <c r="D1929" s="85">
        <v>-25000</v>
      </c>
      <c r="E1929" s="85">
        <v>-25000</v>
      </c>
      <c r="F1929" s="210">
        <f t="shared" si="90"/>
        <v>1</v>
      </c>
      <c r="G1929" s="79" t="str">
        <f t="shared" si="91"/>
        <v>M</v>
      </c>
      <c r="H1929" s="79" t="str">
        <f t="shared" si="92"/>
        <v>1GDP-CAL BORDER</v>
      </c>
    </row>
    <row r="1930" spans="1:8">
      <c r="A1930" s="80">
        <v>37190</v>
      </c>
      <c r="B1930" s="79" t="s">
        <v>162</v>
      </c>
      <c r="C1930" s="79" t="s">
        <v>135</v>
      </c>
      <c r="D1930" s="85">
        <v>0</v>
      </c>
      <c r="E1930" s="85">
        <v>0</v>
      </c>
      <c r="F1930" s="210">
        <f t="shared" si="90"/>
        <v>1</v>
      </c>
      <c r="G1930" s="79" t="str">
        <f t="shared" si="91"/>
        <v>M</v>
      </c>
      <c r="H1930" s="79" t="str">
        <f t="shared" si="92"/>
        <v>1GDP-ELPO/SANJUA</v>
      </c>
    </row>
    <row r="1931" spans="1:8">
      <c r="A1931" s="80">
        <v>37190</v>
      </c>
      <c r="B1931" s="79" t="s">
        <v>162</v>
      </c>
      <c r="C1931" s="79" t="s">
        <v>125</v>
      </c>
      <c r="D1931" s="85">
        <v>10000</v>
      </c>
      <c r="E1931" s="85">
        <v>10000</v>
      </c>
      <c r="F1931" s="210">
        <f t="shared" si="90"/>
        <v>1</v>
      </c>
      <c r="G1931" s="79" t="str">
        <f t="shared" si="91"/>
        <v>M</v>
      </c>
      <c r="H1931" s="79" t="str">
        <f t="shared" si="92"/>
        <v>1GDP-KERN/OPAL</v>
      </c>
    </row>
    <row r="1932" spans="1:8">
      <c r="A1932" s="80">
        <v>37190</v>
      </c>
      <c r="B1932" s="79" t="s">
        <v>162</v>
      </c>
      <c r="C1932" s="79" t="s">
        <v>118</v>
      </c>
      <c r="D1932" s="85">
        <v>-49797</v>
      </c>
      <c r="E1932" s="85">
        <v>-49797</v>
      </c>
      <c r="F1932" s="210">
        <f t="shared" si="90"/>
        <v>1</v>
      </c>
      <c r="G1932" s="79" t="str">
        <f t="shared" si="91"/>
        <v>M</v>
      </c>
      <c r="H1932" s="79" t="str">
        <f t="shared" si="92"/>
        <v>1GDP-PG&amp;E/CITIGA</v>
      </c>
    </row>
    <row r="1933" spans="1:8">
      <c r="A1933" s="80">
        <v>37191</v>
      </c>
      <c r="B1933" s="79" t="s">
        <v>162</v>
      </c>
      <c r="C1933" s="79" t="s">
        <v>121</v>
      </c>
      <c r="D1933" s="85">
        <v>-25000</v>
      </c>
      <c r="E1933" s="85">
        <v>-25000</v>
      </c>
      <c r="F1933" s="210">
        <f t="shared" si="90"/>
        <v>1</v>
      </c>
      <c r="G1933" s="79" t="str">
        <f t="shared" si="91"/>
        <v>M</v>
      </c>
      <c r="H1933" s="79" t="str">
        <f t="shared" si="92"/>
        <v>1GDP-CAL BORDER</v>
      </c>
    </row>
    <row r="1934" spans="1:8">
      <c r="A1934" s="80">
        <v>37191</v>
      </c>
      <c r="B1934" s="79" t="s">
        <v>162</v>
      </c>
      <c r="C1934" s="79" t="s">
        <v>135</v>
      </c>
      <c r="D1934" s="85">
        <v>0</v>
      </c>
      <c r="E1934" s="85">
        <v>0</v>
      </c>
      <c r="F1934" s="210">
        <f t="shared" si="90"/>
        <v>1</v>
      </c>
      <c r="G1934" s="79" t="str">
        <f t="shared" si="91"/>
        <v>M</v>
      </c>
      <c r="H1934" s="79" t="str">
        <f t="shared" si="92"/>
        <v>1GDP-ELPO/SANJUA</v>
      </c>
    </row>
    <row r="1935" spans="1:8">
      <c r="A1935" s="80">
        <v>37191</v>
      </c>
      <c r="B1935" s="79" t="s">
        <v>162</v>
      </c>
      <c r="C1935" s="79" t="s">
        <v>125</v>
      </c>
      <c r="D1935" s="85">
        <v>10000</v>
      </c>
      <c r="E1935" s="85">
        <v>10000</v>
      </c>
      <c r="F1935" s="210">
        <f t="shared" si="90"/>
        <v>1</v>
      </c>
      <c r="G1935" s="79" t="str">
        <f t="shared" si="91"/>
        <v>M</v>
      </c>
      <c r="H1935" s="79" t="str">
        <f t="shared" si="92"/>
        <v>1GDP-KERN/OPAL</v>
      </c>
    </row>
    <row r="1936" spans="1:8">
      <c r="A1936" s="80">
        <v>37191</v>
      </c>
      <c r="B1936" s="79" t="s">
        <v>162</v>
      </c>
      <c r="C1936" s="79" t="s">
        <v>118</v>
      </c>
      <c r="D1936" s="85">
        <v>-49797</v>
      </c>
      <c r="E1936" s="85">
        <v>-49797</v>
      </c>
      <c r="F1936" s="210">
        <f t="shared" si="90"/>
        <v>1</v>
      </c>
      <c r="G1936" s="79" t="str">
        <f t="shared" si="91"/>
        <v>M</v>
      </c>
      <c r="H1936" s="79" t="str">
        <f t="shared" si="92"/>
        <v>1GDP-PG&amp;E/CITIGA</v>
      </c>
    </row>
    <row r="1937" spans="1:8">
      <c r="A1937" s="80">
        <v>37192</v>
      </c>
      <c r="B1937" s="79" t="s">
        <v>162</v>
      </c>
      <c r="C1937" s="79" t="s">
        <v>121</v>
      </c>
      <c r="D1937" s="85">
        <v>-25000</v>
      </c>
      <c r="E1937" s="85">
        <v>-25000</v>
      </c>
      <c r="F1937" s="210">
        <f t="shared" si="90"/>
        <v>1</v>
      </c>
      <c r="G1937" s="79" t="str">
        <f t="shared" si="91"/>
        <v>M</v>
      </c>
      <c r="H1937" s="79" t="str">
        <f t="shared" si="92"/>
        <v>1GDP-CAL BORDER</v>
      </c>
    </row>
    <row r="1938" spans="1:8">
      <c r="A1938" s="80">
        <v>37192</v>
      </c>
      <c r="B1938" s="79" t="s">
        <v>162</v>
      </c>
      <c r="C1938" s="79" t="s">
        <v>135</v>
      </c>
      <c r="D1938" s="85">
        <v>0</v>
      </c>
      <c r="E1938" s="85">
        <v>0</v>
      </c>
      <c r="F1938" s="210">
        <f t="shared" si="90"/>
        <v>1</v>
      </c>
      <c r="G1938" s="79" t="str">
        <f t="shared" si="91"/>
        <v>M</v>
      </c>
      <c r="H1938" s="79" t="str">
        <f t="shared" si="92"/>
        <v>1GDP-ELPO/SANJUA</v>
      </c>
    </row>
    <row r="1939" spans="1:8">
      <c r="A1939" s="80">
        <v>37192</v>
      </c>
      <c r="B1939" s="79" t="s">
        <v>162</v>
      </c>
      <c r="C1939" s="79" t="s">
        <v>125</v>
      </c>
      <c r="D1939" s="85">
        <v>10000</v>
      </c>
      <c r="E1939" s="85">
        <v>10000</v>
      </c>
      <c r="F1939" s="210">
        <f t="shared" si="90"/>
        <v>1</v>
      </c>
      <c r="G1939" s="79" t="str">
        <f t="shared" si="91"/>
        <v>M</v>
      </c>
      <c r="H1939" s="79" t="str">
        <f t="shared" si="92"/>
        <v>1GDP-KERN/OPAL</v>
      </c>
    </row>
    <row r="1940" spans="1:8">
      <c r="A1940" s="80">
        <v>37192</v>
      </c>
      <c r="B1940" s="79" t="s">
        <v>162</v>
      </c>
      <c r="C1940" s="79" t="s">
        <v>118</v>
      </c>
      <c r="D1940" s="85">
        <v>-49797</v>
      </c>
      <c r="E1940" s="85">
        <v>-49797</v>
      </c>
      <c r="F1940" s="210">
        <f t="shared" si="90"/>
        <v>1</v>
      </c>
      <c r="G1940" s="79" t="str">
        <f t="shared" si="91"/>
        <v>M</v>
      </c>
      <c r="H1940" s="79" t="str">
        <f t="shared" si="92"/>
        <v>1GDP-PG&amp;E/CITIGA</v>
      </c>
    </row>
    <row r="1941" spans="1:8">
      <c r="A1941" s="80">
        <v>37193</v>
      </c>
      <c r="B1941" s="79" t="s">
        <v>162</v>
      </c>
      <c r="C1941" s="79" t="s">
        <v>121</v>
      </c>
      <c r="D1941" s="85">
        <v>-25000</v>
      </c>
      <c r="E1941" s="85">
        <v>-25000</v>
      </c>
      <c r="F1941" s="210">
        <f t="shared" si="90"/>
        <v>1</v>
      </c>
      <c r="G1941" s="79" t="str">
        <f t="shared" si="91"/>
        <v>M</v>
      </c>
      <c r="H1941" s="79" t="str">
        <f t="shared" si="92"/>
        <v>1GDP-CAL BORDER</v>
      </c>
    </row>
    <row r="1942" spans="1:8">
      <c r="A1942" s="80">
        <v>37193</v>
      </c>
      <c r="B1942" s="79" t="s">
        <v>162</v>
      </c>
      <c r="C1942" s="79" t="s">
        <v>135</v>
      </c>
      <c r="D1942" s="85">
        <v>0</v>
      </c>
      <c r="E1942" s="85">
        <v>0</v>
      </c>
      <c r="F1942" s="210">
        <f t="shared" si="90"/>
        <v>1</v>
      </c>
      <c r="G1942" s="79" t="str">
        <f t="shared" si="91"/>
        <v>M</v>
      </c>
      <c r="H1942" s="79" t="str">
        <f t="shared" si="92"/>
        <v>1GDP-ELPO/SANJUA</v>
      </c>
    </row>
    <row r="1943" spans="1:8">
      <c r="A1943" s="80">
        <v>37193</v>
      </c>
      <c r="B1943" s="79" t="s">
        <v>162</v>
      </c>
      <c r="C1943" s="79" t="s">
        <v>125</v>
      </c>
      <c r="D1943" s="85">
        <v>10000</v>
      </c>
      <c r="E1943" s="85">
        <v>10000</v>
      </c>
      <c r="F1943" s="210">
        <f t="shared" si="90"/>
        <v>1</v>
      </c>
      <c r="G1943" s="79" t="str">
        <f t="shared" si="91"/>
        <v>M</v>
      </c>
      <c r="H1943" s="79" t="str">
        <f t="shared" si="92"/>
        <v>1GDP-KERN/OPAL</v>
      </c>
    </row>
    <row r="1944" spans="1:8">
      <c r="A1944" s="80">
        <v>37193</v>
      </c>
      <c r="B1944" s="79" t="s">
        <v>162</v>
      </c>
      <c r="C1944" s="79" t="s">
        <v>118</v>
      </c>
      <c r="D1944" s="85">
        <v>-49797</v>
      </c>
      <c r="E1944" s="85">
        <v>-49797</v>
      </c>
      <c r="F1944" s="210">
        <f t="shared" si="90"/>
        <v>1</v>
      </c>
      <c r="G1944" s="79" t="str">
        <f t="shared" si="91"/>
        <v>M</v>
      </c>
      <c r="H1944" s="79" t="str">
        <f t="shared" si="92"/>
        <v>1GDP-PG&amp;E/CITIGA</v>
      </c>
    </row>
    <row r="1945" spans="1:8">
      <c r="A1945" s="80">
        <v>37194</v>
      </c>
      <c r="B1945" s="79" t="s">
        <v>162</v>
      </c>
      <c r="C1945" s="79" t="s">
        <v>121</v>
      </c>
      <c r="D1945" s="85">
        <v>-25000</v>
      </c>
      <c r="E1945" s="85">
        <v>-25000</v>
      </c>
      <c r="F1945" s="210">
        <f t="shared" si="90"/>
        <v>1</v>
      </c>
      <c r="G1945" s="79" t="str">
        <f t="shared" si="91"/>
        <v>M</v>
      </c>
      <c r="H1945" s="79" t="str">
        <f t="shared" si="92"/>
        <v>1GDP-CAL BORDER</v>
      </c>
    </row>
    <row r="1946" spans="1:8">
      <c r="A1946" s="80">
        <v>37194</v>
      </c>
      <c r="B1946" s="79" t="s">
        <v>162</v>
      </c>
      <c r="C1946" s="79" t="s">
        <v>135</v>
      </c>
      <c r="D1946" s="85">
        <v>0</v>
      </c>
      <c r="E1946" s="85">
        <v>0</v>
      </c>
      <c r="F1946" s="210">
        <f t="shared" si="90"/>
        <v>1</v>
      </c>
      <c r="G1946" s="79" t="str">
        <f t="shared" si="91"/>
        <v>M</v>
      </c>
      <c r="H1946" s="79" t="str">
        <f t="shared" si="92"/>
        <v>1GDP-ELPO/SANJUA</v>
      </c>
    </row>
    <row r="1947" spans="1:8">
      <c r="A1947" s="80">
        <v>37194</v>
      </c>
      <c r="B1947" s="79" t="s">
        <v>162</v>
      </c>
      <c r="C1947" s="79" t="s">
        <v>125</v>
      </c>
      <c r="D1947" s="85">
        <v>10000</v>
      </c>
      <c r="E1947" s="85">
        <v>10000</v>
      </c>
      <c r="F1947" s="210">
        <f t="shared" si="90"/>
        <v>1</v>
      </c>
      <c r="G1947" s="79" t="str">
        <f t="shared" si="91"/>
        <v>M</v>
      </c>
      <c r="H1947" s="79" t="str">
        <f t="shared" si="92"/>
        <v>1GDP-KERN/OPAL</v>
      </c>
    </row>
    <row r="1948" spans="1:8">
      <c r="A1948" s="80">
        <v>37194</v>
      </c>
      <c r="B1948" s="79" t="s">
        <v>162</v>
      </c>
      <c r="C1948" s="79" t="s">
        <v>118</v>
      </c>
      <c r="D1948" s="85">
        <v>-49797</v>
      </c>
      <c r="E1948" s="85">
        <v>-49797</v>
      </c>
      <c r="F1948" s="210">
        <f t="shared" si="90"/>
        <v>1</v>
      </c>
      <c r="G1948" s="79" t="str">
        <f t="shared" si="91"/>
        <v>M</v>
      </c>
      <c r="H1948" s="79" t="str">
        <f t="shared" si="92"/>
        <v>1GDP-PG&amp;E/CITIGA</v>
      </c>
    </row>
    <row r="1949" spans="1:8">
      <c r="A1949" s="80">
        <v>37195</v>
      </c>
      <c r="B1949" s="79" t="s">
        <v>162</v>
      </c>
      <c r="C1949" s="79" t="s">
        <v>121</v>
      </c>
      <c r="D1949" s="85">
        <v>-25000</v>
      </c>
      <c r="E1949" s="85">
        <v>-25000</v>
      </c>
      <c r="F1949" s="210">
        <f t="shared" si="90"/>
        <v>1</v>
      </c>
      <c r="G1949" s="79" t="str">
        <f t="shared" si="91"/>
        <v>M</v>
      </c>
      <c r="H1949" s="79" t="str">
        <f t="shared" si="92"/>
        <v>1GDP-CAL BORDER</v>
      </c>
    </row>
    <row r="1950" spans="1:8">
      <c r="A1950" s="80">
        <v>37195</v>
      </c>
      <c r="B1950" s="79" t="s">
        <v>162</v>
      </c>
      <c r="C1950" s="79" t="s">
        <v>135</v>
      </c>
      <c r="D1950" s="85">
        <v>0</v>
      </c>
      <c r="E1950" s="85">
        <v>0</v>
      </c>
      <c r="F1950" s="210">
        <f t="shared" si="90"/>
        <v>1</v>
      </c>
      <c r="G1950" s="79" t="str">
        <f t="shared" si="91"/>
        <v>M</v>
      </c>
      <c r="H1950" s="79" t="str">
        <f t="shared" si="92"/>
        <v>1GDP-ELPO/SANJUA</v>
      </c>
    </row>
    <row r="1951" spans="1:8">
      <c r="A1951" s="80">
        <v>37195</v>
      </c>
      <c r="B1951" s="79" t="s">
        <v>162</v>
      </c>
      <c r="C1951" s="79" t="s">
        <v>125</v>
      </c>
      <c r="D1951" s="85">
        <v>10000</v>
      </c>
      <c r="E1951" s="85">
        <v>10000</v>
      </c>
      <c r="F1951" s="210">
        <f t="shared" si="90"/>
        <v>1</v>
      </c>
      <c r="G1951" s="79" t="str">
        <f t="shared" si="91"/>
        <v>M</v>
      </c>
      <c r="H1951" s="79" t="str">
        <f t="shared" si="92"/>
        <v>1GDP-KERN/OPAL</v>
      </c>
    </row>
    <row r="1952" spans="1:8">
      <c r="A1952" s="80">
        <v>37195</v>
      </c>
      <c r="B1952" s="79" t="s">
        <v>162</v>
      </c>
      <c r="C1952" s="79" t="s">
        <v>118</v>
      </c>
      <c r="D1952" s="85">
        <v>-49797</v>
      </c>
      <c r="E1952" s="85">
        <v>-49797</v>
      </c>
      <c r="F1952" s="210">
        <f t="shared" si="90"/>
        <v>1</v>
      </c>
      <c r="G1952" s="79" t="str">
        <f t="shared" si="91"/>
        <v>M</v>
      </c>
      <c r="H1952" s="79" t="str">
        <f t="shared" si="92"/>
        <v>1GDP-PG&amp;E/CITIGA</v>
      </c>
    </row>
    <row r="1953" spans="1:8">
      <c r="A1953" s="80">
        <v>37188</v>
      </c>
      <c r="B1953" s="79" t="s">
        <v>166</v>
      </c>
      <c r="C1953" s="79" t="s">
        <v>147</v>
      </c>
      <c r="D1953" s="85">
        <v>0</v>
      </c>
      <c r="E1953" s="85">
        <v>0</v>
      </c>
      <c r="F1953" s="210">
        <f t="shared" si="90"/>
        <v>1</v>
      </c>
      <c r="G1953" s="79" t="str">
        <f t="shared" si="91"/>
        <v>M</v>
      </c>
      <c r="H1953" s="79" t="str">
        <f t="shared" si="92"/>
        <v>1GD-AECOUSD-DAIL</v>
      </c>
    </row>
    <row r="1954" spans="1:8">
      <c r="A1954" s="80">
        <v>37189</v>
      </c>
      <c r="B1954" s="79" t="s">
        <v>166</v>
      </c>
      <c r="C1954" s="79" t="s">
        <v>147</v>
      </c>
      <c r="D1954" s="85">
        <v>40000</v>
      </c>
      <c r="E1954" s="85">
        <v>40000</v>
      </c>
      <c r="F1954" s="210">
        <f t="shared" si="90"/>
        <v>1</v>
      </c>
      <c r="G1954" s="79" t="str">
        <f t="shared" si="91"/>
        <v>M</v>
      </c>
      <c r="H1954" s="79" t="str">
        <f t="shared" si="92"/>
        <v>1GD-AECOUSD-DAIL</v>
      </c>
    </row>
    <row r="1955" spans="1:8">
      <c r="A1955" s="80">
        <v>37190</v>
      </c>
      <c r="B1955" s="79" t="s">
        <v>166</v>
      </c>
      <c r="C1955" s="79" t="s">
        <v>147</v>
      </c>
      <c r="D1955" s="85">
        <v>40000</v>
      </c>
      <c r="E1955" s="85">
        <v>40000</v>
      </c>
      <c r="F1955" s="210">
        <f t="shared" si="90"/>
        <v>1</v>
      </c>
      <c r="G1955" s="79" t="str">
        <f t="shared" si="91"/>
        <v>M</v>
      </c>
      <c r="H1955" s="79" t="str">
        <f t="shared" si="92"/>
        <v>1GD-AECOUSD-DAIL</v>
      </c>
    </row>
    <row r="1956" spans="1:8">
      <c r="A1956" s="80">
        <v>37191</v>
      </c>
      <c r="B1956" s="79" t="s">
        <v>166</v>
      </c>
      <c r="C1956" s="79" t="s">
        <v>147</v>
      </c>
      <c r="D1956" s="85">
        <v>40000</v>
      </c>
      <c r="E1956" s="85">
        <v>40000</v>
      </c>
      <c r="F1956" s="210">
        <f t="shared" si="90"/>
        <v>1</v>
      </c>
      <c r="G1956" s="79" t="str">
        <f t="shared" si="91"/>
        <v>M</v>
      </c>
      <c r="H1956" s="79" t="str">
        <f t="shared" si="92"/>
        <v>1GD-AECOUSD-DAIL</v>
      </c>
    </row>
    <row r="1957" spans="1:8">
      <c r="A1957" s="80">
        <v>37192</v>
      </c>
      <c r="B1957" s="79" t="s">
        <v>166</v>
      </c>
      <c r="C1957" s="79" t="s">
        <v>147</v>
      </c>
      <c r="D1957" s="85">
        <v>40000</v>
      </c>
      <c r="E1957" s="85">
        <v>40000</v>
      </c>
      <c r="F1957" s="210">
        <f t="shared" si="90"/>
        <v>1</v>
      </c>
      <c r="G1957" s="79" t="str">
        <f t="shared" si="91"/>
        <v>M</v>
      </c>
      <c r="H1957" s="79" t="str">
        <f t="shared" si="92"/>
        <v>1GD-AECOUSD-DAIL</v>
      </c>
    </row>
    <row r="1958" spans="1:8">
      <c r="A1958" s="80">
        <v>37193</v>
      </c>
      <c r="B1958" s="79" t="s">
        <v>166</v>
      </c>
      <c r="C1958" s="79" t="s">
        <v>147</v>
      </c>
      <c r="D1958" s="85">
        <v>40000</v>
      </c>
      <c r="E1958" s="85">
        <v>40000</v>
      </c>
      <c r="F1958" s="210">
        <f t="shared" si="90"/>
        <v>1</v>
      </c>
      <c r="G1958" s="79" t="str">
        <f t="shared" si="91"/>
        <v>M</v>
      </c>
      <c r="H1958" s="79" t="str">
        <f t="shared" si="92"/>
        <v>1GD-AECOUSD-DAIL</v>
      </c>
    </row>
    <row r="1959" spans="1:8">
      <c r="A1959" s="80">
        <v>37194</v>
      </c>
      <c r="B1959" s="79" t="s">
        <v>166</v>
      </c>
      <c r="C1959" s="79" t="s">
        <v>147</v>
      </c>
      <c r="D1959" s="85">
        <v>40000</v>
      </c>
      <c r="E1959" s="85">
        <v>40000</v>
      </c>
      <c r="F1959" s="210">
        <f t="shared" si="90"/>
        <v>1</v>
      </c>
      <c r="G1959" s="79" t="str">
        <f t="shared" si="91"/>
        <v>M</v>
      </c>
      <c r="H1959" s="79" t="str">
        <f t="shared" si="92"/>
        <v>1GD-AECOUSD-DAIL</v>
      </c>
    </row>
    <row r="1960" spans="1:8">
      <c r="A1960" s="80">
        <v>37195</v>
      </c>
      <c r="B1960" s="79" t="s">
        <v>166</v>
      </c>
      <c r="C1960" s="79" t="s">
        <v>147</v>
      </c>
      <c r="D1960" s="85">
        <v>40000</v>
      </c>
      <c r="E1960" s="85">
        <v>40000</v>
      </c>
      <c r="F1960" s="210">
        <f t="shared" si="90"/>
        <v>1</v>
      </c>
      <c r="G1960" s="79" t="str">
        <f t="shared" si="91"/>
        <v>M</v>
      </c>
      <c r="H1960" s="79" t="str">
        <f t="shared" si="92"/>
        <v>1GD-AECOUSD-DAIL</v>
      </c>
    </row>
    <row r="1961" spans="1:8">
      <c r="A1961" s="80">
        <v>37165</v>
      </c>
      <c r="B1961" s="79" t="s">
        <v>82</v>
      </c>
      <c r="C1961" s="79" t="s">
        <v>88</v>
      </c>
      <c r="D1961" s="85">
        <v>0</v>
      </c>
      <c r="E1961" s="85">
        <v>0</v>
      </c>
      <c r="F1961" s="210">
        <f t="shared" si="90"/>
        <v>1</v>
      </c>
      <c r="G1961" s="79" t="str">
        <f t="shared" si="91"/>
        <v>D</v>
      </c>
      <c r="H1961" s="79" t="str">
        <f t="shared" si="92"/>
        <v>1IF-CIG/RKYMTN</v>
      </c>
    </row>
    <row r="1962" spans="1:8">
      <c r="A1962" s="80">
        <v>37165</v>
      </c>
      <c r="B1962" s="79" t="s">
        <v>82</v>
      </c>
      <c r="C1962" s="79" t="s">
        <v>89</v>
      </c>
      <c r="D1962" s="85">
        <v>0</v>
      </c>
      <c r="E1962" s="85">
        <v>0</v>
      </c>
      <c r="F1962" s="210">
        <f t="shared" si="90"/>
        <v>1</v>
      </c>
      <c r="G1962" s="79" t="str">
        <f t="shared" si="91"/>
        <v>D</v>
      </c>
      <c r="H1962" s="79" t="str">
        <f t="shared" si="92"/>
        <v>1IF-ELPO/PERMIAN</v>
      </c>
    </row>
    <row r="1963" spans="1:8">
      <c r="A1963" s="80">
        <v>37165</v>
      </c>
      <c r="B1963" s="79" t="s">
        <v>82</v>
      </c>
      <c r="C1963" s="79" t="s">
        <v>72</v>
      </c>
      <c r="D1963" s="85">
        <v>0</v>
      </c>
      <c r="E1963" s="85">
        <v>0</v>
      </c>
      <c r="F1963" s="210">
        <f t="shared" si="90"/>
        <v>1</v>
      </c>
      <c r="G1963" s="79" t="str">
        <f t="shared" si="91"/>
        <v>D</v>
      </c>
      <c r="H1963" s="79" t="str">
        <f t="shared" si="92"/>
        <v>1IF-ELPO/SJ</v>
      </c>
    </row>
    <row r="1964" spans="1:8">
      <c r="A1964" s="80">
        <v>37165</v>
      </c>
      <c r="B1964" s="79" t="s">
        <v>82</v>
      </c>
      <c r="C1964" s="79" t="s">
        <v>90</v>
      </c>
      <c r="D1964" s="85">
        <v>0</v>
      </c>
      <c r="E1964" s="85">
        <v>0</v>
      </c>
      <c r="F1964" s="210">
        <f t="shared" si="90"/>
        <v>1</v>
      </c>
      <c r="G1964" s="79" t="str">
        <f t="shared" si="91"/>
        <v>D</v>
      </c>
      <c r="H1964" s="79" t="str">
        <f t="shared" si="92"/>
        <v>1IF-HEHUB</v>
      </c>
    </row>
    <row r="1965" spans="1:8">
      <c r="A1965" s="80">
        <v>37165</v>
      </c>
      <c r="B1965" s="79" t="s">
        <v>82</v>
      </c>
      <c r="C1965" s="79" t="s">
        <v>67</v>
      </c>
      <c r="D1965" s="85">
        <v>0</v>
      </c>
      <c r="E1965" s="85">
        <v>0</v>
      </c>
      <c r="F1965" s="210">
        <f t="shared" si="90"/>
        <v>1</v>
      </c>
      <c r="G1965" s="79" t="str">
        <f t="shared" si="91"/>
        <v>D</v>
      </c>
      <c r="H1965" s="79" t="str">
        <f t="shared" si="92"/>
        <v>1IF-NWPL_ROCKY_M</v>
      </c>
    </row>
    <row r="1966" spans="1:8">
      <c r="A1966" s="80">
        <v>37165</v>
      </c>
      <c r="B1966" s="79" t="s">
        <v>82</v>
      </c>
      <c r="C1966" s="79" t="s">
        <v>73</v>
      </c>
      <c r="D1966" s="85">
        <v>0</v>
      </c>
      <c r="E1966" s="85">
        <v>0</v>
      </c>
      <c r="F1966" s="210">
        <f t="shared" si="90"/>
        <v>1</v>
      </c>
      <c r="G1966" s="79" t="str">
        <f t="shared" si="91"/>
        <v>D</v>
      </c>
      <c r="H1966" s="79" t="str">
        <f t="shared" si="92"/>
        <v>1IF-WAHA-TX</v>
      </c>
    </row>
    <row r="1967" spans="1:8">
      <c r="A1967" s="80">
        <v>37165</v>
      </c>
      <c r="B1967" s="79" t="s">
        <v>82</v>
      </c>
      <c r="C1967" s="79" t="s">
        <v>68</v>
      </c>
      <c r="D1967" s="85">
        <v>0</v>
      </c>
      <c r="E1967" s="85">
        <v>0</v>
      </c>
      <c r="F1967" s="210">
        <f t="shared" si="90"/>
        <v>1</v>
      </c>
      <c r="G1967" s="79" t="str">
        <f t="shared" si="91"/>
        <v>D</v>
      </c>
      <c r="H1967" s="79" t="str">
        <f t="shared" si="92"/>
        <v>1NGI-MALIN</v>
      </c>
    </row>
    <row r="1968" spans="1:8">
      <c r="A1968" s="80">
        <v>37165</v>
      </c>
      <c r="B1968" s="79" t="s">
        <v>82</v>
      </c>
      <c r="C1968" s="79" t="s">
        <v>46</v>
      </c>
      <c r="D1968" s="85">
        <v>0</v>
      </c>
      <c r="E1968" s="85">
        <v>0</v>
      </c>
      <c r="F1968" s="210">
        <f t="shared" si="90"/>
        <v>1</v>
      </c>
      <c r="G1968" s="79" t="str">
        <f t="shared" si="91"/>
        <v>D</v>
      </c>
      <c r="H1968" s="79" t="str">
        <f t="shared" si="92"/>
        <v>1NGI-SOCAL</v>
      </c>
    </row>
    <row r="1969" spans="1:8">
      <c r="A1969" s="80">
        <v>37196</v>
      </c>
      <c r="B1969" s="79" t="s">
        <v>82</v>
      </c>
      <c r="C1969" s="79" t="s">
        <v>87</v>
      </c>
      <c r="D1969" s="85">
        <v>149904.16070000001</v>
      </c>
      <c r="E1969" s="85">
        <v>-29980.832139999999</v>
      </c>
      <c r="F1969" s="210">
        <f t="shared" si="90"/>
        <v>2</v>
      </c>
      <c r="G1969" s="79" t="str">
        <f t="shared" si="91"/>
        <v>D</v>
      </c>
      <c r="H1969" s="79" t="str">
        <f t="shared" si="92"/>
        <v>2CGPR-AECO/BASIS</v>
      </c>
    </row>
    <row r="1970" spans="1:8">
      <c r="A1970" s="80">
        <v>37196</v>
      </c>
      <c r="B1970" s="79" t="s">
        <v>82</v>
      </c>
      <c r="C1970" s="79" t="s">
        <v>88</v>
      </c>
      <c r="D1970" s="85">
        <v>149904.16070000001</v>
      </c>
      <c r="E1970" s="85">
        <v>-1499.0416070000001</v>
      </c>
      <c r="F1970" s="210">
        <f t="shared" si="90"/>
        <v>2</v>
      </c>
      <c r="G1970" s="79" t="str">
        <f t="shared" si="91"/>
        <v>D</v>
      </c>
      <c r="H1970" s="79" t="str">
        <f t="shared" si="92"/>
        <v>2IF-CIG/RKYMTN</v>
      </c>
    </row>
    <row r="1971" spans="1:8">
      <c r="A1971" s="80">
        <v>37196</v>
      </c>
      <c r="B1971" s="79" t="s">
        <v>82</v>
      </c>
      <c r="C1971" s="79" t="s">
        <v>89</v>
      </c>
      <c r="D1971" s="85">
        <v>749520.80350000004</v>
      </c>
      <c r="E1971" s="85">
        <v>-74952.080350000004</v>
      </c>
      <c r="F1971" s="210">
        <f t="shared" si="90"/>
        <v>2</v>
      </c>
      <c r="G1971" s="79" t="str">
        <f t="shared" si="91"/>
        <v>D</v>
      </c>
      <c r="H1971" s="79" t="str">
        <f t="shared" si="92"/>
        <v>2IF-ELPO/PERMIAN</v>
      </c>
    </row>
    <row r="1972" spans="1:8">
      <c r="A1972" s="80">
        <v>37196</v>
      </c>
      <c r="B1972" s="79" t="s">
        <v>82</v>
      </c>
      <c r="C1972" s="79" t="s">
        <v>72</v>
      </c>
      <c r="D1972" s="85">
        <v>1212224.9794999999</v>
      </c>
      <c r="E1972" s="85">
        <v>-121222.49795</v>
      </c>
      <c r="F1972" s="210">
        <f t="shared" si="90"/>
        <v>2</v>
      </c>
      <c r="G1972" s="79" t="str">
        <f t="shared" si="91"/>
        <v>D</v>
      </c>
      <c r="H1972" s="79" t="str">
        <f t="shared" si="92"/>
        <v>2IF-ELPO/SJ</v>
      </c>
    </row>
    <row r="1973" spans="1:8">
      <c r="A1973" s="80">
        <v>37196</v>
      </c>
      <c r="B1973" s="79" t="s">
        <v>82</v>
      </c>
      <c r="C1973" s="79" t="s">
        <v>92</v>
      </c>
      <c r="D1973" s="85">
        <v>0</v>
      </c>
      <c r="E1973" s="85">
        <v>0</v>
      </c>
      <c r="F1973" s="210">
        <f t="shared" si="90"/>
        <v>2</v>
      </c>
      <c r="G1973" s="79" t="str">
        <f t="shared" si="91"/>
        <v>D</v>
      </c>
      <c r="H1973" s="79" t="str">
        <f t="shared" si="92"/>
        <v>2IF-NTHWST/CANBR</v>
      </c>
    </row>
    <row r="1974" spans="1:8">
      <c r="A1974" s="80">
        <v>37196</v>
      </c>
      <c r="B1974" s="79" t="s">
        <v>82</v>
      </c>
      <c r="C1974" s="79" t="s">
        <v>67</v>
      </c>
      <c r="D1974" s="85">
        <v>599616.64280000003</v>
      </c>
      <c r="E1974" s="85">
        <v>-59961.664279999997</v>
      </c>
      <c r="F1974" s="210">
        <f t="shared" si="90"/>
        <v>2</v>
      </c>
      <c r="G1974" s="79" t="str">
        <f t="shared" si="91"/>
        <v>D</v>
      </c>
      <c r="H1974" s="79" t="str">
        <f t="shared" si="92"/>
        <v>2IF-NWPL_ROCKY_M</v>
      </c>
    </row>
    <row r="1975" spans="1:8">
      <c r="A1975" s="80">
        <v>37196</v>
      </c>
      <c r="B1975" s="79" t="s">
        <v>82</v>
      </c>
      <c r="C1975" s="79" t="s">
        <v>68</v>
      </c>
      <c r="D1975" s="85">
        <v>-299808.32140000002</v>
      </c>
      <c r="E1975" s="85">
        <v>2998.0832140000002</v>
      </c>
      <c r="F1975" s="210">
        <f t="shared" si="90"/>
        <v>2</v>
      </c>
      <c r="G1975" s="79" t="str">
        <f t="shared" si="91"/>
        <v>D</v>
      </c>
      <c r="H1975" s="79" t="str">
        <f t="shared" si="92"/>
        <v>2NGI-MALIN</v>
      </c>
    </row>
    <row r="1976" spans="1:8">
      <c r="A1976" s="80">
        <v>37196</v>
      </c>
      <c r="B1976" s="79" t="s">
        <v>82</v>
      </c>
      <c r="C1976" s="79" t="s">
        <v>74</v>
      </c>
      <c r="D1976" s="85">
        <v>0</v>
      </c>
      <c r="E1976" s="85">
        <v>0</v>
      </c>
      <c r="F1976" s="210">
        <f t="shared" si="90"/>
        <v>2</v>
      </c>
      <c r="G1976" s="79" t="str">
        <f t="shared" si="91"/>
        <v>D</v>
      </c>
      <c r="H1976" s="79" t="str">
        <f t="shared" si="92"/>
        <v>2NGI-PGE/CG</v>
      </c>
    </row>
    <row r="1977" spans="1:8">
      <c r="A1977" s="80">
        <v>37196</v>
      </c>
      <c r="B1977" s="79" t="s">
        <v>82</v>
      </c>
      <c r="C1977" s="79" t="s">
        <v>46</v>
      </c>
      <c r="D1977" s="85">
        <v>-149904.1606</v>
      </c>
      <c r="E1977" s="85">
        <v>14990.41606</v>
      </c>
      <c r="F1977" s="210">
        <f t="shared" si="90"/>
        <v>2</v>
      </c>
      <c r="G1977" s="79" t="str">
        <f t="shared" si="91"/>
        <v>D</v>
      </c>
      <c r="H1977" s="79" t="str">
        <f t="shared" si="92"/>
        <v>2NGI-SOCAL</v>
      </c>
    </row>
    <row r="1978" spans="1:8">
      <c r="A1978" s="80">
        <v>37226</v>
      </c>
      <c r="B1978" s="79" t="s">
        <v>82</v>
      </c>
      <c r="C1978" s="79" t="s">
        <v>87</v>
      </c>
      <c r="D1978" s="85">
        <v>154595.1372</v>
      </c>
      <c r="E1978" s="85">
        <v>-30919.027440000002</v>
      </c>
      <c r="F1978" s="210">
        <f t="shared" si="90"/>
        <v>3</v>
      </c>
      <c r="G1978" s="79" t="str">
        <f t="shared" si="91"/>
        <v>D</v>
      </c>
      <c r="H1978" s="79" t="str">
        <f t="shared" si="92"/>
        <v>3CGPR-AECO/BASIS</v>
      </c>
    </row>
    <row r="1979" spans="1:8">
      <c r="A1979" s="80">
        <v>37226</v>
      </c>
      <c r="B1979" s="79" t="s">
        <v>82</v>
      </c>
      <c r="C1979" s="79" t="s">
        <v>88</v>
      </c>
      <c r="D1979" s="85">
        <v>-154595.1372</v>
      </c>
      <c r="E1979" s="85">
        <v>1545.951372</v>
      </c>
      <c r="F1979" s="210">
        <f t="shared" si="90"/>
        <v>3</v>
      </c>
      <c r="G1979" s="79" t="str">
        <f t="shared" si="91"/>
        <v>D</v>
      </c>
      <c r="H1979" s="79" t="str">
        <f t="shared" si="92"/>
        <v>3IF-CIG/RKYMTN</v>
      </c>
    </row>
    <row r="1980" spans="1:8">
      <c r="A1980" s="80">
        <v>37226</v>
      </c>
      <c r="B1980" s="79" t="s">
        <v>82</v>
      </c>
      <c r="C1980" s="79" t="s">
        <v>89</v>
      </c>
      <c r="D1980" s="85">
        <v>1082165.96</v>
      </c>
      <c r="E1980" s="85">
        <v>-108216.59600000001</v>
      </c>
      <c r="F1980" s="210">
        <f t="shared" si="90"/>
        <v>3</v>
      </c>
      <c r="G1980" s="79" t="str">
        <f t="shared" si="91"/>
        <v>D</v>
      </c>
      <c r="H1980" s="79" t="str">
        <f t="shared" si="92"/>
        <v>3IF-ELPO/PERMIAN</v>
      </c>
    </row>
    <row r="1981" spans="1:8">
      <c r="A1981" s="80">
        <v>37226</v>
      </c>
      <c r="B1981" s="79" t="s">
        <v>82</v>
      </c>
      <c r="C1981" s="79" t="s">
        <v>72</v>
      </c>
      <c r="D1981" s="85">
        <v>770731.56319999998</v>
      </c>
      <c r="E1981" s="85">
        <v>-77073.156319999995</v>
      </c>
      <c r="F1981" s="210">
        <f t="shared" si="90"/>
        <v>3</v>
      </c>
      <c r="G1981" s="79" t="str">
        <f t="shared" si="91"/>
        <v>D</v>
      </c>
      <c r="H1981" s="79" t="str">
        <f t="shared" si="92"/>
        <v>3IF-ELPO/SJ</v>
      </c>
    </row>
    <row r="1982" spans="1:8">
      <c r="A1982" s="80">
        <v>37226</v>
      </c>
      <c r="B1982" s="79" t="s">
        <v>82</v>
      </c>
      <c r="C1982" s="79" t="s">
        <v>67</v>
      </c>
      <c r="D1982" s="85">
        <v>-927570.82310000004</v>
      </c>
      <c r="E1982" s="85">
        <v>92757.082309999998</v>
      </c>
      <c r="F1982" s="210">
        <f t="shared" si="90"/>
        <v>3</v>
      </c>
      <c r="G1982" s="79" t="str">
        <f t="shared" si="91"/>
        <v>D</v>
      </c>
      <c r="H1982" s="79" t="str">
        <f t="shared" si="92"/>
        <v>3IF-NWPL_ROCKY_M</v>
      </c>
    </row>
    <row r="1983" spans="1:8">
      <c r="A1983" s="80">
        <v>37226</v>
      </c>
      <c r="B1983" s="79" t="s">
        <v>82</v>
      </c>
      <c r="C1983" s="79" t="s">
        <v>68</v>
      </c>
      <c r="D1983" s="85">
        <v>-309190.27439999999</v>
      </c>
      <c r="E1983" s="85">
        <v>3091.902744</v>
      </c>
      <c r="F1983" s="210">
        <f t="shared" si="90"/>
        <v>3</v>
      </c>
      <c r="G1983" s="79" t="str">
        <f t="shared" si="91"/>
        <v>D</v>
      </c>
      <c r="H1983" s="79" t="str">
        <f t="shared" si="92"/>
        <v>3NGI-MALIN</v>
      </c>
    </row>
    <row r="1984" spans="1:8">
      <c r="A1984" s="80">
        <v>37226</v>
      </c>
      <c r="B1984" s="79" t="s">
        <v>82</v>
      </c>
      <c r="C1984" s="79" t="s">
        <v>74</v>
      </c>
      <c r="D1984" s="85">
        <v>0</v>
      </c>
      <c r="E1984" s="85">
        <v>0</v>
      </c>
      <c r="F1984" s="210">
        <f t="shared" si="90"/>
        <v>3</v>
      </c>
      <c r="G1984" s="79" t="str">
        <f t="shared" si="91"/>
        <v>D</v>
      </c>
      <c r="H1984" s="79" t="str">
        <f t="shared" si="92"/>
        <v>3NGI-PGE/CG</v>
      </c>
    </row>
    <row r="1985" spans="1:8">
      <c r="A1985" s="80">
        <v>37226</v>
      </c>
      <c r="B1985" s="79" t="s">
        <v>82</v>
      </c>
      <c r="C1985" s="79" t="s">
        <v>46</v>
      </c>
      <c r="D1985" s="85">
        <v>-309190.27439999999</v>
      </c>
      <c r="E1985" s="85">
        <v>30919.027440000002</v>
      </c>
      <c r="F1985" s="210">
        <f t="shared" si="90"/>
        <v>3</v>
      </c>
      <c r="G1985" s="79" t="str">
        <f t="shared" si="91"/>
        <v>D</v>
      </c>
      <c r="H1985" s="79" t="str">
        <f t="shared" si="92"/>
        <v>3NGI-SOCAL</v>
      </c>
    </row>
    <row r="1986" spans="1:8">
      <c r="A1986" s="80">
        <v>37257</v>
      </c>
      <c r="B1986" s="79" t="s">
        <v>82</v>
      </c>
      <c r="C1986" s="79" t="s">
        <v>87</v>
      </c>
      <c r="D1986" s="85">
        <v>154290.72349999999</v>
      </c>
      <c r="E1986" s="85">
        <v>-30858.144700000001</v>
      </c>
      <c r="F1986" s="210">
        <f t="shared" si="90"/>
        <v>3</v>
      </c>
      <c r="G1986" s="79" t="str">
        <f t="shared" si="91"/>
        <v>D</v>
      </c>
      <c r="H1986" s="79" t="str">
        <f t="shared" si="92"/>
        <v>3CGPR-AECO/BASIS</v>
      </c>
    </row>
    <row r="1987" spans="1:8">
      <c r="A1987" s="80">
        <v>37257</v>
      </c>
      <c r="B1987" s="79" t="s">
        <v>82</v>
      </c>
      <c r="C1987" s="79" t="s">
        <v>88</v>
      </c>
      <c r="D1987" s="85">
        <v>-154290.72349999999</v>
      </c>
      <c r="E1987" s="85">
        <v>1542.9072349999999</v>
      </c>
      <c r="F1987" s="210">
        <f t="shared" ref="F1987:F2050" si="93">IF(REF_DT&lt;=LastDay,INDEX(IntraMonth_Buckets,MATCH($A1987,IntraSumMonths,0),1),INDEX(BucketTable,MATCH($A1987,SumMonths,0),1))</f>
        <v>3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3IF-CIG/RKYMTN</v>
      </c>
    </row>
    <row r="1988" spans="1:8">
      <c r="A1988" s="80">
        <v>37257</v>
      </c>
      <c r="B1988" s="79" t="s">
        <v>82</v>
      </c>
      <c r="C1988" s="79" t="s">
        <v>89</v>
      </c>
      <c r="D1988" s="85">
        <v>925744.34100000001</v>
      </c>
      <c r="E1988" s="85">
        <v>-92574.434099999999</v>
      </c>
      <c r="F1988" s="210">
        <f t="shared" si="93"/>
        <v>3</v>
      </c>
      <c r="G1988" s="79" t="str">
        <f t="shared" si="94"/>
        <v>D</v>
      </c>
      <c r="H1988" s="79" t="str">
        <f t="shared" si="95"/>
        <v>3IF-ELPO/PERMIAN</v>
      </c>
    </row>
    <row r="1989" spans="1:8">
      <c r="A1989" s="80">
        <v>37257</v>
      </c>
      <c r="B1989" s="79" t="s">
        <v>82</v>
      </c>
      <c r="C1989" s="79" t="s">
        <v>72</v>
      </c>
      <c r="D1989" s="85">
        <v>459637.04220000003</v>
      </c>
      <c r="E1989" s="85">
        <v>-45963.70422</v>
      </c>
      <c r="F1989" s="210">
        <f t="shared" si="93"/>
        <v>3</v>
      </c>
      <c r="G1989" s="79" t="str">
        <f t="shared" si="94"/>
        <v>D</v>
      </c>
      <c r="H1989" s="79" t="str">
        <f t="shared" si="95"/>
        <v>3IF-ELPO/SJ</v>
      </c>
    </row>
    <row r="1990" spans="1:8">
      <c r="A1990" s="80">
        <v>37257</v>
      </c>
      <c r="B1990" s="79" t="s">
        <v>82</v>
      </c>
      <c r="C1990" s="79" t="s">
        <v>67</v>
      </c>
      <c r="D1990" s="85">
        <v>-1388616.5112999999</v>
      </c>
      <c r="E1990" s="85">
        <v>138861.65113000001</v>
      </c>
      <c r="F1990" s="210">
        <f t="shared" si="93"/>
        <v>3</v>
      </c>
      <c r="G1990" s="79" t="str">
        <f t="shared" si="94"/>
        <v>D</v>
      </c>
      <c r="H1990" s="79" t="str">
        <f t="shared" si="95"/>
        <v>3IF-NWPL_ROCKY_M</v>
      </c>
    </row>
    <row r="1991" spans="1:8">
      <c r="A1991" s="80">
        <v>37257</v>
      </c>
      <c r="B1991" s="79" t="s">
        <v>82</v>
      </c>
      <c r="C1991" s="79" t="s">
        <v>68</v>
      </c>
      <c r="D1991" s="85">
        <v>-308581.44699999999</v>
      </c>
      <c r="E1991" s="85">
        <v>3085.8144699999998</v>
      </c>
      <c r="F1991" s="210">
        <f t="shared" si="93"/>
        <v>3</v>
      </c>
      <c r="G1991" s="79" t="str">
        <f t="shared" si="94"/>
        <v>D</v>
      </c>
      <c r="H1991" s="79" t="str">
        <f t="shared" si="95"/>
        <v>3NGI-MALIN</v>
      </c>
    </row>
    <row r="1992" spans="1:8">
      <c r="A1992" s="80">
        <v>37257</v>
      </c>
      <c r="B1992" s="79" t="s">
        <v>82</v>
      </c>
      <c r="C1992" s="79" t="s">
        <v>74</v>
      </c>
      <c r="D1992" s="85">
        <v>0</v>
      </c>
      <c r="E1992" s="85">
        <v>0</v>
      </c>
      <c r="F1992" s="210">
        <f t="shared" si="93"/>
        <v>3</v>
      </c>
      <c r="G1992" s="79" t="str">
        <f t="shared" si="94"/>
        <v>D</v>
      </c>
      <c r="H1992" s="79" t="str">
        <f t="shared" si="95"/>
        <v>3NGI-PGE/CG</v>
      </c>
    </row>
    <row r="1993" spans="1:8">
      <c r="A1993" s="80">
        <v>37257</v>
      </c>
      <c r="B1993" s="79" t="s">
        <v>82</v>
      </c>
      <c r="C1993" s="79" t="s">
        <v>46</v>
      </c>
      <c r="D1993" s="85">
        <v>-308581.44689999998</v>
      </c>
      <c r="E1993" s="85">
        <v>30858.144690000001</v>
      </c>
      <c r="F1993" s="210">
        <f t="shared" si="93"/>
        <v>3</v>
      </c>
      <c r="G1993" s="79" t="str">
        <f t="shared" si="94"/>
        <v>D</v>
      </c>
      <c r="H1993" s="79" t="str">
        <f t="shared" si="95"/>
        <v>3NGI-SOCAL</v>
      </c>
    </row>
    <row r="1994" spans="1:8">
      <c r="A1994" s="80">
        <v>37288</v>
      </c>
      <c r="B1994" s="79" t="s">
        <v>82</v>
      </c>
      <c r="C1994" s="79" t="s">
        <v>87</v>
      </c>
      <c r="D1994" s="85">
        <v>139084.10019999999</v>
      </c>
      <c r="E1994" s="85">
        <v>-27816.820039999999</v>
      </c>
      <c r="F1994" s="210">
        <f t="shared" si="93"/>
        <v>3</v>
      </c>
      <c r="G1994" s="79" t="str">
        <f t="shared" si="94"/>
        <v>D</v>
      </c>
      <c r="H1994" s="79" t="str">
        <f t="shared" si="95"/>
        <v>3CGPR-AECO/BASIS</v>
      </c>
    </row>
    <row r="1995" spans="1:8">
      <c r="A1995" s="80">
        <v>37288</v>
      </c>
      <c r="B1995" s="79" t="s">
        <v>82</v>
      </c>
      <c r="C1995" s="79" t="s">
        <v>88</v>
      </c>
      <c r="D1995" s="85">
        <v>-139084.10019999999</v>
      </c>
      <c r="E1995" s="85">
        <v>1390.8410019999999</v>
      </c>
      <c r="F1995" s="210">
        <f t="shared" si="93"/>
        <v>3</v>
      </c>
      <c r="G1995" s="79" t="str">
        <f t="shared" si="94"/>
        <v>D</v>
      </c>
      <c r="H1995" s="79" t="str">
        <f t="shared" si="95"/>
        <v>3IF-CIG/RKYMTN</v>
      </c>
    </row>
    <row r="1996" spans="1:8">
      <c r="A1996" s="80">
        <v>37288</v>
      </c>
      <c r="B1996" s="79" t="s">
        <v>82</v>
      </c>
      <c r="C1996" s="79" t="s">
        <v>89</v>
      </c>
      <c r="D1996" s="85">
        <v>556336.40079999994</v>
      </c>
      <c r="E1996" s="85">
        <v>-55633.640079999997</v>
      </c>
      <c r="F1996" s="210">
        <f t="shared" si="93"/>
        <v>3</v>
      </c>
      <c r="G1996" s="79" t="str">
        <f t="shared" si="94"/>
        <v>D</v>
      </c>
      <c r="H1996" s="79" t="str">
        <f t="shared" si="95"/>
        <v>3IF-ELPO/PERMIAN</v>
      </c>
    </row>
    <row r="1997" spans="1:8">
      <c r="A1997" s="80">
        <v>37288</v>
      </c>
      <c r="B1997" s="79" t="s">
        <v>82</v>
      </c>
      <c r="C1997" s="79" t="s">
        <v>72</v>
      </c>
      <c r="D1997" s="85">
        <v>425696.69209999999</v>
      </c>
      <c r="E1997" s="85">
        <v>-42569.66921</v>
      </c>
      <c r="F1997" s="210">
        <f t="shared" si="93"/>
        <v>3</v>
      </c>
      <c r="G1997" s="79" t="str">
        <f t="shared" si="94"/>
        <v>D</v>
      </c>
      <c r="H1997" s="79" t="str">
        <f t="shared" si="95"/>
        <v>3IF-ELPO/SJ</v>
      </c>
    </row>
    <row r="1998" spans="1:8">
      <c r="A1998" s="80">
        <v>37288</v>
      </c>
      <c r="B1998" s="79" t="s">
        <v>82</v>
      </c>
      <c r="C1998" s="79" t="s">
        <v>67</v>
      </c>
      <c r="D1998" s="85">
        <v>-1251756.9017</v>
      </c>
      <c r="E1998" s="85">
        <v>125175.69017</v>
      </c>
      <c r="F1998" s="210">
        <f t="shared" si="93"/>
        <v>3</v>
      </c>
      <c r="G1998" s="79" t="str">
        <f t="shared" si="94"/>
        <v>D</v>
      </c>
      <c r="H1998" s="79" t="str">
        <f t="shared" si="95"/>
        <v>3IF-NWPL_ROCKY_M</v>
      </c>
    </row>
    <row r="1999" spans="1:8">
      <c r="A1999" s="80">
        <v>37288</v>
      </c>
      <c r="B1999" s="79" t="s">
        <v>82</v>
      </c>
      <c r="C1999" s="79" t="s">
        <v>68</v>
      </c>
      <c r="D1999" s="85">
        <v>-278168.20039999997</v>
      </c>
      <c r="E1999" s="85">
        <v>2781.6820039999998</v>
      </c>
      <c r="F1999" s="210">
        <f t="shared" si="93"/>
        <v>3</v>
      </c>
      <c r="G1999" s="79" t="str">
        <f t="shared" si="94"/>
        <v>D</v>
      </c>
      <c r="H1999" s="79" t="str">
        <f t="shared" si="95"/>
        <v>3NGI-MALIN</v>
      </c>
    </row>
    <row r="2000" spans="1:8">
      <c r="A2000" s="80">
        <v>37288</v>
      </c>
      <c r="B2000" s="79" t="s">
        <v>82</v>
      </c>
      <c r="C2000" s="79" t="s">
        <v>74</v>
      </c>
      <c r="D2000" s="85">
        <v>0</v>
      </c>
      <c r="E2000" s="85">
        <v>0</v>
      </c>
      <c r="F2000" s="210">
        <f t="shared" si="93"/>
        <v>3</v>
      </c>
      <c r="G2000" s="79" t="str">
        <f t="shared" si="94"/>
        <v>D</v>
      </c>
      <c r="H2000" s="79" t="str">
        <f t="shared" si="95"/>
        <v>3NGI-PGE/CG</v>
      </c>
    </row>
    <row r="2001" spans="1:8">
      <c r="A2001" s="80">
        <v>37288</v>
      </c>
      <c r="B2001" s="79" t="s">
        <v>82</v>
      </c>
      <c r="C2001" s="79" t="s">
        <v>46</v>
      </c>
      <c r="D2001" s="85">
        <v>-278168.20039999997</v>
      </c>
      <c r="E2001" s="85">
        <v>27816.820039999999</v>
      </c>
      <c r="F2001" s="210">
        <f t="shared" si="93"/>
        <v>3</v>
      </c>
      <c r="G2001" s="79" t="str">
        <f t="shared" si="94"/>
        <v>D</v>
      </c>
      <c r="H2001" s="79" t="str">
        <f t="shared" si="95"/>
        <v>3NGI-SOCAL</v>
      </c>
    </row>
    <row r="2002" spans="1:8">
      <c r="A2002" s="80">
        <v>37316</v>
      </c>
      <c r="B2002" s="79" t="s">
        <v>82</v>
      </c>
      <c r="C2002" s="79" t="s">
        <v>87</v>
      </c>
      <c r="D2002" s="85">
        <v>153723.3481</v>
      </c>
      <c r="E2002" s="85">
        <v>-30744.669620000001</v>
      </c>
      <c r="F2002" s="210">
        <f t="shared" si="93"/>
        <v>3</v>
      </c>
      <c r="G2002" s="79" t="str">
        <f t="shared" si="94"/>
        <v>D</v>
      </c>
      <c r="H2002" s="79" t="str">
        <f t="shared" si="95"/>
        <v>3CGPR-AECO/BASIS</v>
      </c>
    </row>
    <row r="2003" spans="1:8">
      <c r="A2003" s="80">
        <v>37316</v>
      </c>
      <c r="B2003" s="79" t="s">
        <v>82</v>
      </c>
      <c r="C2003" s="79" t="s">
        <v>88</v>
      </c>
      <c r="D2003" s="85">
        <v>-153723.3481</v>
      </c>
      <c r="E2003" s="85">
        <v>1537.233481</v>
      </c>
      <c r="F2003" s="210">
        <f t="shared" si="93"/>
        <v>3</v>
      </c>
      <c r="G2003" s="79" t="str">
        <f t="shared" si="94"/>
        <v>D</v>
      </c>
      <c r="H2003" s="79" t="str">
        <f t="shared" si="95"/>
        <v>3IF-CIG/RKYMTN</v>
      </c>
    </row>
    <row r="2004" spans="1:8">
      <c r="A2004" s="80">
        <v>37316</v>
      </c>
      <c r="B2004" s="79" t="s">
        <v>82</v>
      </c>
      <c r="C2004" s="79" t="s">
        <v>89</v>
      </c>
      <c r="D2004" s="85">
        <v>614893.39240000001</v>
      </c>
      <c r="E2004" s="85">
        <v>-61489.339240000001</v>
      </c>
      <c r="F2004" s="210">
        <f t="shared" si="93"/>
        <v>3</v>
      </c>
      <c r="G2004" s="79" t="str">
        <f t="shared" si="94"/>
        <v>D</v>
      </c>
      <c r="H2004" s="79" t="str">
        <f t="shared" si="95"/>
        <v>3IF-ELPO/PERMIAN</v>
      </c>
    </row>
    <row r="2005" spans="1:8">
      <c r="A2005" s="80">
        <v>37316</v>
      </c>
      <c r="B2005" s="79" t="s">
        <v>82</v>
      </c>
      <c r="C2005" s="79" t="s">
        <v>72</v>
      </c>
      <c r="D2005" s="85">
        <v>615141.33310000005</v>
      </c>
      <c r="E2005" s="85">
        <v>-61514.133309999997</v>
      </c>
      <c r="F2005" s="210">
        <f t="shared" si="93"/>
        <v>3</v>
      </c>
      <c r="G2005" s="79" t="str">
        <f t="shared" si="94"/>
        <v>D</v>
      </c>
      <c r="H2005" s="79" t="str">
        <f t="shared" si="95"/>
        <v>3IF-ELPO/SJ</v>
      </c>
    </row>
    <row r="2006" spans="1:8">
      <c r="A2006" s="80">
        <v>37316</v>
      </c>
      <c r="B2006" s="79" t="s">
        <v>82</v>
      </c>
      <c r="C2006" s="79" t="s">
        <v>67</v>
      </c>
      <c r="D2006" s="85">
        <v>-1383510.1327</v>
      </c>
      <c r="E2006" s="85">
        <v>138351.01327</v>
      </c>
      <c r="F2006" s="210">
        <f t="shared" si="93"/>
        <v>3</v>
      </c>
      <c r="G2006" s="79" t="str">
        <f t="shared" si="94"/>
        <v>D</v>
      </c>
      <c r="H2006" s="79" t="str">
        <f t="shared" si="95"/>
        <v>3IF-NWPL_ROCKY_M</v>
      </c>
    </row>
    <row r="2007" spans="1:8">
      <c r="A2007" s="80">
        <v>37316</v>
      </c>
      <c r="B2007" s="79" t="s">
        <v>82</v>
      </c>
      <c r="C2007" s="79" t="s">
        <v>68</v>
      </c>
      <c r="D2007" s="85">
        <v>-307446.69620000001</v>
      </c>
      <c r="E2007" s="85">
        <v>3074.466962</v>
      </c>
      <c r="F2007" s="210">
        <f t="shared" si="93"/>
        <v>3</v>
      </c>
      <c r="G2007" s="79" t="str">
        <f t="shared" si="94"/>
        <v>D</v>
      </c>
      <c r="H2007" s="79" t="str">
        <f t="shared" si="95"/>
        <v>3NGI-MALIN</v>
      </c>
    </row>
    <row r="2008" spans="1:8">
      <c r="A2008" s="80">
        <v>37316</v>
      </c>
      <c r="B2008" s="79" t="s">
        <v>82</v>
      </c>
      <c r="C2008" s="79" t="s">
        <v>74</v>
      </c>
      <c r="D2008" s="85">
        <v>0</v>
      </c>
      <c r="E2008" s="85">
        <v>0</v>
      </c>
      <c r="F2008" s="210">
        <f t="shared" si="93"/>
        <v>3</v>
      </c>
      <c r="G2008" s="79" t="str">
        <f t="shared" si="94"/>
        <v>D</v>
      </c>
      <c r="H2008" s="79" t="str">
        <f t="shared" si="95"/>
        <v>3NGI-PGE/CG</v>
      </c>
    </row>
    <row r="2009" spans="1:8">
      <c r="A2009" s="80">
        <v>37316</v>
      </c>
      <c r="B2009" s="79" t="s">
        <v>82</v>
      </c>
      <c r="C2009" s="79" t="s">
        <v>46</v>
      </c>
      <c r="D2009" s="85">
        <v>-307446.6961</v>
      </c>
      <c r="E2009" s="85">
        <v>30744.669610000001</v>
      </c>
      <c r="F2009" s="210">
        <f t="shared" si="93"/>
        <v>3</v>
      </c>
      <c r="G2009" s="79" t="str">
        <f t="shared" si="94"/>
        <v>D</v>
      </c>
      <c r="H2009" s="79" t="str">
        <f t="shared" si="95"/>
        <v>3NGI-SOCAL</v>
      </c>
    </row>
    <row r="2010" spans="1:8">
      <c r="A2010" s="80">
        <v>37347</v>
      </c>
      <c r="B2010" s="79" t="s">
        <v>82</v>
      </c>
      <c r="C2010" s="79" t="s">
        <v>87</v>
      </c>
      <c r="D2010" s="85">
        <v>148480.7346</v>
      </c>
      <c r="E2010" s="85">
        <v>0</v>
      </c>
      <c r="F2010" s="210">
        <f t="shared" si="93"/>
        <v>4</v>
      </c>
      <c r="G2010" s="79" t="str">
        <f t="shared" si="94"/>
        <v>D</v>
      </c>
      <c r="H2010" s="79" t="str">
        <f t="shared" si="95"/>
        <v>4CGPR-AECO/BASIS</v>
      </c>
    </row>
    <row r="2011" spans="1:8">
      <c r="A2011" s="80">
        <v>37347</v>
      </c>
      <c r="B2011" s="79" t="s">
        <v>82</v>
      </c>
      <c r="C2011" s="79" t="s">
        <v>72</v>
      </c>
      <c r="D2011" s="85">
        <v>1529351.5676</v>
      </c>
      <c r="E2011" s="85">
        <v>-152935.15676000001</v>
      </c>
      <c r="F2011" s="210">
        <f t="shared" si="93"/>
        <v>4</v>
      </c>
      <c r="G2011" s="79" t="str">
        <f t="shared" si="94"/>
        <v>D</v>
      </c>
      <c r="H2011" s="79" t="str">
        <f t="shared" si="95"/>
        <v>4IF-ELPO/SJ</v>
      </c>
    </row>
    <row r="2012" spans="1:8">
      <c r="A2012" s="80">
        <v>37347</v>
      </c>
      <c r="B2012" s="79" t="s">
        <v>82</v>
      </c>
      <c r="C2012" s="79" t="s">
        <v>67</v>
      </c>
      <c r="D2012" s="85">
        <v>-1410566.9798000001</v>
      </c>
      <c r="E2012" s="85">
        <v>141056.69798</v>
      </c>
      <c r="F2012" s="210">
        <f t="shared" si="93"/>
        <v>4</v>
      </c>
      <c r="G2012" s="79" t="str">
        <f t="shared" si="94"/>
        <v>D</v>
      </c>
      <c r="H2012" s="79" t="str">
        <f t="shared" si="95"/>
        <v>4IF-NWPL_ROCKY_M</v>
      </c>
    </row>
    <row r="2013" spans="1:8">
      <c r="A2013" s="80">
        <v>37347</v>
      </c>
      <c r="B2013" s="79" t="s">
        <v>82</v>
      </c>
      <c r="C2013" s="79" t="s">
        <v>46</v>
      </c>
      <c r="D2013" s="85">
        <v>0</v>
      </c>
      <c r="E2013" s="85">
        <v>0</v>
      </c>
      <c r="F2013" s="210">
        <f t="shared" si="93"/>
        <v>4</v>
      </c>
      <c r="G2013" s="79" t="str">
        <f t="shared" si="94"/>
        <v>D</v>
      </c>
      <c r="H2013" s="79" t="str">
        <f t="shared" si="95"/>
        <v>4NGI-SOCAL</v>
      </c>
    </row>
    <row r="2014" spans="1:8">
      <c r="A2014" s="80">
        <v>37377</v>
      </c>
      <c r="B2014" s="79" t="s">
        <v>82</v>
      </c>
      <c r="C2014" s="79" t="s">
        <v>87</v>
      </c>
      <c r="D2014" s="85">
        <v>153132.84220000001</v>
      </c>
      <c r="E2014" s="85">
        <v>0</v>
      </c>
      <c r="F2014" s="210">
        <f t="shared" si="93"/>
        <v>4</v>
      </c>
      <c r="G2014" s="79" t="str">
        <f t="shared" si="94"/>
        <v>D</v>
      </c>
      <c r="H2014" s="79" t="str">
        <f t="shared" si="95"/>
        <v>4CGPR-AECO/BASIS</v>
      </c>
    </row>
    <row r="2015" spans="1:8">
      <c r="A2015" s="80">
        <v>37377</v>
      </c>
      <c r="B2015" s="79" t="s">
        <v>82</v>
      </c>
      <c r="C2015" s="79" t="s">
        <v>72</v>
      </c>
      <c r="D2015" s="85">
        <v>1880570.0976</v>
      </c>
      <c r="E2015" s="85">
        <v>-188057.00975999999</v>
      </c>
      <c r="F2015" s="210">
        <f t="shared" si="93"/>
        <v>4</v>
      </c>
      <c r="G2015" s="79" t="str">
        <f t="shared" si="94"/>
        <v>D</v>
      </c>
      <c r="H2015" s="79" t="str">
        <f t="shared" si="95"/>
        <v>4IF-ELPO/SJ</v>
      </c>
    </row>
    <row r="2016" spans="1:8">
      <c r="A2016" s="80">
        <v>37377</v>
      </c>
      <c r="B2016" s="79" t="s">
        <v>82</v>
      </c>
      <c r="C2016" s="79" t="s">
        <v>67</v>
      </c>
      <c r="D2016" s="85">
        <v>-1454762.0009000001</v>
      </c>
      <c r="E2016" s="85">
        <v>145476.20009</v>
      </c>
      <c r="F2016" s="210">
        <f t="shared" si="93"/>
        <v>4</v>
      </c>
      <c r="G2016" s="79" t="str">
        <f t="shared" si="94"/>
        <v>D</v>
      </c>
      <c r="H2016" s="79" t="str">
        <f t="shared" si="95"/>
        <v>4IF-NWPL_ROCKY_M</v>
      </c>
    </row>
    <row r="2017" spans="1:8">
      <c r="A2017" s="80">
        <v>37377</v>
      </c>
      <c r="B2017" s="79" t="s">
        <v>82</v>
      </c>
      <c r="C2017" s="79" t="s">
        <v>46</v>
      </c>
      <c r="D2017" s="85">
        <v>0</v>
      </c>
      <c r="E2017" s="85">
        <v>0</v>
      </c>
      <c r="F2017" s="210">
        <f t="shared" si="93"/>
        <v>4</v>
      </c>
      <c r="G2017" s="79" t="str">
        <f t="shared" si="94"/>
        <v>D</v>
      </c>
      <c r="H2017" s="79" t="str">
        <f t="shared" si="95"/>
        <v>4NGI-SOCAL</v>
      </c>
    </row>
    <row r="2018" spans="1:8">
      <c r="A2018" s="80">
        <v>37408</v>
      </c>
      <c r="B2018" s="79" t="s">
        <v>82</v>
      </c>
      <c r="C2018" s="79" t="s">
        <v>87</v>
      </c>
      <c r="D2018" s="85">
        <v>147894.91279999999</v>
      </c>
      <c r="E2018" s="85">
        <v>0</v>
      </c>
      <c r="F2018" s="210">
        <f t="shared" si="93"/>
        <v>4</v>
      </c>
      <c r="G2018" s="79" t="str">
        <f t="shared" si="94"/>
        <v>D</v>
      </c>
      <c r="H2018" s="79" t="str">
        <f t="shared" si="95"/>
        <v>4CGPR-AECO/BASIS</v>
      </c>
    </row>
    <row r="2019" spans="1:8">
      <c r="A2019" s="80">
        <v>37408</v>
      </c>
      <c r="B2019" s="79" t="s">
        <v>82</v>
      </c>
      <c r="C2019" s="79" t="s">
        <v>72</v>
      </c>
      <c r="D2019" s="85">
        <v>1819107.4275</v>
      </c>
      <c r="E2019" s="85">
        <v>-181910.74275</v>
      </c>
      <c r="F2019" s="210">
        <f t="shared" si="93"/>
        <v>4</v>
      </c>
      <c r="G2019" s="79" t="str">
        <f t="shared" si="94"/>
        <v>D</v>
      </c>
      <c r="H2019" s="79" t="str">
        <f t="shared" si="95"/>
        <v>4IF-ELPO/SJ</v>
      </c>
    </row>
    <row r="2020" spans="1:8">
      <c r="A2020" s="80">
        <v>37408</v>
      </c>
      <c r="B2020" s="79" t="s">
        <v>82</v>
      </c>
      <c r="C2020" s="79" t="s">
        <v>67</v>
      </c>
      <c r="D2020" s="85">
        <v>-1405001.6716</v>
      </c>
      <c r="E2020" s="85">
        <v>140500.16716000001</v>
      </c>
      <c r="F2020" s="210">
        <f t="shared" si="93"/>
        <v>4</v>
      </c>
      <c r="G2020" s="79" t="str">
        <f t="shared" si="94"/>
        <v>D</v>
      </c>
      <c r="H2020" s="79" t="str">
        <f t="shared" si="95"/>
        <v>4IF-NWPL_ROCKY_M</v>
      </c>
    </row>
    <row r="2021" spans="1:8">
      <c r="A2021" s="80">
        <v>37408</v>
      </c>
      <c r="B2021" s="79" t="s">
        <v>82</v>
      </c>
      <c r="C2021" s="79" t="s">
        <v>46</v>
      </c>
      <c r="D2021" s="85">
        <v>0</v>
      </c>
      <c r="E2021" s="85">
        <v>0</v>
      </c>
      <c r="F2021" s="210">
        <f t="shared" si="93"/>
        <v>4</v>
      </c>
      <c r="G2021" s="79" t="str">
        <f t="shared" si="94"/>
        <v>D</v>
      </c>
      <c r="H2021" s="79" t="str">
        <f t="shared" si="95"/>
        <v>4NGI-SOCAL</v>
      </c>
    </row>
    <row r="2022" spans="1:8">
      <c r="A2022" s="80">
        <v>37438</v>
      </c>
      <c r="B2022" s="79" t="s">
        <v>82</v>
      </c>
      <c r="C2022" s="79" t="s">
        <v>87</v>
      </c>
      <c r="D2022" s="85">
        <v>152514.6648</v>
      </c>
      <c r="E2022" s="85">
        <v>0</v>
      </c>
      <c r="F2022" s="210">
        <f t="shared" si="93"/>
        <v>4</v>
      </c>
      <c r="G2022" s="79" t="str">
        <f t="shared" si="94"/>
        <v>D</v>
      </c>
      <c r="H2022" s="79" t="str">
        <f t="shared" si="95"/>
        <v>4CGPR-AECO/BASIS</v>
      </c>
    </row>
    <row r="2023" spans="1:8">
      <c r="A2023" s="80">
        <v>37438</v>
      </c>
      <c r="B2023" s="79" t="s">
        <v>82</v>
      </c>
      <c r="C2023" s="79" t="s">
        <v>72</v>
      </c>
      <c r="D2023" s="85">
        <v>2330522.4769000001</v>
      </c>
      <c r="E2023" s="85">
        <v>-233052.24768999999</v>
      </c>
      <c r="F2023" s="210">
        <f t="shared" si="93"/>
        <v>4</v>
      </c>
      <c r="G2023" s="79" t="str">
        <f t="shared" si="94"/>
        <v>D</v>
      </c>
      <c r="H2023" s="79" t="str">
        <f t="shared" si="95"/>
        <v>4IF-ELPO/SJ</v>
      </c>
    </row>
    <row r="2024" spans="1:8">
      <c r="A2024" s="80">
        <v>37438</v>
      </c>
      <c r="B2024" s="79" t="s">
        <v>82</v>
      </c>
      <c r="C2024" s="79" t="s">
        <v>67</v>
      </c>
      <c r="D2024" s="85">
        <v>-1448889.3169</v>
      </c>
      <c r="E2024" s="85">
        <v>144888.93169</v>
      </c>
      <c r="F2024" s="210">
        <f t="shared" si="93"/>
        <v>4</v>
      </c>
      <c r="G2024" s="79" t="str">
        <f t="shared" si="94"/>
        <v>D</v>
      </c>
      <c r="H2024" s="79" t="str">
        <f t="shared" si="95"/>
        <v>4IF-NWPL_ROCKY_M</v>
      </c>
    </row>
    <row r="2025" spans="1:8">
      <c r="A2025" s="80">
        <v>37438</v>
      </c>
      <c r="B2025" s="79" t="s">
        <v>82</v>
      </c>
      <c r="C2025" s="79" t="s">
        <v>46</v>
      </c>
      <c r="D2025" s="85">
        <v>0</v>
      </c>
      <c r="E2025" s="85">
        <v>0</v>
      </c>
      <c r="F2025" s="210">
        <f t="shared" si="93"/>
        <v>4</v>
      </c>
      <c r="G2025" s="79" t="str">
        <f t="shared" si="94"/>
        <v>D</v>
      </c>
      <c r="H2025" s="79" t="str">
        <f t="shared" si="95"/>
        <v>4NGI-SOCAL</v>
      </c>
    </row>
    <row r="2026" spans="1:8">
      <c r="A2026" s="80">
        <v>37469</v>
      </c>
      <c r="B2026" s="79" t="s">
        <v>82</v>
      </c>
      <c r="C2026" s="79" t="s">
        <v>87</v>
      </c>
      <c r="D2026" s="85">
        <v>152170.64139999999</v>
      </c>
      <c r="E2026" s="85">
        <v>0</v>
      </c>
      <c r="F2026" s="210">
        <f t="shared" si="93"/>
        <v>4</v>
      </c>
      <c r="G2026" s="79" t="str">
        <f t="shared" si="94"/>
        <v>D</v>
      </c>
      <c r="H2026" s="79" t="str">
        <f t="shared" si="95"/>
        <v>4CGPR-AECO/BASIS</v>
      </c>
    </row>
    <row r="2027" spans="1:8">
      <c r="A2027" s="80">
        <v>37469</v>
      </c>
      <c r="B2027" s="79" t="s">
        <v>82</v>
      </c>
      <c r="C2027" s="79" t="s">
        <v>72</v>
      </c>
      <c r="D2027" s="85">
        <v>2325265.5767999999</v>
      </c>
      <c r="E2027" s="85">
        <v>0</v>
      </c>
      <c r="F2027" s="210">
        <f t="shared" si="93"/>
        <v>4</v>
      </c>
      <c r="G2027" s="79" t="str">
        <f t="shared" si="94"/>
        <v>D</v>
      </c>
      <c r="H2027" s="79" t="str">
        <f t="shared" si="95"/>
        <v>4IF-ELPO/SJ</v>
      </c>
    </row>
    <row r="2028" spans="1:8">
      <c r="A2028" s="80">
        <v>37469</v>
      </c>
      <c r="B2028" s="79" t="s">
        <v>82</v>
      </c>
      <c r="C2028" s="79" t="s">
        <v>67</v>
      </c>
      <c r="D2028" s="85">
        <v>-1445621.0943</v>
      </c>
      <c r="E2028" s="85">
        <v>144562.10943000001</v>
      </c>
      <c r="F2028" s="210">
        <f t="shared" si="93"/>
        <v>4</v>
      </c>
      <c r="G2028" s="79" t="str">
        <f t="shared" si="94"/>
        <v>D</v>
      </c>
      <c r="H2028" s="79" t="str">
        <f t="shared" si="95"/>
        <v>4IF-NWPL_ROCKY_M</v>
      </c>
    </row>
    <row r="2029" spans="1:8">
      <c r="A2029" s="80">
        <v>37469</v>
      </c>
      <c r="B2029" s="79" t="s">
        <v>82</v>
      </c>
      <c r="C2029" s="79" t="s">
        <v>46</v>
      </c>
      <c r="D2029" s="85">
        <v>0</v>
      </c>
      <c r="E2029" s="85">
        <v>0</v>
      </c>
      <c r="F2029" s="210">
        <f t="shared" si="93"/>
        <v>4</v>
      </c>
      <c r="G2029" s="79" t="str">
        <f t="shared" si="94"/>
        <v>D</v>
      </c>
      <c r="H2029" s="79" t="str">
        <f t="shared" si="95"/>
        <v>4NGI-SOCAL</v>
      </c>
    </row>
    <row r="2030" spans="1:8">
      <c r="A2030" s="80">
        <v>37500</v>
      </c>
      <c r="B2030" s="79" t="s">
        <v>82</v>
      </c>
      <c r="C2030" s="79" t="s">
        <v>87</v>
      </c>
      <c r="D2030" s="85">
        <v>146921.28580000001</v>
      </c>
      <c r="E2030" s="85">
        <v>0</v>
      </c>
      <c r="F2030" s="210">
        <f t="shared" si="93"/>
        <v>4</v>
      </c>
      <c r="G2030" s="79" t="str">
        <f t="shared" si="94"/>
        <v>D</v>
      </c>
      <c r="H2030" s="79" t="str">
        <f t="shared" si="95"/>
        <v>4CGPR-AECO/BASIS</v>
      </c>
    </row>
    <row r="2031" spans="1:8">
      <c r="A2031" s="80">
        <v>37500</v>
      </c>
      <c r="B2031" s="79" t="s">
        <v>82</v>
      </c>
      <c r="C2031" s="79" t="s">
        <v>72</v>
      </c>
      <c r="D2031" s="85">
        <v>2247895.6710999999</v>
      </c>
      <c r="E2031" s="85">
        <v>-224789.56711</v>
      </c>
      <c r="F2031" s="210">
        <f t="shared" si="93"/>
        <v>4</v>
      </c>
      <c r="G2031" s="79" t="str">
        <f t="shared" si="94"/>
        <v>D</v>
      </c>
      <c r="H2031" s="79" t="str">
        <f t="shared" si="95"/>
        <v>4IF-ELPO/SJ</v>
      </c>
    </row>
    <row r="2032" spans="1:8">
      <c r="A2032" s="80">
        <v>37500</v>
      </c>
      <c r="B2032" s="79" t="s">
        <v>82</v>
      </c>
      <c r="C2032" s="79" t="s">
        <v>67</v>
      </c>
      <c r="D2032" s="85">
        <v>-1395752.2141</v>
      </c>
      <c r="E2032" s="85">
        <v>139575.22141</v>
      </c>
      <c r="F2032" s="210">
        <f t="shared" si="93"/>
        <v>4</v>
      </c>
      <c r="G2032" s="79" t="str">
        <f t="shared" si="94"/>
        <v>D</v>
      </c>
      <c r="H2032" s="79" t="str">
        <f t="shared" si="95"/>
        <v>4IF-NWPL_ROCKY_M</v>
      </c>
    </row>
    <row r="2033" spans="1:8">
      <c r="A2033" s="80">
        <v>37500</v>
      </c>
      <c r="B2033" s="79" t="s">
        <v>82</v>
      </c>
      <c r="C2033" s="79" t="s">
        <v>46</v>
      </c>
      <c r="D2033" s="85">
        <v>0</v>
      </c>
      <c r="E2033" s="85">
        <v>0</v>
      </c>
      <c r="F2033" s="210">
        <f t="shared" si="93"/>
        <v>4</v>
      </c>
      <c r="G2033" s="79" t="str">
        <f t="shared" si="94"/>
        <v>D</v>
      </c>
      <c r="H2033" s="79" t="str">
        <f t="shared" si="95"/>
        <v>4NGI-SOCAL</v>
      </c>
    </row>
    <row r="2034" spans="1:8">
      <c r="A2034" s="80">
        <v>37530</v>
      </c>
      <c r="B2034" s="79" t="s">
        <v>82</v>
      </c>
      <c r="C2034" s="79" t="s">
        <v>87</v>
      </c>
      <c r="D2034" s="85">
        <v>151460.04860000001</v>
      </c>
      <c r="E2034" s="85">
        <v>0</v>
      </c>
      <c r="F2034" s="210">
        <f t="shared" si="93"/>
        <v>4</v>
      </c>
      <c r="G2034" s="79" t="str">
        <f t="shared" si="94"/>
        <v>D</v>
      </c>
      <c r="H2034" s="79" t="str">
        <f t="shared" si="95"/>
        <v>4CGPR-AECO/BASIS</v>
      </c>
    </row>
    <row r="2035" spans="1:8">
      <c r="A2035" s="80">
        <v>37530</v>
      </c>
      <c r="B2035" s="79" t="s">
        <v>82</v>
      </c>
      <c r="C2035" s="79" t="s">
        <v>72</v>
      </c>
      <c r="D2035" s="85">
        <v>1523785.8052000001</v>
      </c>
      <c r="E2035" s="85">
        <v>0</v>
      </c>
      <c r="F2035" s="210">
        <f t="shared" si="93"/>
        <v>4</v>
      </c>
      <c r="G2035" s="79" t="str">
        <f t="shared" si="94"/>
        <v>D</v>
      </c>
      <c r="H2035" s="79" t="str">
        <f t="shared" si="95"/>
        <v>4IF-ELPO/SJ</v>
      </c>
    </row>
    <row r="2036" spans="1:8">
      <c r="A2036" s="80">
        <v>37530</v>
      </c>
      <c r="B2036" s="79" t="s">
        <v>82</v>
      </c>
      <c r="C2036" s="79" t="s">
        <v>67</v>
      </c>
      <c r="D2036" s="85">
        <v>-1438870.4617999999</v>
      </c>
      <c r="E2036" s="85">
        <v>143887.04618</v>
      </c>
      <c r="F2036" s="210">
        <f t="shared" si="93"/>
        <v>4</v>
      </c>
      <c r="G2036" s="79" t="str">
        <f t="shared" si="94"/>
        <v>D</v>
      </c>
      <c r="H2036" s="79" t="str">
        <f t="shared" si="95"/>
        <v>4IF-NWPL_ROCKY_M</v>
      </c>
    </row>
    <row r="2037" spans="1:8">
      <c r="A2037" s="80">
        <v>37530</v>
      </c>
      <c r="B2037" s="79" t="s">
        <v>82</v>
      </c>
      <c r="C2037" s="79" t="s">
        <v>46</v>
      </c>
      <c r="D2037" s="85">
        <v>0</v>
      </c>
      <c r="E2037" s="85">
        <v>0</v>
      </c>
      <c r="F2037" s="210">
        <f t="shared" si="93"/>
        <v>4</v>
      </c>
      <c r="G2037" s="79" t="str">
        <f t="shared" si="94"/>
        <v>D</v>
      </c>
      <c r="H2037" s="79" t="str">
        <f t="shared" si="95"/>
        <v>4NGI-SOCAL</v>
      </c>
    </row>
    <row r="2038" spans="1:8">
      <c r="A2038" s="80">
        <v>37561</v>
      </c>
      <c r="B2038" s="79" t="s">
        <v>82</v>
      </c>
      <c r="C2038" s="79" t="s">
        <v>72</v>
      </c>
      <c r="D2038" s="85">
        <v>1078887.5386999999</v>
      </c>
      <c r="E2038" s="85">
        <v>-107888.75387</v>
      </c>
      <c r="F2038" s="210">
        <f t="shared" si="93"/>
        <v>5</v>
      </c>
      <c r="G2038" s="79" t="str">
        <f t="shared" si="94"/>
        <v>D</v>
      </c>
      <c r="H2038" s="79" t="str">
        <f t="shared" si="95"/>
        <v>5IF-ELPO/SJ</v>
      </c>
    </row>
    <row r="2039" spans="1:8">
      <c r="A2039" s="80">
        <v>37561</v>
      </c>
      <c r="B2039" s="79" t="s">
        <v>82</v>
      </c>
      <c r="C2039" s="79" t="s">
        <v>67</v>
      </c>
      <c r="D2039" s="85">
        <v>-584762.89359999995</v>
      </c>
      <c r="E2039" s="85">
        <v>58476.289360000002</v>
      </c>
      <c r="F2039" s="210">
        <f t="shared" si="93"/>
        <v>5</v>
      </c>
      <c r="G2039" s="79" t="str">
        <f t="shared" si="94"/>
        <v>D</v>
      </c>
      <c r="H2039" s="79" t="str">
        <f t="shared" si="95"/>
        <v>5IF-NWPL_ROCKY_M</v>
      </c>
    </row>
    <row r="2040" spans="1:8">
      <c r="A2040" s="80">
        <v>37591</v>
      </c>
      <c r="B2040" s="79" t="s">
        <v>82</v>
      </c>
      <c r="C2040" s="79" t="s">
        <v>72</v>
      </c>
      <c r="D2040" s="85">
        <v>1021533.0307</v>
      </c>
      <c r="E2040" s="85">
        <v>-102153.30306999999</v>
      </c>
      <c r="F2040" s="210">
        <f t="shared" si="93"/>
        <v>5</v>
      </c>
      <c r="G2040" s="79" t="str">
        <f t="shared" si="94"/>
        <v>D</v>
      </c>
      <c r="H2040" s="79" t="str">
        <f t="shared" si="95"/>
        <v>5IF-ELPO/SJ</v>
      </c>
    </row>
    <row r="2041" spans="1:8">
      <c r="A2041" s="80">
        <v>37591</v>
      </c>
      <c r="B2041" s="79" t="s">
        <v>82</v>
      </c>
      <c r="C2041" s="79" t="s">
        <v>67</v>
      </c>
      <c r="D2041" s="85">
        <v>-602674.35439999995</v>
      </c>
      <c r="E2041" s="85">
        <v>60267.435440000001</v>
      </c>
      <c r="F2041" s="210">
        <f t="shared" si="93"/>
        <v>5</v>
      </c>
      <c r="G2041" s="79" t="str">
        <f t="shared" si="94"/>
        <v>D</v>
      </c>
      <c r="H2041" s="79" t="str">
        <f t="shared" si="95"/>
        <v>5IF-NWPL_ROCKY_M</v>
      </c>
    </row>
    <row r="2042" spans="1:8">
      <c r="A2042" s="80">
        <v>37622</v>
      </c>
      <c r="B2042" s="79" t="s">
        <v>82</v>
      </c>
      <c r="C2042" s="79" t="s">
        <v>72</v>
      </c>
      <c r="D2042" s="85">
        <v>1018619.9253999999</v>
      </c>
      <c r="E2042" s="85">
        <v>-101861.99254000001</v>
      </c>
      <c r="F2042" s="210">
        <f t="shared" si="93"/>
        <v>5</v>
      </c>
      <c r="G2042" s="79" t="str">
        <f t="shared" si="94"/>
        <v>D</v>
      </c>
      <c r="H2042" s="79" t="str">
        <f t="shared" si="95"/>
        <v>5IF-ELPO/SJ</v>
      </c>
    </row>
    <row r="2043" spans="1:8">
      <c r="A2043" s="80">
        <v>37622</v>
      </c>
      <c r="B2043" s="79" t="s">
        <v>82</v>
      </c>
      <c r="C2043" s="79" t="s">
        <v>67</v>
      </c>
      <c r="D2043" s="85">
        <v>-600955.70810000005</v>
      </c>
      <c r="E2043" s="85">
        <v>60095.570809999997</v>
      </c>
      <c r="F2043" s="210">
        <f t="shared" si="93"/>
        <v>5</v>
      </c>
      <c r="G2043" s="79" t="str">
        <f t="shared" si="94"/>
        <v>D</v>
      </c>
      <c r="H2043" s="79" t="str">
        <f t="shared" si="95"/>
        <v>5IF-NWPL_ROCKY_M</v>
      </c>
    </row>
    <row r="2044" spans="1:8">
      <c r="A2044" s="80">
        <v>37653</v>
      </c>
      <c r="B2044" s="79" t="s">
        <v>82</v>
      </c>
      <c r="C2044" s="79" t="s">
        <v>72</v>
      </c>
      <c r="D2044" s="85">
        <v>917256.57140000002</v>
      </c>
      <c r="E2044" s="85">
        <v>-91725.657139999996</v>
      </c>
      <c r="F2044" s="210">
        <f t="shared" si="93"/>
        <v>5</v>
      </c>
      <c r="G2044" s="79" t="str">
        <f t="shared" si="94"/>
        <v>D</v>
      </c>
      <c r="H2044" s="79" t="str">
        <f t="shared" si="95"/>
        <v>5IF-ELPO/SJ</v>
      </c>
    </row>
    <row r="2045" spans="1:8">
      <c r="A2045" s="80">
        <v>37653</v>
      </c>
      <c r="B2045" s="79" t="s">
        <v>82</v>
      </c>
      <c r="C2045" s="79" t="s">
        <v>67</v>
      </c>
      <c r="D2045" s="85">
        <v>-541154.31940000004</v>
      </c>
      <c r="E2045" s="85">
        <v>54115.431940000002</v>
      </c>
      <c r="F2045" s="210">
        <f t="shared" si="93"/>
        <v>5</v>
      </c>
      <c r="G2045" s="79" t="str">
        <f t="shared" si="94"/>
        <v>D</v>
      </c>
      <c r="H2045" s="79" t="str">
        <f t="shared" si="95"/>
        <v>5IF-NWPL_ROCKY_M</v>
      </c>
    </row>
    <row r="2046" spans="1:8">
      <c r="A2046" s="80">
        <v>37681</v>
      </c>
      <c r="B2046" s="79" t="s">
        <v>82</v>
      </c>
      <c r="C2046" s="79" t="s">
        <v>72</v>
      </c>
      <c r="D2046" s="85">
        <v>1012661.2115</v>
      </c>
      <c r="E2046" s="85">
        <v>-101266.12115000001</v>
      </c>
      <c r="F2046" s="210">
        <f t="shared" si="93"/>
        <v>5</v>
      </c>
      <c r="G2046" s="79" t="str">
        <f t="shared" si="94"/>
        <v>D</v>
      </c>
      <c r="H2046" s="79" t="str">
        <f t="shared" si="95"/>
        <v>5IF-ELPO/SJ</v>
      </c>
    </row>
    <row r="2047" spans="1:8">
      <c r="A2047" s="80">
        <v>37681</v>
      </c>
      <c r="B2047" s="79" t="s">
        <v>82</v>
      </c>
      <c r="C2047" s="79" t="s">
        <v>67</v>
      </c>
      <c r="D2047" s="85">
        <v>-597440.24289999995</v>
      </c>
      <c r="E2047" s="85">
        <v>59744.024290000001</v>
      </c>
      <c r="F2047" s="210">
        <f t="shared" si="93"/>
        <v>5</v>
      </c>
      <c r="G2047" s="79" t="str">
        <f t="shared" si="94"/>
        <v>D</v>
      </c>
      <c r="H2047" s="79" t="str">
        <f t="shared" si="95"/>
        <v>5IF-NWPL_ROCKY_M</v>
      </c>
    </row>
    <row r="2048" spans="1:8">
      <c r="A2048" s="80">
        <v>37712</v>
      </c>
      <c r="B2048" s="79" t="s">
        <v>82</v>
      </c>
      <c r="C2048" s="79" t="s">
        <v>72</v>
      </c>
      <c r="D2048" s="85">
        <v>144075.1324</v>
      </c>
      <c r="E2048" s="85">
        <v>-14407.51324</v>
      </c>
      <c r="F2048" s="210">
        <f t="shared" si="93"/>
        <v>6</v>
      </c>
      <c r="G2048" s="79" t="str">
        <f t="shared" si="94"/>
        <v>D</v>
      </c>
      <c r="H2048" s="79" t="str">
        <f t="shared" si="95"/>
        <v>6IF-ELPO/SJ</v>
      </c>
    </row>
    <row r="2049" spans="1:8">
      <c r="A2049" s="80">
        <v>37742</v>
      </c>
      <c r="B2049" s="79" t="s">
        <v>82</v>
      </c>
      <c r="C2049" s="79" t="s">
        <v>72</v>
      </c>
      <c r="D2049" s="85">
        <v>148399.71669999999</v>
      </c>
      <c r="E2049" s="85">
        <v>-14839.971670000001</v>
      </c>
      <c r="F2049" s="210">
        <f t="shared" si="93"/>
        <v>6</v>
      </c>
      <c r="G2049" s="79" t="str">
        <f t="shared" si="94"/>
        <v>D</v>
      </c>
      <c r="H2049" s="79" t="str">
        <f t="shared" si="95"/>
        <v>6IF-ELPO/SJ</v>
      </c>
    </row>
    <row r="2050" spans="1:8">
      <c r="A2050" s="80">
        <v>37773</v>
      </c>
      <c r="B2050" s="79" t="s">
        <v>82</v>
      </c>
      <c r="C2050" s="79" t="s">
        <v>72</v>
      </c>
      <c r="D2050" s="85">
        <v>143121.4798</v>
      </c>
      <c r="E2050" s="85">
        <v>-14312.14798</v>
      </c>
      <c r="F2050" s="210">
        <f t="shared" si="93"/>
        <v>6</v>
      </c>
      <c r="G2050" s="79" t="str">
        <f t="shared" si="94"/>
        <v>D</v>
      </c>
      <c r="H2050" s="79" t="str">
        <f t="shared" si="95"/>
        <v>6IF-ELPO/SJ</v>
      </c>
    </row>
    <row r="2051" spans="1:8">
      <c r="A2051" s="80">
        <v>37803</v>
      </c>
      <c r="B2051" s="79" t="s">
        <v>82</v>
      </c>
      <c r="C2051" s="79" t="s">
        <v>72</v>
      </c>
      <c r="D2051" s="85">
        <v>147387.75030000001</v>
      </c>
      <c r="E2051" s="85">
        <v>-14738.775030000001</v>
      </c>
      <c r="F2051" s="210">
        <f t="shared" ref="F2051:F2114" si="96">IF(REF_DT&lt;=LastDay,INDEX(IntraMonth_Buckets,MATCH($A2051,IntraSumMonths,0),1),INDEX(BucketTable,MATCH($A2051,SumMonths,0),1))</f>
        <v>6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6IF-ELPO/SJ</v>
      </c>
    </row>
    <row r="2052" spans="1:8">
      <c r="A2052" s="80">
        <v>37834</v>
      </c>
      <c r="B2052" s="79" t="s">
        <v>82</v>
      </c>
      <c r="C2052" s="79" t="s">
        <v>72</v>
      </c>
      <c r="D2052" s="85">
        <v>146852.78700000001</v>
      </c>
      <c r="E2052" s="85">
        <v>-14685.278699999999</v>
      </c>
      <c r="F2052" s="210">
        <f t="shared" si="96"/>
        <v>6</v>
      </c>
      <c r="G2052" s="79" t="str">
        <f t="shared" si="97"/>
        <v>D</v>
      </c>
      <c r="H2052" s="79" t="str">
        <f t="shared" si="98"/>
        <v>6IF-ELPO/SJ</v>
      </c>
    </row>
    <row r="2053" spans="1:8">
      <c r="A2053" s="80">
        <v>37865</v>
      </c>
      <c r="B2053" s="79" t="s">
        <v>82</v>
      </c>
      <c r="C2053" s="79" t="s">
        <v>72</v>
      </c>
      <c r="D2053" s="85">
        <v>141584.87169999999</v>
      </c>
      <c r="E2053" s="85">
        <v>-14158.48717</v>
      </c>
      <c r="F2053" s="210">
        <f t="shared" si="96"/>
        <v>6</v>
      </c>
      <c r="G2053" s="79" t="str">
        <f t="shared" si="97"/>
        <v>D</v>
      </c>
      <c r="H2053" s="79" t="str">
        <f t="shared" si="98"/>
        <v>6IF-ELPO/SJ</v>
      </c>
    </row>
    <row r="2054" spans="1:8">
      <c r="A2054" s="80">
        <v>37895</v>
      </c>
      <c r="B2054" s="79" t="s">
        <v>82</v>
      </c>
      <c r="C2054" s="79" t="s">
        <v>72</v>
      </c>
      <c r="D2054" s="85">
        <v>145763.7297</v>
      </c>
      <c r="E2054" s="85">
        <v>-14576.37297</v>
      </c>
      <c r="F2054" s="210">
        <f t="shared" si="96"/>
        <v>6</v>
      </c>
      <c r="G2054" s="79" t="str">
        <f t="shared" si="97"/>
        <v>D</v>
      </c>
      <c r="H2054" s="79" t="str">
        <f t="shared" si="98"/>
        <v>6IF-ELPO/SJ</v>
      </c>
    </row>
    <row r="2055" spans="1:8">
      <c r="A2055" s="80">
        <v>37188</v>
      </c>
      <c r="B2055" s="79" t="s">
        <v>160</v>
      </c>
      <c r="C2055" s="79" t="s">
        <v>131</v>
      </c>
      <c r="D2055" s="85">
        <v>0</v>
      </c>
      <c r="E2055" s="85">
        <v>0</v>
      </c>
      <c r="F2055" s="210">
        <f t="shared" si="96"/>
        <v>1</v>
      </c>
      <c r="G2055" s="79" t="str">
        <f t="shared" si="97"/>
        <v>M</v>
      </c>
      <c r="H2055" s="79" t="str">
        <f t="shared" si="98"/>
        <v>1GDP-ELPO/PERM2</v>
      </c>
    </row>
    <row r="2056" spans="1:8">
      <c r="A2056" s="80">
        <v>37188</v>
      </c>
      <c r="B2056" s="79" t="s">
        <v>160</v>
      </c>
      <c r="C2056" s="79" t="s">
        <v>135</v>
      </c>
      <c r="D2056" s="85">
        <v>0</v>
      </c>
      <c r="E2056" s="85">
        <v>0</v>
      </c>
      <c r="F2056" s="210">
        <f t="shared" si="96"/>
        <v>1</v>
      </c>
      <c r="G2056" s="79" t="str">
        <f t="shared" si="97"/>
        <v>M</v>
      </c>
      <c r="H2056" s="79" t="str">
        <f t="shared" si="98"/>
        <v>1GDP-ELPO/SANJUA</v>
      </c>
    </row>
    <row r="2057" spans="1:8">
      <c r="A2057" s="80">
        <v>37188</v>
      </c>
      <c r="B2057" s="79" t="s">
        <v>160</v>
      </c>
      <c r="C2057" s="79" t="s">
        <v>171</v>
      </c>
      <c r="D2057" s="85">
        <v>0</v>
      </c>
      <c r="E2057" s="85">
        <v>0</v>
      </c>
      <c r="F2057" s="210">
        <f t="shared" si="96"/>
        <v>1</v>
      </c>
      <c r="G2057" s="79" t="str">
        <f t="shared" si="97"/>
        <v>M</v>
      </c>
      <c r="H2057" s="79" t="str">
        <f t="shared" si="98"/>
        <v>1GDP-HEHUB</v>
      </c>
    </row>
    <row r="2058" spans="1:8">
      <c r="A2058" s="80">
        <v>37188</v>
      </c>
      <c r="B2058" s="79" t="s">
        <v>160</v>
      </c>
      <c r="C2058" s="79" t="s">
        <v>125</v>
      </c>
      <c r="D2058" s="85">
        <v>0</v>
      </c>
      <c r="E2058" s="85">
        <v>0</v>
      </c>
      <c r="F2058" s="210">
        <f t="shared" si="96"/>
        <v>1</v>
      </c>
      <c r="G2058" s="79" t="str">
        <f t="shared" si="97"/>
        <v>M</v>
      </c>
      <c r="H2058" s="79" t="str">
        <f t="shared" si="98"/>
        <v>1GDP-KERN/OPAL</v>
      </c>
    </row>
    <row r="2059" spans="1:8">
      <c r="A2059" s="80">
        <v>37188</v>
      </c>
      <c r="B2059" s="79" t="s">
        <v>160</v>
      </c>
      <c r="C2059" s="79" t="s">
        <v>119</v>
      </c>
      <c r="D2059" s="85">
        <v>0</v>
      </c>
      <c r="E2059" s="85">
        <v>0</v>
      </c>
      <c r="F2059" s="210">
        <f t="shared" si="96"/>
        <v>1</v>
      </c>
      <c r="G2059" s="79" t="str">
        <f t="shared" si="97"/>
        <v>M</v>
      </c>
      <c r="H2059" s="79" t="str">
        <f t="shared" si="98"/>
        <v>1GDP-MALIN-CTYGA</v>
      </c>
    </row>
    <row r="2060" spans="1:8">
      <c r="A2060" s="80">
        <v>37189</v>
      </c>
      <c r="B2060" s="79" t="s">
        <v>160</v>
      </c>
      <c r="C2060" s="79" t="s">
        <v>131</v>
      </c>
      <c r="D2060" s="85">
        <v>20000</v>
      </c>
      <c r="E2060" s="85">
        <v>20000</v>
      </c>
      <c r="F2060" s="210">
        <f t="shared" si="96"/>
        <v>1</v>
      </c>
      <c r="G2060" s="79" t="str">
        <f t="shared" si="97"/>
        <v>M</v>
      </c>
      <c r="H2060" s="79" t="str">
        <f t="shared" si="98"/>
        <v>1GDP-ELPO/PERM2</v>
      </c>
    </row>
    <row r="2061" spans="1:8">
      <c r="A2061" s="80">
        <v>37189</v>
      </c>
      <c r="B2061" s="79" t="s">
        <v>160</v>
      </c>
      <c r="C2061" s="79" t="s">
        <v>135</v>
      </c>
      <c r="D2061" s="85">
        <v>-85000</v>
      </c>
      <c r="E2061" s="85">
        <v>-85000</v>
      </c>
      <c r="F2061" s="210">
        <f t="shared" si="96"/>
        <v>1</v>
      </c>
      <c r="G2061" s="79" t="str">
        <f t="shared" si="97"/>
        <v>M</v>
      </c>
      <c r="H2061" s="79" t="str">
        <f t="shared" si="98"/>
        <v>1GDP-ELPO/SANJUA</v>
      </c>
    </row>
    <row r="2062" spans="1:8">
      <c r="A2062" s="80">
        <v>37189</v>
      </c>
      <c r="B2062" s="79" t="s">
        <v>160</v>
      </c>
      <c r="C2062" s="79" t="s">
        <v>171</v>
      </c>
      <c r="D2062" s="85">
        <v>40000</v>
      </c>
      <c r="E2062" s="85">
        <v>40000</v>
      </c>
      <c r="F2062" s="210">
        <f t="shared" si="96"/>
        <v>1</v>
      </c>
      <c r="G2062" s="79" t="str">
        <f t="shared" si="97"/>
        <v>M</v>
      </c>
      <c r="H2062" s="79" t="str">
        <f t="shared" si="98"/>
        <v>1GDP-HEHUB</v>
      </c>
    </row>
    <row r="2063" spans="1:8">
      <c r="A2063" s="80">
        <v>37189</v>
      </c>
      <c r="B2063" s="79" t="s">
        <v>160</v>
      </c>
      <c r="C2063" s="79" t="s">
        <v>125</v>
      </c>
      <c r="D2063" s="85">
        <v>30000</v>
      </c>
      <c r="E2063" s="85">
        <v>30000</v>
      </c>
      <c r="F2063" s="210">
        <f t="shared" si="96"/>
        <v>1</v>
      </c>
      <c r="G2063" s="79" t="str">
        <f t="shared" si="97"/>
        <v>M</v>
      </c>
      <c r="H2063" s="79" t="str">
        <f t="shared" si="98"/>
        <v>1GDP-KERN/OPAL</v>
      </c>
    </row>
    <row r="2064" spans="1:8">
      <c r="A2064" s="80">
        <v>37189</v>
      </c>
      <c r="B2064" s="79" t="s">
        <v>160</v>
      </c>
      <c r="C2064" s="79" t="s">
        <v>119</v>
      </c>
      <c r="D2064" s="85">
        <v>-10000</v>
      </c>
      <c r="E2064" s="85">
        <v>-10000</v>
      </c>
      <c r="F2064" s="210">
        <f t="shared" si="96"/>
        <v>1</v>
      </c>
      <c r="G2064" s="79" t="str">
        <f t="shared" si="97"/>
        <v>M</v>
      </c>
      <c r="H2064" s="79" t="str">
        <f t="shared" si="98"/>
        <v>1GDP-MALIN-CTYGA</v>
      </c>
    </row>
    <row r="2065" spans="1:8">
      <c r="A2065" s="80">
        <v>37190</v>
      </c>
      <c r="B2065" s="79" t="s">
        <v>160</v>
      </c>
      <c r="C2065" s="79" t="s">
        <v>131</v>
      </c>
      <c r="D2065" s="85">
        <v>20000</v>
      </c>
      <c r="E2065" s="85">
        <v>20000</v>
      </c>
      <c r="F2065" s="210">
        <f t="shared" si="96"/>
        <v>1</v>
      </c>
      <c r="G2065" s="79" t="str">
        <f t="shared" si="97"/>
        <v>M</v>
      </c>
      <c r="H2065" s="79" t="str">
        <f t="shared" si="98"/>
        <v>1GDP-ELPO/PERM2</v>
      </c>
    </row>
    <row r="2066" spans="1:8">
      <c r="A2066" s="80">
        <v>37190</v>
      </c>
      <c r="B2066" s="79" t="s">
        <v>160</v>
      </c>
      <c r="C2066" s="79" t="s">
        <v>135</v>
      </c>
      <c r="D2066" s="85">
        <v>-85000</v>
      </c>
      <c r="E2066" s="85">
        <v>-85000</v>
      </c>
      <c r="F2066" s="210">
        <f t="shared" si="96"/>
        <v>1</v>
      </c>
      <c r="G2066" s="79" t="str">
        <f t="shared" si="97"/>
        <v>M</v>
      </c>
      <c r="H2066" s="79" t="str">
        <f t="shared" si="98"/>
        <v>1GDP-ELPO/SANJUA</v>
      </c>
    </row>
    <row r="2067" spans="1:8">
      <c r="A2067" s="80">
        <v>37190</v>
      </c>
      <c r="B2067" s="79" t="s">
        <v>160</v>
      </c>
      <c r="C2067" s="79" t="s">
        <v>171</v>
      </c>
      <c r="D2067" s="85">
        <v>40000</v>
      </c>
      <c r="E2067" s="85">
        <v>40000</v>
      </c>
      <c r="F2067" s="210">
        <f t="shared" si="96"/>
        <v>1</v>
      </c>
      <c r="G2067" s="79" t="str">
        <f t="shared" si="97"/>
        <v>M</v>
      </c>
      <c r="H2067" s="79" t="str">
        <f t="shared" si="98"/>
        <v>1GDP-HEHUB</v>
      </c>
    </row>
    <row r="2068" spans="1:8">
      <c r="A2068" s="80">
        <v>37190</v>
      </c>
      <c r="B2068" s="79" t="s">
        <v>160</v>
      </c>
      <c r="C2068" s="79" t="s">
        <v>125</v>
      </c>
      <c r="D2068" s="85">
        <v>30000</v>
      </c>
      <c r="E2068" s="85">
        <v>30000</v>
      </c>
      <c r="F2068" s="210">
        <f t="shared" si="96"/>
        <v>1</v>
      </c>
      <c r="G2068" s="79" t="str">
        <f t="shared" si="97"/>
        <v>M</v>
      </c>
      <c r="H2068" s="79" t="str">
        <f t="shared" si="98"/>
        <v>1GDP-KERN/OPAL</v>
      </c>
    </row>
    <row r="2069" spans="1:8">
      <c r="A2069" s="80">
        <v>37190</v>
      </c>
      <c r="B2069" s="79" t="s">
        <v>160</v>
      </c>
      <c r="C2069" s="79" t="s">
        <v>119</v>
      </c>
      <c r="D2069" s="85">
        <v>-10000</v>
      </c>
      <c r="E2069" s="85">
        <v>-10000</v>
      </c>
      <c r="F2069" s="210">
        <f t="shared" si="96"/>
        <v>1</v>
      </c>
      <c r="G2069" s="79" t="str">
        <f t="shared" si="97"/>
        <v>M</v>
      </c>
      <c r="H2069" s="79" t="str">
        <f t="shared" si="98"/>
        <v>1GDP-MALIN-CTYGA</v>
      </c>
    </row>
    <row r="2070" spans="1:8">
      <c r="A2070" s="80">
        <v>37191</v>
      </c>
      <c r="B2070" s="79" t="s">
        <v>160</v>
      </c>
      <c r="C2070" s="79" t="s">
        <v>131</v>
      </c>
      <c r="D2070" s="85">
        <v>20000</v>
      </c>
      <c r="E2070" s="85">
        <v>20000</v>
      </c>
      <c r="F2070" s="210">
        <f t="shared" si="96"/>
        <v>1</v>
      </c>
      <c r="G2070" s="79" t="str">
        <f t="shared" si="97"/>
        <v>M</v>
      </c>
      <c r="H2070" s="79" t="str">
        <f t="shared" si="98"/>
        <v>1GDP-ELPO/PERM2</v>
      </c>
    </row>
    <row r="2071" spans="1:8">
      <c r="A2071" s="80">
        <v>37191</v>
      </c>
      <c r="B2071" s="79" t="s">
        <v>160</v>
      </c>
      <c r="C2071" s="79" t="s">
        <v>135</v>
      </c>
      <c r="D2071" s="85">
        <v>-85000</v>
      </c>
      <c r="E2071" s="85">
        <v>-85000</v>
      </c>
      <c r="F2071" s="210">
        <f t="shared" si="96"/>
        <v>1</v>
      </c>
      <c r="G2071" s="79" t="str">
        <f t="shared" si="97"/>
        <v>M</v>
      </c>
      <c r="H2071" s="79" t="str">
        <f t="shared" si="98"/>
        <v>1GDP-ELPO/SANJUA</v>
      </c>
    </row>
    <row r="2072" spans="1:8">
      <c r="A2072" s="80">
        <v>37191</v>
      </c>
      <c r="B2072" s="79" t="s">
        <v>160</v>
      </c>
      <c r="C2072" s="79" t="s">
        <v>171</v>
      </c>
      <c r="D2072" s="85">
        <v>40000</v>
      </c>
      <c r="E2072" s="85">
        <v>40000</v>
      </c>
      <c r="F2072" s="210">
        <f t="shared" si="96"/>
        <v>1</v>
      </c>
      <c r="G2072" s="79" t="str">
        <f t="shared" si="97"/>
        <v>M</v>
      </c>
      <c r="H2072" s="79" t="str">
        <f t="shared" si="98"/>
        <v>1GDP-HEHUB</v>
      </c>
    </row>
    <row r="2073" spans="1:8">
      <c r="A2073" s="80">
        <v>37191</v>
      </c>
      <c r="B2073" s="79" t="s">
        <v>160</v>
      </c>
      <c r="C2073" s="79" t="s">
        <v>125</v>
      </c>
      <c r="D2073" s="85">
        <v>30000</v>
      </c>
      <c r="E2073" s="85">
        <v>30000</v>
      </c>
      <c r="F2073" s="210">
        <f t="shared" si="96"/>
        <v>1</v>
      </c>
      <c r="G2073" s="79" t="str">
        <f t="shared" si="97"/>
        <v>M</v>
      </c>
      <c r="H2073" s="79" t="str">
        <f t="shared" si="98"/>
        <v>1GDP-KERN/OPAL</v>
      </c>
    </row>
    <row r="2074" spans="1:8">
      <c r="A2074" s="80">
        <v>37191</v>
      </c>
      <c r="B2074" s="79" t="s">
        <v>160</v>
      </c>
      <c r="C2074" s="79" t="s">
        <v>119</v>
      </c>
      <c r="D2074" s="85">
        <v>-10000</v>
      </c>
      <c r="E2074" s="85">
        <v>-10000</v>
      </c>
      <c r="F2074" s="210">
        <f t="shared" si="96"/>
        <v>1</v>
      </c>
      <c r="G2074" s="79" t="str">
        <f t="shared" si="97"/>
        <v>M</v>
      </c>
      <c r="H2074" s="79" t="str">
        <f t="shared" si="98"/>
        <v>1GDP-MALIN-CTYGA</v>
      </c>
    </row>
    <row r="2075" spans="1:8">
      <c r="A2075" s="80">
        <v>37192</v>
      </c>
      <c r="B2075" s="79" t="s">
        <v>160</v>
      </c>
      <c r="C2075" s="79" t="s">
        <v>131</v>
      </c>
      <c r="D2075" s="85">
        <v>20000</v>
      </c>
      <c r="E2075" s="85">
        <v>20000</v>
      </c>
      <c r="F2075" s="210">
        <f t="shared" si="96"/>
        <v>1</v>
      </c>
      <c r="G2075" s="79" t="str">
        <f t="shared" si="97"/>
        <v>M</v>
      </c>
      <c r="H2075" s="79" t="str">
        <f t="shared" si="98"/>
        <v>1GDP-ELPO/PERM2</v>
      </c>
    </row>
    <row r="2076" spans="1:8">
      <c r="A2076" s="80">
        <v>37192</v>
      </c>
      <c r="B2076" s="79" t="s">
        <v>160</v>
      </c>
      <c r="C2076" s="79" t="s">
        <v>135</v>
      </c>
      <c r="D2076" s="85">
        <v>-85000</v>
      </c>
      <c r="E2076" s="85">
        <v>-85000</v>
      </c>
      <c r="F2076" s="210">
        <f t="shared" si="96"/>
        <v>1</v>
      </c>
      <c r="G2076" s="79" t="str">
        <f t="shared" si="97"/>
        <v>M</v>
      </c>
      <c r="H2076" s="79" t="str">
        <f t="shared" si="98"/>
        <v>1GDP-ELPO/SANJUA</v>
      </c>
    </row>
    <row r="2077" spans="1:8">
      <c r="A2077" s="80">
        <v>37192</v>
      </c>
      <c r="B2077" s="79" t="s">
        <v>160</v>
      </c>
      <c r="C2077" s="79" t="s">
        <v>171</v>
      </c>
      <c r="D2077" s="85">
        <v>40000</v>
      </c>
      <c r="E2077" s="85">
        <v>40000</v>
      </c>
      <c r="F2077" s="210">
        <f t="shared" si="96"/>
        <v>1</v>
      </c>
      <c r="G2077" s="79" t="str">
        <f t="shared" si="97"/>
        <v>M</v>
      </c>
      <c r="H2077" s="79" t="str">
        <f t="shared" si="98"/>
        <v>1GDP-HEHUB</v>
      </c>
    </row>
    <row r="2078" spans="1:8">
      <c r="A2078" s="80">
        <v>37192</v>
      </c>
      <c r="B2078" s="79" t="s">
        <v>160</v>
      </c>
      <c r="C2078" s="79" t="s">
        <v>125</v>
      </c>
      <c r="D2078" s="85">
        <v>30000</v>
      </c>
      <c r="E2078" s="85">
        <v>30000</v>
      </c>
      <c r="F2078" s="210">
        <f t="shared" si="96"/>
        <v>1</v>
      </c>
      <c r="G2078" s="79" t="str">
        <f t="shared" si="97"/>
        <v>M</v>
      </c>
      <c r="H2078" s="79" t="str">
        <f t="shared" si="98"/>
        <v>1GDP-KERN/OPAL</v>
      </c>
    </row>
    <row r="2079" spans="1:8">
      <c r="A2079" s="80">
        <v>37192</v>
      </c>
      <c r="B2079" s="79" t="s">
        <v>160</v>
      </c>
      <c r="C2079" s="79" t="s">
        <v>119</v>
      </c>
      <c r="D2079" s="85">
        <v>-10000</v>
      </c>
      <c r="E2079" s="85">
        <v>-10000</v>
      </c>
      <c r="F2079" s="210">
        <f t="shared" si="96"/>
        <v>1</v>
      </c>
      <c r="G2079" s="79" t="str">
        <f t="shared" si="97"/>
        <v>M</v>
      </c>
      <c r="H2079" s="79" t="str">
        <f t="shared" si="98"/>
        <v>1GDP-MALIN-CTYGA</v>
      </c>
    </row>
    <row r="2080" spans="1:8">
      <c r="A2080" s="80">
        <v>37193</v>
      </c>
      <c r="B2080" s="79" t="s">
        <v>160</v>
      </c>
      <c r="C2080" s="79" t="s">
        <v>131</v>
      </c>
      <c r="D2080" s="85">
        <v>20000</v>
      </c>
      <c r="E2080" s="85">
        <v>20000</v>
      </c>
      <c r="F2080" s="210">
        <f t="shared" si="96"/>
        <v>1</v>
      </c>
      <c r="G2080" s="79" t="str">
        <f t="shared" si="97"/>
        <v>M</v>
      </c>
      <c r="H2080" s="79" t="str">
        <f t="shared" si="98"/>
        <v>1GDP-ELPO/PERM2</v>
      </c>
    </row>
    <row r="2081" spans="1:8">
      <c r="A2081" s="80">
        <v>37193</v>
      </c>
      <c r="B2081" s="79" t="s">
        <v>160</v>
      </c>
      <c r="C2081" s="79" t="s">
        <v>135</v>
      </c>
      <c r="D2081" s="85">
        <v>-85000</v>
      </c>
      <c r="E2081" s="85">
        <v>-85000</v>
      </c>
      <c r="F2081" s="210">
        <f t="shared" si="96"/>
        <v>1</v>
      </c>
      <c r="G2081" s="79" t="str">
        <f t="shared" si="97"/>
        <v>M</v>
      </c>
      <c r="H2081" s="79" t="str">
        <f t="shared" si="98"/>
        <v>1GDP-ELPO/SANJUA</v>
      </c>
    </row>
    <row r="2082" spans="1:8">
      <c r="A2082" s="80">
        <v>37193</v>
      </c>
      <c r="B2082" s="79" t="s">
        <v>160</v>
      </c>
      <c r="C2082" s="79" t="s">
        <v>171</v>
      </c>
      <c r="D2082" s="85">
        <v>40000</v>
      </c>
      <c r="E2082" s="85">
        <v>40000</v>
      </c>
      <c r="F2082" s="210">
        <f t="shared" si="96"/>
        <v>1</v>
      </c>
      <c r="G2082" s="79" t="str">
        <f t="shared" si="97"/>
        <v>M</v>
      </c>
      <c r="H2082" s="79" t="str">
        <f t="shared" si="98"/>
        <v>1GDP-HEHUB</v>
      </c>
    </row>
    <row r="2083" spans="1:8">
      <c r="A2083" s="80">
        <v>37193</v>
      </c>
      <c r="B2083" s="79" t="s">
        <v>160</v>
      </c>
      <c r="C2083" s="79" t="s">
        <v>125</v>
      </c>
      <c r="D2083" s="85">
        <v>30000</v>
      </c>
      <c r="E2083" s="85">
        <v>30000</v>
      </c>
      <c r="F2083" s="210">
        <f t="shared" si="96"/>
        <v>1</v>
      </c>
      <c r="G2083" s="79" t="str">
        <f t="shared" si="97"/>
        <v>M</v>
      </c>
      <c r="H2083" s="79" t="str">
        <f t="shared" si="98"/>
        <v>1GDP-KERN/OPAL</v>
      </c>
    </row>
    <row r="2084" spans="1:8">
      <c r="A2084" s="80">
        <v>37193</v>
      </c>
      <c r="B2084" s="79" t="s">
        <v>160</v>
      </c>
      <c r="C2084" s="79" t="s">
        <v>119</v>
      </c>
      <c r="D2084" s="85">
        <v>-10000</v>
      </c>
      <c r="E2084" s="85">
        <v>-10000</v>
      </c>
      <c r="F2084" s="210">
        <f t="shared" si="96"/>
        <v>1</v>
      </c>
      <c r="G2084" s="79" t="str">
        <f t="shared" si="97"/>
        <v>M</v>
      </c>
      <c r="H2084" s="79" t="str">
        <f t="shared" si="98"/>
        <v>1GDP-MALIN-CTYGA</v>
      </c>
    </row>
    <row r="2085" spans="1:8">
      <c r="A2085" s="80">
        <v>37194</v>
      </c>
      <c r="B2085" s="79" t="s">
        <v>160</v>
      </c>
      <c r="C2085" s="79" t="s">
        <v>131</v>
      </c>
      <c r="D2085" s="85">
        <v>20000</v>
      </c>
      <c r="E2085" s="85">
        <v>20000</v>
      </c>
      <c r="F2085" s="210">
        <f t="shared" si="96"/>
        <v>1</v>
      </c>
      <c r="G2085" s="79" t="str">
        <f t="shared" si="97"/>
        <v>M</v>
      </c>
      <c r="H2085" s="79" t="str">
        <f t="shared" si="98"/>
        <v>1GDP-ELPO/PERM2</v>
      </c>
    </row>
    <row r="2086" spans="1:8">
      <c r="A2086" s="80">
        <v>37194</v>
      </c>
      <c r="B2086" s="79" t="s">
        <v>160</v>
      </c>
      <c r="C2086" s="79" t="s">
        <v>135</v>
      </c>
      <c r="D2086" s="85">
        <v>-85000</v>
      </c>
      <c r="E2086" s="85">
        <v>-85000</v>
      </c>
      <c r="F2086" s="210">
        <f t="shared" si="96"/>
        <v>1</v>
      </c>
      <c r="G2086" s="79" t="str">
        <f t="shared" si="97"/>
        <v>M</v>
      </c>
      <c r="H2086" s="79" t="str">
        <f t="shared" si="98"/>
        <v>1GDP-ELPO/SANJUA</v>
      </c>
    </row>
    <row r="2087" spans="1:8">
      <c r="A2087" s="80">
        <v>37194</v>
      </c>
      <c r="B2087" s="79" t="s">
        <v>160</v>
      </c>
      <c r="C2087" s="79" t="s">
        <v>171</v>
      </c>
      <c r="D2087" s="85">
        <v>40000</v>
      </c>
      <c r="E2087" s="85">
        <v>40000</v>
      </c>
      <c r="F2087" s="210">
        <f t="shared" si="96"/>
        <v>1</v>
      </c>
      <c r="G2087" s="79" t="str">
        <f t="shared" si="97"/>
        <v>M</v>
      </c>
      <c r="H2087" s="79" t="str">
        <f t="shared" si="98"/>
        <v>1GDP-HEHUB</v>
      </c>
    </row>
    <row r="2088" spans="1:8">
      <c r="A2088" s="80">
        <v>37194</v>
      </c>
      <c r="B2088" s="79" t="s">
        <v>160</v>
      </c>
      <c r="C2088" s="79" t="s">
        <v>125</v>
      </c>
      <c r="D2088" s="85">
        <v>30000</v>
      </c>
      <c r="E2088" s="85">
        <v>30000</v>
      </c>
      <c r="F2088" s="210">
        <f t="shared" si="96"/>
        <v>1</v>
      </c>
      <c r="G2088" s="79" t="str">
        <f t="shared" si="97"/>
        <v>M</v>
      </c>
      <c r="H2088" s="79" t="str">
        <f t="shared" si="98"/>
        <v>1GDP-KERN/OPAL</v>
      </c>
    </row>
    <row r="2089" spans="1:8">
      <c r="A2089" s="80">
        <v>37194</v>
      </c>
      <c r="B2089" s="79" t="s">
        <v>160</v>
      </c>
      <c r="C2089" s="79" t="s">
        <v>119</v>
      </c>
      <c r="D2089" s="85">
        <v>-10000</v>
      </c>
      <c r="E2089" s="85">
        <v>-10000</v>
      </c>
      <c r="F2089" s="210">
        <f t="shared" si="96"/>
        <v>1</v>
      </c>
      <c r="G2089" s="79" t="str">
        <f t="shared" si="97"/>
        <v>M</v>
      </c>
      <c r="H2089" s="79" t="str">
        <f t="shared" si="98"/>
        <v>1GDP-MALIN-CTYGA</v>
      </c>
    </row>
    <row r="2090" spans="1:8">
      <c r="A2090" s="80">
        <v>37195</v>
      </c>
      <c r="B2090" s="79" t="s">
        <v>160</v>
      </c>
      <c r="C2090" s="79" t="s">
        <v>131</v>
      </c>
      <c r="D2090" s="85">
        <v>20000</v>
      </c>
      <c r="E2090" s="85">
        <v>20000</v>
      </c>
      <c r="F2090" s="210">
        <f t="shared" si="96"/>
        <v>1</v>
      </c>
      <c r="G2090" s="79" t="str">
        <f t="shared" si="97"/>
        <v>M</v>
      </c>
      <c r="H2090" s="79" t="str">
        <f t="shared" si="98"/>
        <v>1GDP-ELPO/PERM2</v>
      </c>
    </row>
    <row r="2091" spans="1:8">
      <c r="A2091" s="80">
        <v>37195</v>
      </c>
      <c r="B2091" s="79" t="s">
        <v>160</v>
      </c>
      <c r="C2091" s="79" t="s">
        <v>135</v>
      </c>
      <c r="D2091" s="85">
        <v>-85000</v>
      </c>
      <c r="E2091" s="85">
        <v>-85000</v>
      </c>
      <c r="F2091" s="210">
        <f t="shared" si="96"/>
        <v>1</v>
      </c>
      <c r="G2091" s="79" t="str">
        <f t="shared" si="97"/>
        <v>M</v>
      </c>
      <c r="H2091" s="79" t="str">
        <f t="shared" si="98"/>
        <v>1GDP-ELPO/SANJUA</v>
      </c>
    </row>
    <row r="2092" spans="1:8">
      <c r="A2092" s="80">
        <v>37195</v>
      </c>
      <c r="B2092" s="79" t="s">
        <v>160</v>
      </c>
      <c r="C2092" s="79" t="s">
        <v>171</v>
      </c>
      <c r="D2092" s="85">
        <v>40000</v>
      </c>
      <c r="E2092" s="85">
        <v>40000</v>
      </c>
      <c r="F2092" s="210">
        <f t="shared" si="96"/>
        <v>1</v>
      </c>
      <c r="G2092" s="79" t="str">
        <f t="shared" si="97"/>
        <v>M</v>
      </c>
      <c r="H2092" s="79" t="str">
        <f t="shared" si="98"/>
        <v>1GDP-HEHUB</v>
      </c>
    </row>
    <row r="2093" spans="1:8">
      <c r="A2093" s="80">
        <v>37195</v>
      </c>
      <c r="B2093" s="79" t="s">
        <v>160</v>
      </c>
      <c r="C2093" s="79" t="s">
        <v>125</v>
      </c>
      <c r="D2093" s="85">
        <v>30000</v>
      </c>
      <c r="E2093" s="85">
        <v>30000</v>
      </c>
      <c r="F2093" s="210">
        <f t="shared" si="96"/>
        <v>1</v>
      </c>
      <c r="G2093" s="79" t="str">
        <f t="shared" si="97"/>
        <v>M</v>
      </c>
      <c r="H2093" s="79" t="str">
        <f t="shared" si="98"/>
        <v>1GDP-KERN/OPAL</v>
      </c>
    </row>
    <row r="2094" spans="1:8">
      <c r="A2094" s="80">
        <v>37195</v>
      </c>
      <c r="B2094" s="79" t="s">
        <v>160</v>
      </c>
      <c r="C2094" s="79" t="s">
        <v>119</v>
      </c>
      <c r="D2094" s="85">
        <v>-10000</v>
      </c>
      <c r="E2094" s="85">
        <v>-10000</v>
      </c>
      <c r="F2094" s="210">
        <f t="shared" si="96"/>
        <v>1</v>
      </c>
      <c r="G2094" s="79" t="str">
        <f t="shared" si="97"/>
        <v>M</v>
      </c>
      <c r="H2094" s="79" t="str">
        <f t="shared" si="98"/>
        <v>1GDP-MALIN-CTYGA</v>
      </c>
    </row>
    <row r="2095" spans="1:8">
      <c r="A2095" s="80">
        <v>37165</v>
      </c>
      <c r="B2095" s="79" t="s">
        <v>86</v>
      </c>
      <c r="C2095" s="79" t="s">
        <v>87</v>
      </c>
      <c r="D2095" s="85">
        <v>0</v>
      </c>
      <c r="E2095" s="85">
        <v>0</v>
      </c>
      <c r="F2095" s="210">
        <f t="shared" si="96"/>
        <v>1</v>
      </c>
      <c r="G2095" s="79" t="str">
        <f t="shared" si="97"/>
        <v>D</v>
      </c>
      <c r="H2095" s="79" t="str">
        <f t="shared" si="98"/>
        <v>1CGPR-AECO/BASIS</v>
      </c>
    </row>
    <row r="2096" spans="1:8">
      <c r="A2096" s="80">
        <v>37165</v>
      </c>
      <c r="B2096" s="79" t="s">
        <v>86</v>
      </c>
      <c r="C2096" s="79" t="s">
        <v>100</v>
      </c>
      <c r="D2096" s="85">
        <v>0</v>
      </c>
      <c r="E2096" s="85">
        <v>0</v>
      </c>
      <c r="F2096" s="210">
        <f t="shared" si="96"/>
        <v>1</v>
      </c>
      <c r="G2096" s="79" t="str">
        <f t="shared" si="97"/>
        <v>D</v>
      </c>
      <c r="H2096" s="79" t="str">
        <f t="shared" si="98"/>
        <v>1DJ/BASIN/CIG</v>
      </c>
    </row>
    <row r="2097" spans="1:8">
      <c r="A2097" s="80">
        <v>37165</v>
      </c>
      <c r="B2097" s="79" t="s">
        <v>86</v>
      </c>
      <c r="C2097" s="79" t="s">
        <v>88</v>
      </c>
      <c r="D2097" s="85">
        <v>0</v>
      </c>
      <c r="E2097" s="85">
        <v>0</v>
      </c>
      <c r="F2097" s="210">
        <f t="shared" si="96"/>
        <v>1</v>
      </c>
      <c r="G2097" s="79" t="str">
        <f t="shared" si="97"/>
        <v>D</v>
      </c>
      <c r="H2097" s="79" t="str">
        <f t="shared" si="98"/>
        <v>1IF-CIG/RKYMTN</v>
      </c>
    </row>
    <row r="2098" spans="1:8">
      <c r="A2098" s="80">
        <v>37165</v>
      </c>
      <c r="B2098" s="79" t="s">
        <v>86</v>
      </c>
      <c r="C2098" s="79" t="s">
        <v>101</v>
      </c>
      <c r="D2098" s="85">
        <v>0</v>
      </c>
      <c r="E2098" s="85">
        <v>0</v>
      </c>
      <c r="F2098" s="210">
        <f t="shared" si="96"/>
        <v>1</v>
      </c>
      <c r="G2098" s="79" t="str">
        <f t="shared" si="97"/>
        <v>D</v>
      </c>
      <c r="H2098" s="79" t="str">
        <f t="shared" si="98"/>
        <v>1IF-CIG/WIC</v>
      </c>
    </row>
    <row r="2099" spans="1:8">
      <c r="A2099" s="80">
        <v>37165</v>
      </c>
      <c r="B2099" s="79" t="s">
        <v>86</v>
      </c>
      <c r="C2099" s="79" t="s">
        <v>89</v>
      </c>
      <c r="D2099" s="85">
        <v>0</v>
      </c>
      <c r="E2099" s="85">
        <v>0</v>
      </c>
      <c r="F2099" s="210">
        <f t="shared" si="96"/>
        <v>1</v>
      </c>
      <c r="G2099" s="79" t="str">
        <f t="shared" si="97"/>
        <v>D</v>
      </c>
      <c r="H2099" s="79" t="str">
        <f t="shared" si="98"/>
        <v>1IF-ELPO/PERMIAN</v>
      </c>
    </row>
    <row r="2100" spans="1:8">
      <c r="A2100" s="80">
        <v>37165</v>
      </c>
      <c r="B2100" s="79" t="s">
        <v>86</v>
      </c>
      <c r="C2100" s="79" t="s">
        <v>72</v>
      </c>
      <c r="D2100" s="85">
        <v>0</v>
      </c>
      <c r="E2100" s="85">
        <v>0</v>
      </c>
      <c r="F2100" s="210">
        <f t="shared" si="96"/>
        <v>1</v>
      </c>
      <c r="G2100" s="79" t="str">
        <f t="shared" si="97"/>
        <v>D</v>
      </c>
      <c r="H2100" s="79" t="str">
        <f t="shared" si="98"/>
        <v>1IF-ELPO/SJ</v>
      </c>
    </row>
    <row r="2101" spans="1:8">
      <c r="A2101" s="80">
        <v>37165</v>
      </c>
      <c r="B2101" s="79" t="s">
        <v>86</v>
      </c>
      <c r="C2101" s="79" t="s">
        <v>90</v>
      </c>
      <c r="D2101" s="85">
        <v>0</v>
      </c>
      <c r="E2101" s="85">
        <v>0</v>
      </c>
      <c r="F2101" s="210">
        <f t="shared" si="96"/>
        <v>1</v>
      </c>
      <c r="G2101" s="79" t="str">
        <f t="shared" si="97"/>
        <v>D</v>
      </c>
      <c r="H2101" s="79" t="str">
        <f t="shared" si="98"/>
        <v>1IF-HEHUB</v>
      </c>
    </row>
    <row r="2102" spans="1:8">
      <c r="A2102" s="80">
        <v>37165</v>
      </c>
      <c r="B2102" s="79" t="s">
        <v>86</v>
      </c>
      <c r="C2102" s="79" t="s">
        <v>102</v>
      </c>
      <c r="D2102" s="85">
        <v>0</v>
      </c>
      <c r="E2102" s="85">
        <v>0</v>
      </c>
      <c r="F2102" s="210">
        <f t="shared" si="96"/>
        <v>1</v>
      </c>
      <c r="G2102" s="79" t="str">
        <f t="shared" si="97"/>
        <v>D</v>
      </c>
      <c r="H2102" s="79" t="str">
        <f t="shared" si="98"/>
        <v>1IF-KERN/RIVER</v>
      </c>
    </row>
    <row r="2103" spans="1:8">
      <c r="A2103" s="80">
        <v>37165</v>
      </c>
      <c r="B2103" s="79" t="s">
        <v>86</v>
      </c>
      <c r="C2103" s="79" t="s">
        <v>92</v>
      </c>
      <c r="D2103" s="85">
        <v>0</v>
      </c>
      <c r="E2103" s="85">
        <v>0</v>
      </c>
      <c r="F2103" s="210">
        <f t="shared" si="96"/>
        <v>1</v>
      </c>
      <c r="G2103" s="79" t="str">
        <f t="shared" si="97"/>
        <v>D</v>
      </c>
      <c r="H2103" s="79" t="str">
        <f t="shared" si="98"/>
        <v>1IF-NTHWST/CANBR</v>
      </c>
    </row>
    <row r="2104" spans="1:8">
      <c r="A2104" s="80">
        <v>37165</v>
      </c>
      <c r="B2104" s="79" t="s">
        <v>86</v>
      </c>
      <c r="C2104" s="79" t="s">
        <v>67</v>
      </c>
      <c r="D2104" s="85">
        <v>0</v>
      </c>
      <c r="E2104" s="85">
        <v>0</v>
      </c>
      <c r="F2104" s="210">
        <f t="shared" si="96"/>
        <v>1</v>
      </c>
      <c r="G2104" s="79" t="str">
        <f t="shared" si="97"/>
        <v>D</v>
      </c>
      <c r="H2104" s="79" t="str">
        <f t="shared" si="98"/>
        <v>1IF-NWPL_ROCKY_M</v>
      </c>
    </row>
    <row r="2105" spans="1:8">
      <c r="A2105" s="80">
        <v>37165</v>
      </c>
      <c r="B2105" s="79" t="s">
        <v>86</v>
      </c>
      <c r="C2105" s="79" t="s">
        <v>99</v>
      </c>
      <c r="D2105" s="85">
        <v>0</v>
      </c>
      <c r="E2105" s="85">
        <v>0</v>
      </c>
      <c r="F2105" s="210">
        <f t="shared" si="96"/>
        <v>1</v>
      </c>
      <c r="G2105" s="79" t="str">
        <f t="shared" si="97"/>
        <v>D</v>
      </c>
      <c r="H2105" s="79" t="str">
        <f t="shared" si="98"/>
        <v>1IF-PAN/TX/OK</v>
      </c>
    </row>
    <row r="2106" spans="1:8">
      <c r="A2106" s="80">
        <v>37165</v>
      </c>
      <c r="B2106" s="79" t="s">
        <v>86</v>
      </c>
      <c r="C2106" s="79" t="s">
        <v>73</v>
      </c>
      <c r="D2106" s="85">
        <v>0</v>
      </c>
      <c r="E2106" s="85">
        <v>0</v>
      </c>
      <c r="F2106" s="210">
        <f t="shared" si="96"/>
        <v>1</v>
      </c>
      <c r="G2106" s="79" t="str">
        <f t="shared" si="97"/>
        <v>D</v>
      </c>
      <c r="H2106" s="79" t="str">
        <f t="shared" si="98"/>
        <v>1IF-WAHA-TX</v>
      </c>
    </row>
    <row r="2107" spans="1:8">
      <c r="A2107" s="80">
        <v>37165</v>
      </c>
      <c r="B2107" s="79" t="s">
        <v>86</v>
      </c>
      <c r="C2107" s="79" t="s">
        <v>68</v>
      </c>
      <c r="D2107" s="85">
        <v>0</v>
      </c>
      <c r="E2107" s="85">
        <v>0</v>
      </c>
      <c r="F2107" s="210">
        <f t="shared" si="96"/>
        <v>1</v>
      </c>
      <c r="G2107" s="79" t="str">
        <f t="shared" si="97"/>
        <v>D</v>
      </c>
      <c r="H2107" s="79" t="str">
        <f t="shared" si="98"/>
        <v>1NGI-MALIN</v>
      </c>
    </row>
    <row r="2108" spans="1:8">
      <c r="A2108" s="80">
        <v>37165</v>
      </c>
      <c r="B2108" s="79" t="s">
        <v>86</v>
      </c>
      <c r="C2108" s="79" t="s">
        <v>74</v>
      </c>
      <c r="D2108" s="85">
        <v>0</v>
      </c>
      <c r="E2108" s="85">
        <v>0</v>
      </c>
      <c r="F2108" s="210">
        <f t="shared" si="96"/>
        <v>1</v>
      </c>
      <c r="G2108" s="79" t="str">
        <f t="shared" si="97"/>
        <v>D</v>
      </c>
      <c r="H2108" s="79" t="str">
        <f t="shared" si="98"/>
        <v>1NGI-PGE/CG</v>
      </c>
    </row>
    <row r="2109" spans="1:8">
      <c r="A2109" s="80">
        <v>37165</v>
      </c>
      <c r="B2109" s="79" t="s">
        <v>86</v>
      </c>
      <c r="C2109" s="79" t="s">
        <v>46</v>
      </c>
      <c r="D2109" s="85">
        <v>0</v>
      </c>
      <c r="E2109" s="85">
        <v>0</v>
      </c>
      <c r="F2109" s="210">
        <f t="shared" si="96"/>
        <v>1</v>
      </c>
      <c r="G2109" s="79" t="str">
        <f t="shared" si="97"/>
        <v>D</v>
      </c>
      <c r="H2109" s="79" t="str">
        <f t="shared" si="98"/>
        <v>1NGI-SOCAL</v>
      </c>
    </row>
    <row r="2110" spans="1:8">
      <c r="A2110" s="80">
        <v>37165</v>
      </c>
      <c r="B2110" s="79" t="s">
        <v>86</v>
      </c>
      <c r="C2110" s="79" t="s">
        <v>103</v>
      </c>
      <c r="D2110" s="85">
        <v>0</v>
      </c>
      <c r="E2110" s="85">
        <v>0</v>
      </c>
      <c r="F2110" s="210">
        <f t="shared" si="96"/>
        <v>1</v>
      </c>
      <c r="G2110" s="79" t="str">
        <f t="shared" si="97"/>
        <v>D</v>
      </c>
      <c r="H2110" s="79" t="str">
        <f t="shared" si="98"/>
        <v>1NGW/OPAL</v>
      </c>
    </row>
    <row r="2111" spans="1:8">
      <c r="A2111" s="80">
        <v>37165</v>
      </c>
      <c r="B2111" s="79" t="s">
        <v>86</v>
      </c>
      <c r="C2111" s="79" t="s">
        <v>104</v>
      </c>
      <c r="D2111" s="85">
        <v>0</v>
      </c>
      <c r="E2111" s="85">
        <v>0</v>
      </c>
      <c r="F2111" s="210">
        <f t="shared" si="96"/>
        <v>1</v>
      </c>
      <c r="G2111" s="79" t="str">
        <f t="shared" si="97"/>
        <v>D</v>
      </c>
      <c r="H2111" s="79" t="str">
        <f t="shared" si="98"/>
        <v>1NW STANF/1ST-GD</v>
      </c>
    </row>
    <row r="2112" spans="1:8">
      <c r="A2112" s="80">
        <v>37196</v>
      </c>
      <c r="B2112" s="79" t="s">
        <v>86</v>
      </c>
      <c r="C2112" s="79" t="s">
        <v>100</v>
      </c>
      <c r="D2112" s="85">
        <v>0</v>
      </c>
      <c r="E2112" s="85">
        <v>0</v>
      </c>
      <c r="F2112" s="210">
        <f t="shared" si="96"/>
        <v>2</v>
      </c>
      <c r="G2112" s="79" t="str">
        <f t="shared" si="97"/>
        <v>D</v>
      </c>
      <c r="H2112" s="79" t="str">
        <f t="shared" si="98"/>
        <v>2DJ/BASIN/CIG</v>
      </c>
    </row>
    <row r="2113" spans="1:8">
      <c r="A2113" s="80">
        <v>37196</v>
      </c>
      <c r="B2113" s="79" t="s">
        <v>86</v>
      </c>
      <c r="C2113" s="79" t="s">
        <v>88</v>
      </c>
      <c r="D2113" s="85">
        <v>362178.44589999999</v>
      </c>
      <c r="E2113" s="85">
        <v>-3621.784459</v>
      </c>
      <c r="F2113" s="210">
        <f t="shared" si="96"/>
        <v>2</v>
      </c>
      <c r="G2113" s="79" t="str">
        <f t="shared" si="97"/>
        <v>D</v>
      </c>
      <c r="H2113" s="79" t="str">
        <f t="shared" si="98"/>
        <v>2IF-CIG/RKYMTN</v>
      </c>
    </row>
    <row r="2114" spans="1:8">
      <c r="A2114" s="80">
        <v>37196</v>
      </c>
      <c r="B2114" s="79" t="s">
        <v>86</v>
      </c>
      <c r="C2114" s="79" t="s">
        <v>101</v>
      </c>
      <c r="D2114" s="85">
        <v>-449712.48210000002</v>
      </c>
      <c r="E2114" s="85">
        <v>4497.1248210000003</v>
      </c>
      <c r="F2114" s="210">
        <f t="shared" si="96"/>
        <v>2</v>
      </c>
      <c r="G2114" s="79" t="str">
        <f t="shared" si="97"/>
        <v>D</v>
      </c>
      <c r="H2114" s="79" t="str">
        <f t="shared" si="98"/>
        <v>2IF-CIG/WIC</v>
      </c>
    </row>
    <row r="2115" spans="1:8">
      <c r="A2115" s="80">
        <v>37196</v>
      </c>
      <c r="B2115" s="79" t="s">
        <v>86</v>
      </c>
      <c r="C2115" s="79" t="s">
        <v>89</v>
      </c>
      <c r="D2115" s="85">
        <v>233748.55600000001</v>
      </c>
      <c r="E2115" s="85">
        <v>-23374.855599999999</v>
      </c>
      <c r="F2115" s="210">
        <f t="shared" ref="F2115:F2178" si="99">IF(REF_DT&lt;=LastDay,INDEX(IntraMonth_Buckets,MATCH($A2115,IntraSumMonths,0),1),INDEX(BucketTable,MATCH($A2115,SumMonths,0),1))</f>
        <v>2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2IF-ELPO/PERMIAN</v>
      </c>
    </row>
    <row r="2116" spans="1:8">
      <c r="A2116" s="80">
        <v>37196</v>
      </c>
      <c r="B2116" s="79" t="s">
        <v>86</v>
      </c>
      <c r="C2116" s="79" t="s">
        <v>72</v>
      </c>
      <c r="D2116" s="85">
        <v>76511.083700000003</v>
      </c>
      <c r="E2116" s="85">
        <v>-7651.1083699999999</v>
      </c>
      <c r="F2116" s="210">
        <f t="shared" si="99"/>
        <v>2</v>
      </c>
      <c r="G2116" s="79" t="str">
        <f t="shared" si="100"/>
        <v>D</v>
      </c>
      <c r="H2116" s="79" t="str">
        <f t="shared" si="101"/>
        <v>2IF-ELPO/SJ</v>
      </c>
    </row>
    <row r="2117" spans="1:8">
      <c r="A2117" s="80">
        <v>37196</v>
      </c>
      <c r="B2117" s="79" t="s">
        <v>86</v>
      </c>
      <c r="C2117" s="79" t="s">
        <v>90</v>
      </c>
      <c r="D2117" s="85">
        <v>0</v>
      </c>
      <c r="E2117" s="85">
        <v>0</v>
      </c>
      <c r="F2117" s="210">
        <f t="shared" si="99"/>
        <v>2</v>
      </c>
      <c r="G2117" s="79" t="str">
        <f t="shared" si="100"/>
        <v>D</v>
      </c>
      <c r="H2117" s="79" t="str">
        <f t="shared" si="101"/>
        <v>2IF-HEHUB</v>
      </c>
    </row>
    <row r="2118" spans="1:8">
      <c r="A2118" s="80">
        <v>37196</v>
      </c>
      <c r="B2118" s="79" t="s">
        <v>86</v>
      </c>
      <c r="C2118" s="79" t="s">
        <v>102</v>
      </c>
      <c r="D2118" s="85">
        <v>149904.16070000001</v>
      </c>
      <c r="E2118" s="85">
        <v>-1499.0416070000001</v>
      </c>
      <c r="F2118" s="210">
        <f t="shared" si="99"/>
        <v>2</v>
      </c>
      <c r="G2118" s="79" t="str">
        <f t="shared" si="100"/>
        <v>D</v>
      </c>
      <c r="H2118" s="79" t="str">
        <f t="shared" si="101"/>
        <v>2IF-KERN/RIVER</v>
      </c>
    </row>
    <row r="2119" spans="1:8">
      <c r="A2119" s="80">
        <v>37196</v>
      </c>
      <c r="B2119" s="79" t="s">
        <v>86</v>
      </c>
      <c r="C2119" s="79" t="s">
        <v>92</v>
      </c>
      <c r="D2119" s="85">
        <v>449712.48220000003</v>
      </c>
      <c r="E2119" s="85">
        <v>-44971.248220000001</v>
      </c>
      <c r="F2119" s="210">
        <f t="shared" si="99"/>
        <v>2</v>
      </c>
      <c r="G2119" s="79" t="str">
        <f t="shared" si="100"/>
        <v>D</v>
      </c>
      <c r="H2119" s="79" t="str">
        <f t="shared" si="101"/>
        <v>2IF-NTHWST/CANBR</v>
      </c>
    </row>
    <row r="2120" spans="1:8">
      <c r="A2120" s="80">
        <v>37196</v>
      </c>
      <c r="B2120" s="79" t="s">
        <v>86</v>
      </c>
      <c r="C2120" s="79" t="s">
        <v>67</v>
      </c>
      <c r="D2120" s="85">
        <v>134913.7445</v>
      </c>
      <c r="E2120" s="85">
        <v>-13491.374449999999</v>
      </c>
      <c r="F2120" s="210">
        <f t="shared" si="99"/>
        <v>2</v>
      </c>
      <c r="G2120" s="79" t="str">
        <f t="shared" si="100"/>
        <v>D</v>
      </c>
      <c r="H2120" s="79" t="str">
        <f t="shared" si="101"/>
        <v>2IF-NWPL_ROCKY_M</v>
      </c>
    </row>
    <row r="2121" spans="1:8">
      <c r="A2121" s="80">
        <v>37196</v>
      </c>
      <c r="B2121" s="79" t="s">
        <v>86</v>
      </c>
      <c r="C2121" s="79" t="s">
        <v>99</v>
      </c>
      <c r="D2121" s="85">
        <v>0</v>
      </c>
      <c r="E2121" s="85">
        <v>0</v>
      </c>
      <c r="F2121" s="210">
        <f t="shared" si="99"/>
        <v>2</v>
      </c>
      <c r="G2121" s="79" t="str">
        <f t="shared" si="100"/>
        <v>D</v>
      </c>
      <c r="H2121" s="79" t="str">
        <f t="shared" si="101"/>
        <v>2IF-PAN/TX/OK</v>
      </c>
    </row>
    <row r="2122" spans="1:8">
      <c r="A2122" s="80">
        <v>37196</v>
      </c>
      <c r="B2122" s="79" t="s">
        <v>86</v>
      </c>
      <c r="C2122" s="79" t="s">
        <v>73</v>
      </c>
      <c r="D2122" s="85">
        <v>23385.0491</v>
      </c>
      <c r="E2122" s="85">
        <v>-4677.0098200000002</v>
      </c>
      <c r="F2122" s="210">
        <f t="shared" si="99"/>
        <v>2</v>
      </c>
      <c r="G2122" s="79" t="str">
        <f t="shared" si="100"/>
        <v>D</v>
      </c>
      <c r="H2122" s="79" t="str">
        <f t="shared" si="101"/>
        <v>2IF-WAHA-TX</v>
      </c>
    </row>
    <row r="2123" spans="1:8">
      <c r="A2123" s="80">
        <v>37196</v>
      </c>
      <c r="B2123" s="79" t="s">
        <v>86</v>
      </c>
      <c r="C2123" s="79" t="s">
        <v>68</v>
      </c>
      <c r="D2123" s="85">
        <v>-314498.92910000001</v>
      </c>
      <c r="E2123" s="85">
        <v>3144.9892909999999</v>
      </c>
      <c r="F2123" s="210">
        <f t="shared" si="99"/>
        <v>2</v>
      </c>
      <c r="G2123" s="79" t="str">
        <f t="shared" si="100"/>
        <v>D</v>
      </c>
      <c r="H2123" s="79" t="str">
        <f t="shared" si="101"/>
        <v>2NGI-MALIN</v>
      </c>
    </row>
    <row r="2124" spans="1:8">
      <c r="A2124" s="80">
        <v>37196</v>
      </c>
      <c r="B2124" s="79" t="s">
        <v>86</v>
      </c>
      <c r="C2124" s="79" t="s">
        <v>74</v>
      </c>
      <c r="D2124" s="85">
        <v>-8179.7705000000005</v>
      </c>
      <c r="E2124" s="85">
        <v>0</v>
      </c>
      <c r="F2124" s="210">
        <f t="shared" si="99"/>
        <v>2</v>
      </c>
      <c r="G2124" s="79" t="str">
        <f t="shared" si="100"/>
        <v>D</v>
      </c>
      <c r="H2124" s="79" t="str">
        <f t="shared" si="101"/>
        <v>2NGI-PGE/CG</v>
      </c>
    </row>
    <row r="2125" spans="1:8">
      <c r="A2125" s="80">
        <v>37196</v>
      </c>
      <c r="B2125" s="79" t="s">
        <v>86</v>
      </c>
      <c r="C2125" s="79" t="s">
        <v>46</v>
      </c>
      <c r="D2125" s="85">
        <v>-1566856.2508</v>
      </c>
      <c r="E2125" s="85">
        <v>156685.62508</v>
      </c>
      <c r="F2125" s="210">
        <f t="shared" si="99"/>
        <v>2</v>
      </c>
      <c r="G2125" s="79" t="str">
        <f t="shared" si="100"/>
        <v>D</v>
      </c>
      <c r="H2125" s="79" t="str">
        <f t="shared" si="101"/>
        <v>2NGI-SOCAL</v>
      </c>
    </row>
    <row r="2126" spans="1:8">
      <c r="A2126" s="80">
        <v>37196</v>
      </c>
      <c r="B2126" s="79" t="s">
        <v>86</v>
      </c>
      <c r="C2126" s="79" t="s">
        <v>103</v>
      </c>
      <c r="D2126" s="85">
        <v>-149904.1606</v>
      </c>
      <c r="E2126" s="85">
        <v>0</v>
      </c>
      <c r="F2126" s="210">
        <f t="shared" si="99"/>
        <v>2</v>
      </c>
      <c r="G2126" s="79" t="str">
        <f t="shared" si="100"/>
        <v>D</v>
      </c>
      <c r="H2126" s="79" t="str">
        <f t="shared" si="101"/>
        <v>2NGW/OPAL</v>
      </c>
    </row>
    <row r="2127" spans="1:8">
      <c r="A2127" s="80">
        <v>37226</v>
      </c>
      <c r="B2127" s="79" t="s">
        <v>86</v>
      </c>
      <c r="C2127" s="79" t="s">
        <v>100</v>
      </c>
      <c r="D2127" s="85">
        <v>0</v>
      </c>
      <c r="E2127" s="85">
        <v>0</v>
      </c>
      <c r="F2127" s="210">
        <f t="shared" si="99"/>
        <v>3</v>
      </c>
      <c r="G2127" s="79" t="str">
        <f t="shared" si="100"/>
        <v>D</v>
      </c>
      <c r="H2127" s="79" t="str">
        <f t="shared" si="101"/>
        <v>3DJ/BASIN/CIG</v>
      </c>
    </row>
    <row r="2128" spans="1:8">
      <c r="A2128" s="80">
        <v>37226</v>
      </c>
      <c r="B2128" s="79" t="s">
        <v>86</v>
      </c>
      <c r="C2128" s="79" t="s">
        <v>88</v>
      </c>
      <c r="D2128" s="85">
        <v>383994.37280000001</v>
      </c>
      <c r="E2128" s="85">
        <v>-3839.9437280000002</v>
      </c>
      <c r="F2128" s="210">
        <f t="shared" si="99"/>
        <v>3</v>
      </c>
      <c r="G2128" s="79" t="str">
        <f t="shared" si="100"/>
        <v>D</v>
      </c>
      <c r="H2128" s="79" t="str">
        <f t="shared" si="101"/>
        <v>3IF-CIG/RKYMTN</v>
      </c>
    </row>
    <row r="2129" spans="1:8">
      <c r="A2129" s="80">
        <v>37226</v>
      </c>
      <c r="B2129" s="79" t="s">
        <v>86</v>
      </c>
      <c r="C2129" s="79" t="s">
        <v>101</v>
      </c>
      <c r="D2129" s="85">
        <v>-463785.41149999999</v>
      </c>
      <c r="E2129" s="85">
        <v>4637.8541150000001</v>
      </c>
      <c r="F2129" s="210">
        <f t="shared" si="99"/>
        <v>3</v>
      </c>
      <c r="G2129" s="79" t="str">
        <f t="shared" si="100"/>
        <v>D</v>
      </c>
      <c r="H2129" s="79" t="str">
        <f t="shared" si="101"/>
        <v>3IF-CIG/WIC</v>
      </c>
    </row>
    <row r="2130" spans="1:8">
      <c r="A2130" s="80">
        <v>37226</v>
      </c>
      <c r="B2130" s="79" t="s">
        <v>86</v>
      </c>
      <c r="C2130" s="79" t="s">
        <v>89</v>
      </c>
      <c r="D2130" s="85">
        <v>546808.98430000001</v>
      </c>
      <c r="E2130" s="85">
        <v>-54680.898430000001</v>
      </c>
      <c r="F2130" s="210">
        <f t="shared" si="99"/>
        <v>3</v>
      </c>
      <c r="G2130" s="79" t="str">
        <f t="shared" si="100"/>
        <v>D</v>
      </c>
      <c r="H2130" s="79" t="str">
        <f t="shared" si="101"/>
        <v>3IF-ELPO/PERMIAN</v>
      </c>
    </row>
    <row r="2131" spans="1:8">
      <c r="A2131" s="80">
        <v>37226</v>
      </c>
      <c r="B2131" s="79" t="s">
        <v>86</v>
      </c>
      <c r="C2131" s="79" t="s">
        <v>72</v>
      </c>
      <c r="D2131" s="85">
        <v>-1342.4844000000001</v>
      </c>
      <c r="E2131" s="85">
        <v>134.24843999999999</v>
      </c>
      <c r="F2131" s="210">
        <f t="shared" si="99"/>
        <v>3</v>
      </c>
      <c r="G2131" s="79" t="str">
        <f t="shared" si="100"/>
        <v>D</v>
      </c>
      <c r="H2131" s="79" t="str">
        <f t="shared" si="101"/>
        <v>3IF-ELPO/SJ</v>
      </c>
    </row>
    <row r="2132" spans="1:8">
      <c r="A2132" s="80">
        <v>37226</v>
      </c>
      <c r="B2132" s="79" t="s">
        <v>86</v>
      </c>
      <c r="C2132" s="79" t="s">
        <v>90</v>
      </c>
      <c r="D2132" s="85">
        <v>0</v>
      </c>
      <c r="E2132" s="85">
        <v>0</v>
      </c>
      <c r="F2132" s="210">
        <f t="shared" si="99"/>
        <v>3</v>
      </c>
      <c r="G2132" s="79" t="str">
        <f t="shared" si="100"/>
        <v>D</v>
      </c>
      <c r="H2132" s="79" t="str">
        <f t="shared" si="101"/>
        <v>3IF-HEHUB</v>
      </c>
    </row>
    <row r="2133" spans="1:8">
      <c r="A2133" s="80">
        <v>37226</v>
      </c>
      <c r="B2133" s="79" t="s">
        <v>86</v>
      </c>
      <c r="C2133" s="79" t="s">
        <v>102</v>
      </c>
      <c r="D2133" s="85">
        <v>154595.1372</v>
      </c>
      <c r="E2133" s="85">
        <v>-1545.951372</v>
      </c>
      <c r="F2133" s="210">
        <f t="shared" si="99"/>
        <v>3</v>
      </c>
      <c r="G2133" s="79" t="str">
        <f t="shared" si="100"/>
        <v>D</v>
      </c>
      <c r="H2133" s="79" t="str">
        <f t="shared" si="101"/>
        <v>3IF-KERN/RIVER</v>
      </c>
    </row>
    <row r="2134" spans="1:8">
      <c r="A2134" s="80">
        <v>37226</v>
      </c>
      <c r="B2134" s="79" t="s">
        <v>86</v>
      </c>
      <c r="C2134" s="79" t="s">
        <v>92</v>
      </c>
      <c r="D2134" s="85">
        <v>-927570.82330000005</v>
      </c>
      <c r="E2134" s="85">
        <v>92757.082330000005</v>
      </c>
      <c r="F2134" s="210">
        <f t="shared" si="99"/>
        <v>3</v>
      </c>
      <c r="G2134" s="79" t="str">
        <f t="shared" si="100"/>
        <v>D</v>
      </c>
      <c r="H2134" s="79" t="str">
        <f t="shared" si="101"/>
        <v>3IF-NTHWST/CANBR</v>
      </c>
    </row>
    <row r="2135" spans="1:8">
      <c r="A2135" s="80">
        <v>37226</v>
      </c>
      <c r="B2135" s="79" t="s">
        <v>86</v>
      </c>
      <c r="C2135" s="79" t="s">
        <v>67</v>
      </c>
      <c r="D2135" s="85">
        <v>139135.6231</v>
      </c>
      <c r="E2135" s="85">
        <v>-13913.562309999999</v>
      </c>
      <c r="F2135" s="210">
        <f t="shared" si="99"/>
        <v>3</v>
      </c>
      <c r="G2135" s="79" t="str">
        <f t="shared" si="100"/>
        <v>D</v>
      </c>
      <c r="H2135" s="79" t="str">
        <f t="shared" si="101"/>
        <v>3IF-NWPL_ROCKY_M</v>
      </c>
    </row>
    <row r="2136" spans="1:8">
      <c r="A2136" s="80">
        <v>37226</v>
      </c>
      <c r="B2136" s="79" t="s">
        <v>86</v>
      </c>
      <c r="C2136" s="79" t="s">
        <v>99</v>
      </c>
      <c r="D2136" s="85">
        <v>0</v>
      </c>
      <c r="E2136" s="85">
        <v>0</v>
      </c>
      <c r="F2136" s="210">
        <f t="shared" si="99"/>
        <v>3</v>
      </c>
      <c r="G2136" s="79" t="str">
        <f t="shared" si="100"/>
        <v>D</v>
      </c>
      <c r="H2136" s="79" t="str">
        <f t="shared" si="101"/>
        <v>3IF-PAN/TX/OK</v>
      </c>
    </row>
    <row r="2137" spans="1:8">
      <c r="A2137" s="80">
        <v>37226</v>
      </c>
      <c r="B2137" s="79" t="s">
        <v>86</v>
      </c>
      <c r="C2137" s="79" t="s">
        <v>73</v>
      </c>
      <c r="D2137" s="85">
        <v>-11968.655699999999</v>
      </c>
      <c r="E2137" s="85">
        <v>2393.7311399999999</v>
      </c>
      <c r="F2137" s="210">
        <f t="shared" si="99"/>
        <v>3</v>
      </c>
      <c r="G2137" s="79" t="str">
        <f t="shared" si="100"/>
        <v>D</v>
      </c>
      <c r="H2137" s="79" t="str">
        <f t="shared" si="101"/>
        <v>3IF-WAHA-TX</v>
      </c>
    </row>
    <row r="2138" spans="1:8">
      <c r="A2138" s="80">
        <v>37226</v>
      </c>
      <c r="B2138" s="79" t="s">
        <v>86</v>
      </c>
      <c r="C2138" s="79" t="s">
        <v>68</v>
      </c>
      <c r="D2138" s="85">
        <v>-1578045.3223000001</v>
      </c>
      <c r="E2138" s="85">
        <v>15780.453223</v>
      </c>
      <c r="F2138" s="210">
        <f t="shared" si="99"/>
        <v>3</v>
      </c>
      <c r="G2138" s="79" t="str">
        <f t="shared" si="100"/>
        <v>D</v>
      </c>
      <c r="H2138" s="79" t="str">
        <f t="shared" si="101"/>
        <v>3NGI-MALIN</v>
      </c>
    </row>
    <row r="2139" spans="1:8">
      <c r="A2139" s="80">
        <v>37226</v>
      </c>
      <c r="B2139" s="79" t="s">
        <v>86</v>
      </c>
      <c r="C2139" s="79" t="s">
        <v>74</v>
      </c>
      <c r="D2139" s="85">
        <v>83898.282000000007</v>
      </c>
      <c r="E2139" s="85">
        <v>0</v>
      </c>
      <c r="F2139" s="210">
        <f t="shared" si="99"/>
        <v>3</v>
      </c>
      <c r="G2139" s="79" t="str">
        <f t="shared" si="100"/>
        <v>D</v>
      </c>
      <c r="H2139" s="79" t="str">
        <f t="shared" si="101"/>
        <v>3NGI-PGE/CG</v>
      </c>
    </row>
    <row r="2140" spans="1:8">
      <c r="A2140" s="80">
        <v>37226</v>
      </c>
      <c r="B2140" s="79" t="s">
        <v>86</v>
      </c>
      <c r="C2140" s="79" t="s">
        <v>46</v>
      </c>
      <c r="D2140" s="85">
        <v>860095.53170000005</v>
      </c>
      <c r="E2140" s="85">
        <v>-86009.553169999999</v>
      </c>
      <c r="F2140" s="210">
        <f t="shared" si="99"/>
        <v>3</v>
      </c>
      <c r="G2140" s="79" t="str">
        <f t="shared" si="100"/>
        <v>D</v>
      </c>
      <c r="H2140" s="79" t="str">
        <f t="shared" si="101"/>
        <v>3NGI-SOCAL</v>
      </c>
    </row>
    <row r="2141" spans="1:8">
      <c r="A2141" s="80">
        <v>37226</v>
      </c>
      <c r="B2141" s="79" t="s">
        <v>86</v>
      </c>
      <c r="C2141" s="79" t="s">
        <v>103</v>
      </c>
      <c r="D2141" s="85">
        <v>-154595.1372</v>
      </c>
      <c r="E2141" s="85">
        <v>0</v>
      </c>
      <c r="F2141" s="210">
        <f t="shared" si="99"/>
        <v>3</v>
      </c>
      <c r="G2141" s="79" t="str">
        <f t="shared" si="100"/>
        <v>D</v>
      </c>
      <c r="H2141" s="79" t="str">
        <f t="shared" si="101"/>
        <v>3NGW/OPAL</v>
      </c>
    </row>
    <row r="2142" spans="1:8">
      <c r="A2142" s="80">
        <v>37257</v>
      </c>
      <c r="B2142" s="79" t="s">
        <v>86</v>
      </c>
      <c r="C2142" s="79" t="s">
        <v>100</v>
      </c>
      <c r="D2142" s="85">
        <v>0</v>
      </c>
      <c r="E2142" s="85">
        <v>0</v>
      </c>
      <c r="F2142" s="210">
        <f t="shared" si="99"/>
        <v>3</v>
      </c>
      <c r="G2142" s="79" t="str">
        <f t="shared" si="100"/>
        <v>D</v>
      </c>
      <c r="H2142" s="79" t="str">
        <f t="shared" si="101"/>
        <v>3DJ/BASIN/CIG</v>
      </c>
    </row>
    <row r="2143" spans="1:8">
      <c r="A2143" s="80">
        <v>37257</v>
      </c>
      <c r="B2143" s="79" t="s">
        <v>86</v>
      </c>
      <c r="C2143" s="79" t="s">
        <v>88</v>
      </c>
      <c r="D2143" s="85">
        <v>462872.17019999999</v>
      </c>
      <c r="E2143" s="85">
        <v>-4628.7217019999998</v>
      </c>
      <c r="F2143" s="210">
        <f t="shared" si="99"/>
        <v>3</v>
      </c>
      <c r="G2143" s="79" t="str">
        <f t="shared" si="100"/>
        <v>D</v>
      </c>
      <c r="H2143" s="79" t="str">
        <f t="shared" si="101"/>
        <v>3IF-CIG/RKYMTN</v>
      </c>
    </row>
    <row r="2144" spans="1:8">
      <c r="A2144" s="80">
        <v>37257</v>
      </c>
      <c r="B2144" s="79" t="s">
        <v>86</v>
      </c>
      <c r="C2144" s="79" t="s">
        <v>101</v>
      </c>
      <c r="D2144" s="85">
        <v>-462872.17050000001</v>
      </c>
      <c r="E2144" s="85">
        <v>4628.7217049999999</v>
      </c>
      <c r="F2144" s="210">
        <f t="shared" si="99"/>
        <v>3</v>
      </c>
      <c r="G2144" s="79" t="str">
        <f t="shared" si="100"/>
        <v>D</v>
      </c>
      <c r="H2144" s="79" t="str">
        <f t="shared" si="101"/>
        <v>3IF-CIG/WIC</v>
      </c>
    </row>
    <row r="2145" spans="1:8">
      <c r="A2145" s="80">
        <v>37257</v>
      </c>
      <c r="B2145" s="79" t="s">
        <v>86</v>
      </c>
      <c r="C2145" s="79" t="s">
        <v>89</v>
      </c>
      <c r="D2145" s="85">
        <v>923552.41740000003</v>
      </c>
      <c r="E2145" s="85">
        <v>-92355.241739999998</v>
      </c>
      <c r="F2145" s="210">
        <f t="shared" si="99"/>
        <v>3</v>
      </c>
      <c r="G2145" s="79" t="str">
        <f t="shared" si="100"/>
        <v>D</v>
      </c>
      <c r="H2145" s="79" t="str">
        <f t="shared" si="101"/>
        <v>3IF-ELPO/PERMIAN</v>
      </c>
    </row>
    <row r="2146" spans="1:8">
      <c r="A2146" s="80">
        <v>37257</v>
      </c>
      <c r="B2146" s="79" t="s">
        <v>86</v>
      </c>
      <c r="C2146" s="79" t="s">
        <v>72</v>
      </c>
      <c r="D2146" s="85">
        <v>-39403.859900000003</v>
      </c>
      <c r="E2146" s="85">
        <v>3940.3859900000002</v>
      </c>
      <c r="F2146" s="210">
        <f t="shared" si="99"/>
        <v>3</v>
      </c>
      <c r="G2146" s="79" t="str">
        <f t="shared" si="100"/>
        <v>D</v>
      </c>
      <c r="H2146" s="79" t="str">
        <f t="shared" si="101"/>
        <v>3IF-ELPO/SJ</v>
      </c>
    </row>
    <row r="2147" spans="1:8">
      <c r="A2147" s="80">
        <v>37257</v>
      </c>
      <c r="B2147" s="79" t="s">
        <v>86</v>
      </c>
      <c r="C2147" s="79" t="s">
        <v>90</v>
      </c>
      <c r="D2147" s="85">
        <v>0</v>
      </c>
      <c r="E2147" s="85">
        <v>0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3IF-HEHUB</v>
      </c>
    </row>
    <row r="2148" spans="1:8">
      <c r="A2148" s="80">
        <v>37257</v>
      </c>
      <c r="B2148" s="79" t="s">
        <v>86</v>
      </c>
      <c r="C2148" s="79" t="s">
        <v>92</v>
      </c>
      <c r="D2148" s="85">
        <v>-1080035.0643</v>
      </c>
      <c r="E2148" s="85">
        <v>108003.50642999999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3IF-NTHWST/CANBR</v>
      </c>
    </row>
    <row r="2149" spans="1:8">
      <c r="A2149" s="80">
        <v>37257</v>
      </c>
      <c r="B2149" s="79" t="s">
        <v>86</v>
      </c>
      <c r="C2149" s="79" t="s">
        <v>67</v>
      </c>
      <c r="D2149" s="85">
        <v>231436.0851</v>
      </c>
      <c r="E2149" s="85">
        <v>-23143.608509999998</v>
      </c>
      <c r="F2149" s="210">
        <f t="shared" si="99"/>
        <v>3</v>
      </c>
      <c r="G2149" s="79" t="str">
        <f t="shared" si="100"/>
        <v>D</v>
      </c>
      <c r="H2149" s="79" t="str">
        <f t="shared" si="101"/>
        <v>3IF-NWPL_ROCKY_M</v>
      </c>
    </row>
    <row r="2150" spans="1:8">
      <c r="A2150" s="80">
        <v>37257</v>
      </c>
      <c r="B2150" s="79" t="s">
        <v>86</v>
      </c>
      <c r="C2150" s="79" t="s">
        <v>99</v>
      </c>
      <c r="D2150" s="85">
        <v>0</v>
      </c>
      <c r="E2150" s="85">
        <v>0</v>
      </c>
      <c r="F2150" s="210">
        <f t="shared" si="99"/>
        <v>3</v>
      </c>
      <c r="G2150" s="79" t="str">
        <f t="shared" si="100"/>
        <v>D</v>
      </c>
      <c r="H2150" s="79" t="str">
        <f t="shared" si="101"/>
        <v>3IF-PAN/TX/OK</v>
      </c>
    </row>
    <row r="2151" spans="1:8">
      <c r="A2151" s="80">
        <v>37257</v>
      </c>
      <c r="B2151" s="79" t="s">
        <v>86</v>
      </c>
      <c r="C2151" s="79" t="s">
        <v>73</v>
      </c>
      <c r="D2151" s="85">
        <v>1207747.9665999999</v>
      </c>
      <c r="E2151" s="85">
        <v>-241549.59332000001</v>
      </c>
      <c r="F2151" s="210">
        <f t="shared" si="99"/>
        <v>3</v>
      </c>
      <c r="G2151" s="79" t="str">
        <f t="shared" si="100"/>
        <v>D</v>
      </c>
      <c r="H2151" s="79" t="str">
        <f t="shared" si="101"/>
        <v>3IF-WAHA-TX</v>
      </c>
    </row>
    <row r="2152" spans="1:8">
      <c r="A2152" s="80">
        <v>37257</v>
      </c>
      <c r="B2152" s="79" t="s">
        <v>86</v>
      </c>
      <c r="C2152" s="79" t="s">
        <v>68</v>
      </c>
      <c r="D2152" s="85">
        <v>-957312.22320000001</v>
      </c>
      <c r="E2152" s="85">
        <v>9573.1222319999997</v>
      </c>
      <c r="F2152" s="210">
        <f t="shared" si="99"/>
        <v>3</v>
      </c>
      <c r="G2152" s="79" t="str">
        <f t="shared" si="100"/>
        <v>D</v>
      </c>
      <c r="H2152" s="79" t="str">
        <f t="shared" si="101"/>
        <v>3NGI-MALIN</v>
      </c>
    </row>
    <row r="2153" spans="1:8">
      <c r="A2153" s="80">
        <v>37257</v>
      </c>
      <c r="B2153" s="79" t="s">
        <v>86</v>
      </c>
      <c r="C2153" s="79" t="s">
        <v>74</v>
      </c>
      <c r="D2153" s="85">
        <v>71703.378500000006</v>
      </c>
      <c r="E2153" s="85">
        <v>0</v>
      </c>
      <c r="F2153" s="210">
        <f t="shared" si="99"/>
        <v>3</v>
      </c>
      <c r="G2153" s="79" t="str">
        <f t="shared" si="100"/>
        <v>D</v>
      </c>
      <c r="H2153" s="79" t="str">
        <f t="shared" si="101"/>
        <v>3NGI-PGE/CG</v>
      </c>
    </row>
    <row r="2154" spans="1:8">
      <c r="A2154" s="80">
        <v>37257</v>
      </c>
      <c r="B2154" s="79" t="s">
        <v>86</v>
      </c>
      <c r="C2154" s="79" t="s">
        <v>46</v>
      </c>
      <c r="D2154" s="85">
        <v>-2730974.673</v>
      </c>
      <c r="E2154" s="85">
        <v>273097.46730000002</v>
      </c>
      <c r="F2154" s="210">
        <f t="shared" si="99"/>
        <v>3</v>
      </c>
      <c r="G2154" s="79" t="str">
        <f t="shared" si="100"/>
        <v>D</v>
      </c>
      <c r="H2154" s="79" t="str">
        <f t="shared" si="101"/>
        <v>3NGI-SOCAL</v>
      </c>
    </row>
    <row r="2155" spans="1:8">
      <c r="A2155" s="80">
        <v>37257</v>
      </c>
      <c r="B2155" s="79" t="s">
        <v>86</v>
      </c>
      <c r="C2155" s="79" t="s">
        <v>103</v>
      </c>
      <c r="D2155" s="85">
        <v>-154290.72339999999</v>
      </c>
      <c r="E2155" s="85">
        <v>0</v>
      </c>
      <c r="F2155" s="210">
        <f t="shared" si="99"/>
        <v>3</v>
      </c>
      <c r="G2155" s="79" t="str">
        <f t="shared" si="100"/>
        <v>D</v>
      </c>
      <c r="H2155" s="79" t="str">
        <f t="shared" si="101"/>
        <v>3NGW/OPAL</v>
      </c>
    </row>
    <row r="2156" spans="1:8">
      <c r="A2156" s="80">
        <v>37288</v>
      </c>
      <c r="B2156" s="79" t="s">
        <v>86</v>
      </c>
      <c r="C2156" s="79" t="s">
        <v>100</v>
      </c>
      <c r="D2156" s="85">
        <v>0</v>
      </c>
      <c r="E2156" s="85">
        <v>0</v>
      </c>
      <c r="F2156" s="210">
        <f t="shared" si="99"/>
        <v>3</v>
      </c>
      <c r="G2156" s="79" t="str">
        <f t="shared" si="100"/>
        <v>D</v>
      </c>
      <c r="H2156" s="79" t="str">
        <f t="shared" si="101"/>
        <v>3DJ/BASIN/CIG</v>
      </c>
    </row>
    <row r="2157" spans="1:8">
      <c r="A2157" s="80">
        <v>37288</v>
      </c>
      <c r="B2157" s="79" t="s">
        <v>86</v>
      </c>
      <c r="C2157" s="79" t="s">
        <v>88</v>
      </c>
      <c r="D2157" s="85">
        <v>410214.64490000001</v>
      </c>
      <c r="E2157" s="85">
        <v>-4102.1464489999998</v>
      </c>
      <c r="F2157" s="210">
        <f t="shared" si="99"/>
        <v>3</v>
      </c>
      <c r="G2157" s="79" t="str">
        <f t="shared" si="100"/>
        <v>D</v>
      </c>
      <c r="H2157" s="79" t="str">
        <f t="shared" si="101"/>
        <v>3IF-CIG/RKYMTN</v>
      </c>
    </row>
    <row r="2158" spans="1:8">
      <c r="A2158" s="80">
        <v>37288</v>
      </c>
      <c r="B2158" s="79" t="s">
        <v>86</v>
      </c>
      <c r="C2158" s="79" t="s">
        <v>101</v>
      </c>
      <c r="D2158" s="85">
        <v>-417252.30060000002</v>
      </c>
      <c r="E2158" s="85">
        <v>4172.5230060000004</v>
      </c>
      <c r="F2158" s="210">
        <f t="shared" si="99"/>
        <v>3</v>
      </c>
      <c r="G2158" s="79" t="str">
        <f t="shared" si="100"/>
        <v>D</v>
      </c>
      <c r="H2158" s="79" t="str">
        <f t="shared" si="101"/>
        <v>3IF-CIG/WIC</v>
      </c>
    </row>
    <row r="2159" spans="1:8">
      <c r="A2159" s="80">
        <v>37288</v>
      </c>
      <c r="B2159" s="79" t="s">
        <v>86</v>
      </c>
      <c r="C2159" s="79" t="s">
        <v>89</v>
      </c>
      <c r="D2159" s="85">
        <v>847360.93949999998</v>
      </c>
      <c r="E2159" s="85">
        <v>-84736.093949999995</v>
      </c>
      <c r="F2159" s="210">
        <f t="shared" si="99"/>
        <v>3</v>
      </c>
      <c r="G2159" s="79" t="str">
        <f t="shared" si="100"/>
        <v>D</v>
      </c>
      <c r="H2159" s="79" t="str">
        <f t="shared" si="101"/>
        <v>3IF-ELPO/PERMIAN</v>
      </c>
    </row>
    <row r="2160" spans="1:8">
      <c r="A2160" s="80">
        <v>37288</v>
      </c>
      <c r="B2160" s="79" t="s">
        <v>86</v>
      </c>
      <c r="C2160" s="79" t="s">
        <v>72</v>
      </c>
      <c r="D2160" s="85">
        <v>-26148.804400000001</v>
      </c>
      <c r="E2160" s="85">
        <v>2614.8804399999999</v>
      </c>
      <c r="F2160" s="210">
        <f t="shared" si="99"/>
        <v>3</v>
      </c>
      <c r="G2160" s="79" t="str">
        <f t="shared" si="100"/>
        <v>D</v>
      </c>
      <c r="H2160" s="79" t="str">
        <f t="shared" si="101"/>
        <v>3IF-ELPO/SJ</v>
      </c>
    </row>
    <row r="2161" spans="1:8">
      <c r="A2161" s="80">
        <v>37288</v>
      </c>
      <c r="B2161" s="79" t="s">
        <v>86</v>
      </c>
      <c r="C2161" s="79" t="s">
        <v>90</v>
      </c>
      <c r="D2161" s="85">
        <v>0</v>
      </c>
      <c r="E2161" s="85">
        <v>0</v>
      </c>
      <c r="F2161" s="210">
        <f t="shared" si="99"/>
        <v>3</v>
      </c>
      <c r="G2161" s="79" t="str">
        <f t="shared" si="100"/>
        <v>D</v>
      </c>
      <c r="H2161" s="79" t="str">
        <f t="shared" si="101"/>
        <v>3IF-HEHUB</v>
      </c>
    </row>
    <row r="2162" spans="1:8">
      <c r="A2162" s="80">
        <v>37288</v>
      </c>
      <c r="B2162" s="79" t="s">
        <v>86</v>
      </c>
      <c r="C2162" s="79" t="s">
        <v>92</v>
      </c>
      <c r="D2162" s="85">
        <v>139084.10019999999</v>
      </c>
      <c r="E2162" s="85">
        <v>-13908.410019999999</v>
      </c>
      <c r="F2162" s="210">
        <f t="shared" si="99"/>
        <v>3</v>
      </c>
      <c r="G2162" s="79" t="str">
        <f t="shared" si="100"/>
        <v>D</v>
      </c>
      <c r="H2162" s="79" t="str">
        <f t="shared" si="101"/>
        <v>3IF-NTHWST/CANBR</v>
      </c>
    </row>
    <row r="2163" spans="1:8">
      <c r="A2163" s="80">
        <v>37288</v>
      </c>
      <c r="B2163" s="79" t="s">
        <v>86</v>
      </c>
      <c r="C2163" s="79" t="s">
        <v>67</v>
      </c>
      <c r="D2163" s="85">
        <v>208626.1502</v>
      </c>
      <c r="E2163" s="85">
        <v>-20862.615020000001</v>
      </c>
      <c r="F2163" s="210">
        <f t="shared" si="99"/>
        <v>3</v>
      </c>
      <c r="G2163" s="79" t="str">
        <f t="shared" si="100"/>
        <v>D</v>
      </c>
      <c r="H2163" s="79" t="str">
        <f t="shared" si="101"/>
        <v>3IF-NWPL_ROCKY_M</v>
      </c>
    </row>
    <row r="2164" spans="1:8">
      <c r="A2164" s="80">
        <v>37288</v>
      </c>
      <c r="B2164" s="79" t="s">
        <v>86</v>
      </c>
      <c r="C2164" s="79" t="s">
        <v>99</v>
      </c>
      <c r="D2164" s="85">
        <v>0</v>
      </c>
      <c r="E2164" s="85">
        <v>0</v>
      </c>
      <c r="F2164" s="210">
        <f t="shared" si="99"/>
        <v>3</v>
      </c>
      <c r="G2164" s="79" t="str">
        <f t="shared" si="100"/>
        <v>D</v>
      </c>
      <c r="H2164" s="79" t="str">
        <f t="shared" si="101"/>
        <v>3IF-PAN/TX/OK</v>
      </c>
    </row>
    <row r="2165" spans="1:8">
      <c r="A2165" s="80">
        <v>37288</v>
      </c>
      <c r="B2165" s="79" t="s">
        <v>86</v>
      </c>
      <c r="C2165" s="79" t="s">
        <v>73</v>
      </c>
      <c r="D2165" s="85">
        <v>1087140.9343999999</v>
      </c>
      <c r="E2165" s="85">
        <v>-217428.18687999999</v>
      </c>
      <c r="F2165" s="210">
        <f t="shared" si="99"/>
        <v>3</v>
      </c>
      <c r="G2165" s="79" t="str">
        <f t="shared" si="100"/>
        <v>D</v>
      </c>
      <c r="H2165" s="79" t="str">
        <f t="shared" si="101"/>
        <v>3IF-WAHA-TX</v>
      </c>
    </row>
    <row r="2166" spans="1:8">
      <c r="A2166" s="80">
        <v>37288</v>
      </c>
      <c r="B2166" s="79" t="s">
        <v>86</v>
      </c>
      <c r="C2166" s="79" t="s">
        <v>68</v>
      </c>
      <c r="D2166" s="85">
        <v>-848134.84310000006</v>
      </c>
      <c r="E2166" s="85">
        <v>8481.3484310000003</v>
      </c>
      <c r="F2166" s="210">
        <f t="shared" si="99"/>
        <v>3</v>
      </c>
      <c r="G2166" s="79" t="str">
        <f t="shared" si="100"/>
        <v>D</v>
      </c>
      <c r="H2166" s="79" t="str">
        <f t="shared" si="101"/>
        <v>3NGI-MALIN</v>
      </c>
    </row>
    <row r="2167" spans="1:8">
      <c r="A2167" s="80">
        <v>37288</v>
      </c>
      <c r="B2167" s="79" t="s">
        <v>86</v>
      </c>
      <c r="C2167" s="79" t="s">
        <v>74</v>
      </c>
      <c r="D2167" s="85">
        <v>82433.159199999995</v>
      </c>
      <c r="E2167" s="85">
        <v>0</v>
      </c>
      <c r="F2167" s="210">
        <f t="shared" si="99"/>
        <v>3</v>
      </c>
      <c r="G2167" s="79" t="str">
        <f t="shared" si="100"/>
        <v>D</v>
      </c>
      <c r="H2167" s="79" t="str">
        <f t="shared" si="101"/>
        <v>3NGI-PGE/CG</v>
      </c>
    </row>
    <row r="2168" spans="1:8">
      <c r="A2168" s="80">
        <v>37288</v>
      </c>
      <c r="B2168" s="79" t="s">
        <v>86</v>
      </c>
      <c r="C2168" s="79" t="s">
        <v>46</v>
      </c>
      <c r="D2168" s="85">
        <v>-4393223.6424000002</v>
      </c>
      <c r="E2168" s="85">
        <v>439322.36424000002</v>
      </c>
      <c r="F2168" s="210">
        <f t="shared" si="99"/>
        <v>3</v>
      </c>
      <c r="G2168" s="79" t="str">
        <f t="shared" si="100"/>
        <v>D</v>
      </c>
      <c r="H2168" s="79" t="str">
        <f t="shared" si="101"/>
        <v>3NGI-SOCAL</v>
      </c>
    </row>
    <row r="2169" spans="1:8">
      <c r="A2169" s="80">
        <v>37288</v>
      </c>
      <c r="B2169" s="79" t="s">
        <v>86</v>
      </c>
      <c r="C2169" s="79" t="s">
        <v>103</v>
      </c>
      <c r="D2169" s="85">
        <v>-139084.10019999999</v>
      </c>
      <c r="E2169" s="85">
        <v>0</v>
      </c>
      <c r="F2169" s="210">
        <f t="shared" si="99"/>
        <v>3</v>
      </c>
      <c r="G2169" s="79" t="str">
        <f t="shared" si="100"/>
        <v>D</v>
      </c>
      <c r="H2169" s="79" t="str">
        <f t="shared" si="101"/>
        <v>3NGW/OPAL</v>
      </c>
    </row>
    <row r="2170" spans="1:8">
      <c r="A2170" s="80">
        <v>37316</v>
      </c>
      <c r="B2170" s="79" t="s">
        <v>86</v>
      </c>
      <c r="C2170" s="79" t="s">
        <v>100</v>
      </c>
      <c r="D2170" s="85">
        <v>0</v>
      </c>
      <c r="E2170" s="85">
        <v>0</v>
      </c>
      <c r="F2170" s="210">
        <f t="shared" si="99"/>
        <v>3</v>
      </c>
      <c r="G2170" s="79" t="str">
        <f t="shared" si="100"/>
        <v>D</v>
      </c>
      <c r="H2170" s="79" t="str">
        <f t="shared" si="101"/>
        <v>3DJ/BASIN/CIG</v>
      </c>
    </row>
    <row r="2171" spans="1:8">
      <c r="A2171" s="80">
        <v>37316</v>
      </c>
      <c r="B2171" s="79" t="s">
        <v>86</v>
      </c>
      <c r="C2171" s="79" t="s">
        <v>88</v>
      </c>
      <c r="D2171" s="85">
        <v>607114.99069999997</v>
      </c>
      <c r="E2171" s="85">
        <v>-6071.149907</v>
      </c>
      <c r="F2171" s="210">
        <f t="shared" si="99"/>
        <v>3</v>
      </c>
      <c r="G2171" s="79" t="str">
        <f t="shared" si="100"/>
        <v>D</v>
      </c>
      <c r="H2171" s="79" t="str">
        <f t="shared" si="101"/>
        <v>3IF-CIG/RKYMTN</v>
      </c>
    </row>
    <row r="2172" spans="1:8">
      <c r="A2172" s="80">
        <v>37316</v>
      </c>
      <c r="B2172" s="79" t="s">
        <v>86</v>
      </c>
      <c r="C2172" s="79" t="s">
        <v>101</v>
      </c>
      <c r="D2172" s="85">
        <v>-461170.04430000001</v>
      </c>
      <c r="E2172" s="85">
        <v>4611.7004429999997</v>
      </c>
      <c r="F2172" s="210">
        <f t="shared" si="99"/>
        <v>3</v>
      </c>
      <c r="G2172" s="79" t="str">
        <f t="shared" si="100"/>
        <v>D</v>
      </c>
      <c r="H2172" s="79" t="str">
        <f t="shared" si="101"/>
        <v>3IF-CIG/WIC</v>
      </c>
    </row>
    <row r="2173" spans="1:8">
      <c r="A2173" s="80">
        <v>37316</v>
      </c>
      <c r="B2173" s="79" t="s">
        <v>86</v>
      </c>
      <c r="C2173" s="79" t="s">
        <v>89</v>
      </c>
      <c r="D2173" s="85">
        <v>921587.34010000003</v>
      </c>
      <c r="E2173" s="85">
        <v>-92158.73401</v>
      </c>
      <c r="F2173" s="210">
        <f t="shared" si="99"/>
        <v>3</v>
      </c>
      <c r="G2173" s="79" t="str">
        <f t="shared" si="100"/>
        <v>D</v>
      </c>
      <c r="H2173" s="79" t="str">
        <f t="shared" si="101"/>
        <v>3IF-ELPO/PERMIAN</v>
      </c>
    </row>
    <row r="2174" spans="1:8">
      <c r="A2174" s="80">
        <v>37316</v>
      </c>
      <c r="B2174" s="79" t="s">
        <v>86</v>
      </c>
      <c r="C2174" s="79" t="s">
        <v>72</v>
      </c>
      <c r="D2174" s="85">
        <v>25109.469300000001</v>
      </c>
      <c r="E2174" s="85">
        <v>-2510.9469300000001</v>
      </c>
      <c r="F2174" s="210">
        <f t="shared" si="99"/>
        <v>3</v>
      </c>
      <c r="G2174" s="79" t="str">
        <f t="shared" si="100"/>
        <v>D</v>
      </c>
      <c r="H2174" s="79" t="str">
        <f t="shared" si="101"/>
        <v>3IF-ELPO/SJ</v>
      </c>
    </row>
    <row r="2175" spans="1:8">
      <c r="A2175" s="80">
        <v>37316</v>
      </c>
      <c r="B2175" s="79" t="s">
        <v>86</v>
      </c>
      <c r="C2175" s="79" t="s">
        <v>90</v>
      </c>
      <c r="D2175" s="85">
        <v>0</v>
      </c>
      <c r="E2175" s="85">
        <v>0</v>
      </c>
      <c r="F2175" s="210">
        <f t="shared" si="99"/>
        <v>3</v>
      </c>
      <c r="G2175" s="79" t="str">
        <f t="shared" si="100"/>
        <v>D</v>
      </c>
      <c r="H2175" s="79" t="str">
        <f t="shared" si="101"/>
        <v>3IF-HEHUB</v>
      </c>
    </row>
    <row r="2176" spans="1:8">
      <c r="A2176" s="80">
        <v>37316</v>
      </c>
      <c r="B2176" s="79" t="s">
        <v>86</v>
      </c>
      <c r="C2176" s="79" t="s">
        <v>92</v>
      </c>
      <c r="D2176" s="85">
        <v>307446.69630000001</v>
      </c>
      <c r="E2176" s="85">
        <v>-30744.66963</v>
      </c>
      <c r="F2176" s="210">
        <f t="shared" si="99"/>
        <v>3</v>
      </c>
      <c r="G2176" s="79" t="str">
        <f t="shared" si="100"/>
        <v>D</v>
      </c>
      <c r="H2176" s="79" t="str">
        <f t="shared" si="101"/>
        <v>3IF-NTHWST/CANBR</v>
      </c>
    </row>
    <row r="2177" spans="1:8">
      <c r="A2177" s="80">
        <v>37316</v>
      </c>
      <c r="B2177" s="79" t="s">
        <v>86</v>
      </c>
      <c r="C2177" s="79" t="s">
        <v>67</v>
      </c>
      <c r="D2177" s="85">
        <v>230585.022</v>
      </c>
      <c r="E2177" s="85">
        <v>-23058.502199999999</v>
      </c>
      <c r="F2177" s="210">
        <f t="shared" si="99"/>
        <v>3</v>
      </c>
      <c r="G2177" s="79" t="str">
        <f t="shared" si="100"/>
        <v>D</v>
      </c>
      <c r="H2177" s="79" t="str">
        <f t="shared" si="101"/>
        <v>3IF-NWPL_ROCKY_M</v>
      </c>
    </row>
    <row r="2178" spans="1:8">
      <c r="A2178" s="80">
        <v>37316</v>
      </c>
      <c r="B2178" s="79" t="s">
        <v>86</v>
      </c>
      <c r="C2178" s="79" t="s">
        <v>99</v>
      </c>
      <c r="D2178" s="85">
        <v>0</v>
      </c>
      <c r="E2178" s="85">
        <v>0</v>
      </c>
      <c r="F2178" s="210">
        <f t="shared" si="99"/>
        <v>3</v>
      </c>
      <c r="G2178" s="79" t="str">
        <f t="shared" si="100"/>
        <v>D</v>
      </c>
      <c r="H2178" s="79" t="str">
        <f t="shared" si="101"/>
        <v>3IF-PAN/TX/OK</v>
      </c>
    </row>
    <row r="2179" spans="1:8">
      <c r="A2179" s="80">
        <v>37316</v>
      </c>
      <c r="B2179" s="79" t="s">
        <v>86</v>
      </c>
      <c r="C2179" s="79" t="s">
        <v>73</v>
      </c>
      <c r="D2179" s="85">
        <v>1193587.4157</v>
      </c>
      <c r="E2179" s="85">
        <v>-238717.48314</v>
      </c>
      <c r="F2179" s="210">
        <f t="shared" ref="F2179:F2242" si="102">IF(REF_DT&lt;=LastDay,INDEX(IntraMonth_Buckets,MATCH($A2179,IntraSumMonths,0),1),INDEX(BucketTable,MATCH($A2179,SumMonths,0),1))</f>
        <v>3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3IF-WAHA-TX</v>
      </c>
    </row>
    <row r="2180" spans="1:8">
      <c r="A2180" s="80">
        <v>37316</v>
      </c>
      <c r="B2180" s="79" t="s">
        <v>86</v>
      </c>
      <c r="C2180" s="79" t="s">
        <v>68</v>
      </c>
      <c r="D2180" s="85">
        <v>-937404.97690000001</v>
      </c>
      <c r="E2180" s="85">
        <v>9374.0497689999993</v>
      </c>
      <c r="F2180" s="210">
        <f t="shared" si="102"/>
        <v>3</v>
      </c>
      <c r="G2180" s="79" t="str">
        <f t="shared" si="103"/>
        <v>D</v>
      </c>
      <c r="H2180" s="79" t="str">
        <f t="shared" si="104"/>
        <v>3NGI-MALIN</v>
      </c>
    </row>
    <row r="2181" spans="1:8">
      <c r="A2181" s="80">
        <v>37316</v>
      </c>
      <c r="B2181" s="79" t="s">
        <v>86</v>
      </c>
      <c r="C2181" s="79" t="s">
        <v>74</v>
      </c>
      <c r="D2181" s="85">
        <v>127226.40180000001</v>
      </c>
      <c r="E2181" s="85">
        <v>0</v>
      </c>
      <c r="F2181" s="210">
        <f t="shared" si="102"/>
        <v>3</v>
      </c>
      <c r="G2181" s="79" t="str">
        <f t="shared" si="103"/>
        <v>D</v>
      </c>
      <c r="H2181" s="79" t="str">
        <f t="shared" si="104"/>
        <v>3NGI-PGE/CG</v>
      </c>
    </row>
    <row r="2182" spans="1:8">
      <c r="A2182" s="80">
        <v>37316</v>
      </c>
      <c r="B2182" s="79" t="s">
        <v>86</v>
      </c>
      <c r="C2182" s="79" t="s">
        <v>46</v>
      </c>
      <c r="D2182" s="85">
        <v>-4626203.0017999997</v>
      </c>
      <c r="E2182" s="85">
        <v>462620.30018000002</v>
      </c>
      <c r="F2182" s="210">
        <f t="shared" si="102"/>
        <v>3</v>
      </c>
      <c r="G2182" s="79" t="str">
        <f t="shared" si="103"/>
        <v>D</v>
      </c>
      <c r="H2182" s="79" t="str">
        <f t="shared" si="104"/>
        <v>3NGI-SOCAL</v>
      </c>
    </row>
    <row r="2183" spans="1:8">
      <c r="A2183" s="80">
        <v>37316</v>
      </c>
      <c r="B2183" s="79" t="s">
        <v>86</v>
      </c>
      <c r="C2183" s="79" t="s">
        <v>103</v>
      </c>
      <c r="D2183" s="85">
        <v>-153723.348</v>
      </c>
      <c r="E2183" s="85">
        <v>0</v>
      </c>
      <c r="F2183" s="210">
        <f t="shared" si="102"/>
        <v>3</v>
      </c>
      <c r="G2183" s="79" t="str">
        <f t="shared" si="103"/>
        <v>D</v>
      </c>
      <c r="H2183" s="79" t="str">
        <f t="shared" si="104"/>
        <v>3NGW/OPAL</v>
      </c>
    </row>
    <row r="2184" spans="1:8">
      <c r="A2184" s="80">
        <v>37347</v>
      </c>
      <c r="B2184" s="79" t="s">
        <v>86</v>
      </c>
      <c r="C2184" s="79" t="s">
        <v>100</v>
      </c>
      <c r="D2184" s="85">
        <v>0</v>
      </c>
      <c r="E2184" s="85">
        <v>0</v>
      </c>
      <c r="F2184" s="210">
        <f t="shared" si="102"/>
        <v>4</v>
      </c>
      <c r="G2184" s="79" t="str">
        <f t="shared" si="103"/>
        <v>D</v>
      </c>
      <c r="H2184" s="79" t="str">
        <f t="shared" si="104"/>
        <v>4DJ/BASIN/CIG</v>
      </c>
    </row>
    <row r="2185" spans="1:8">
      <c r="A2185" s="80">
        <v>37347</v>
      </c>
      <c r="B2185" s="79" t="s">
        <v>86</v>
      </c>
      <c r="C2185" s="79" t="s">
        <v>88</v>
      </c>
      <c r="D2185" s="85">
        <v>437929.07919999998</v>
      </c>
      <c r="E2185" s="85">
        <v>-4379.2907919999998</v>
      </c>
      <c r="F2185" s="210">
        <f t="shared" si="102"/>
        <v>4</v>
      </c>
      <c r="G2185" s="79" t="str">
        <f t="shared" si="103"/>
        <v>D</v>
      </c>
      <c r="H2185" s="79" t="str">
        <f t="shared" si="104"/>
        <v>4IF-CIG/RKYMTN</v>
      </c>
    </row>
    <row r="2186" spans="1:8">
      <c r="A2186" s="80">
        <v>37347</v>
      </c>
      <c r="B2186" s="79" t="s">
        <v>86</v>
      </c>
      <c r="C2186" s="79" t="s">
        <v>101</v>
      </c>
      <c r="D2186" s="85">
        <v>-445442.20409999997</v>
      </c>
      <c r="E2186" s="85">
        <v>4454.4220409999998</v>
      </c>
      <c r="F2186" s="210">
        <f t="shared" si="102"/>
        <v>4</v>
      </c>
      <c r="G2186" s="79" t="str">
        <f t="shared" si="103"/>
        <v>D</v>
      </c>
      <c r="H2186" s="79" t="str">
        <f t="shared" si="104"/>
        <v>4IF-CIG/WIC</v>
      </c>
    </row>
    <row r="2187" spans="1:8">
      <c r="A2187" s="80">
        <v>37347</v>
      </c>
      <c r="B2187" s="79" t="s">
        <v>86</v>
      </c>
      <c r="C2187" s="79" t="s">
        <v>89</v>
      </c>
      <c r="D2187" s="85">
        <v>-978.98290000000009</v>
      </c>
      <c r="E2187" s="85">
        <v>97.898289999999989</v>
      </c>
      <c r="F2187" s="210">
        <f t="shared" si="102"/>
        <v>4</v>
      </c>
      <c r="G2187" s="79" t="str">
        <f t="shared" si="103"/>
        <v>D</v>
      </c>
      <c r="H2187" s="79" t="str">
        <f t="shared" si="104"/>
        <v>4IF-ELPO/PERMIAN</v>
      </c>
    </row>
    <row r="2188" spans="1:8">
      <c r="A2188" s="80">
        <v>37347</v>
      </c>
      <c r="B2188" s="79" t="s">
        <v>86</v>
      </c>
      <c r="C2188" s="79" t="s">
        <v>72</v>
      </c>
      <c r="D2188" s="85">
        <v>36542.098700000002</v>
      </c>
      <c r="E2188" s="85">
        <v>-3654.2098700000001</v>
      </c>
      <c r="F2188" s="210">
        <f t="shared" si="102"/>
        <v>4</v>
      </c>
      <c r="G2188" s="79" t="str">
        <f t="shared" si="103"/>
        <v>D</v>
      </c>
      <c r="H2188" s="79" t="str">
        <f t="shared" si="104"/>
        <v>4IF-ELPO/SJ</v>
      </c>
    </row>
    <row r="2189" spans="1:8">
      <c r="A2189" s="80">
        <v>37347</v>
      </c>
      <c r="B2189" s="79" t="s">
        <v>86</v>
      </c>
      <c r="C2189" s="79" t="s">
        <v>90</v>
      </c>
      <c r="D2189" s="85">
        <v>0</v>
      </c>
      <c r="E2189" s="85">
        <v>0</v>
      </c>
      <c r="F2189" s="210">
        <f t="shared" si="102"/>
        <v>4</v>
      </c>
      <c r="G2189" s="79" t="str">
        <f t="shared" si="103"/>
        <v>D</v>
      </c>
      <c r="H2189" s="79" t="str">
        <f t="shared" si="104"/>
        <v>4IF-HEHUB</v>
      </c>
    </row>
    <row r="2190" spans="1:8">
      <c r="A2190" s="80">
        <v>37347</v>
      </c>
      <c r="B2190" s="79" t="s">
        <v>86</v>
      </c>
      <c r="C2190" s="79" t="s">
        <v>92</v>
      </c>
      <c r="D2190" s="85">
        <v>0</v>
      </c>
      <c r="E2190" s="85">
        <v>0</v>
      </c>
      <c r="F2190" s="210">
        <f t="shared" si="102"/>
        <v>4</v>
      </c>
      <c r="G2190" s="79" t="str">
        <f t="shared" si="103"/>
        <v>D</v>
      </c>
      <c r="H2190" s="79" t="str">
        <f t="shared" si="104"/>
        <v>4IF-NTHWST/CANBR</v>
      </c>
    </row>
    <row r="2191" spans="1:8">
      <c r="A2191" s="80">
        <v>37347</v>
      </c>
      <c r="B2191" s="79" t="s">
        <v>86</v>
      </c>
      <c r="C2191" s="79" t="s">
        <v>67</v>
      </c>
      <c r="D2191" s="85">
        <v>148480.7347</v>
      </c>
      <c r="E2191" s="85">
        <v>-14848.073469999999</v>
      </c>
      <c r="F2191" s="210">
        <f t="shared" si="102"/>
        <v>4</v>
      </c>
      <c r="G2191" s="79" t="str">
        <f t="shared" si="103"/>
        <v>D</v>
      </c>
      <c r="H2191" s="79" t="str">
        <f t="shared" si="104"/>
        <v>4IF-NWPL_ROCKY_M</v>
      </c>
    </row>
    <row r="2192" spans="1:8">
      <c r="A2192" s="80">
        <v>37347</v>
      </c>
      <c r="B2192" s="79" t="s">
        <v>86</v>
      </c>
      <c r="C2192" s="79" t="s">
        <v>99</v>
      </c>
      <c r="D2192" s="85">
        <v>0</v>
      </c>
      <c r="E2192" s="85">
        <v>0</v>
      </c>
      <c r="F2192" s="210">
        <f t="shared" si="102"/>
        <v>4</v>
      </c>
      <c r="G2192" s="79" t="str">
        <f t="shared" si="103"/>
        <v>D</v>
      </c>
      <c r="H2192" s="79" t="str">
        <f t="shared" si="104"/>
        <v>4IF-PAN/TX/OK</v>
      </c>
    </row>
    <row r="2193" spans="1:8">
      <c r="A2193" s="80">
        <v>37347</v>
      </c>
      <c r="B2193" s="79" t="s">
        <v>86</v>
      </c>
      <c r="C2193" s="79" t="s">
        <v>73</v>
      </c>
      <c r="D2193" s="85">
        <v>-10294.664199999999</v>
      </c>
      <c r="E2193" s="85">
        <v>2058.9328399999999</v>
      </c>
      <c r="F2193" s="210">
        <f t="shared" si="102"/>
        <v>4</v>
      </c>
      <c r="G2193" s="79" t="str">
        <f t="shared" si="103"/>
        <v>D</v>
      </c>
      <c r="H2193" s="79" t="str">
        <f t="shared" si="104"/>
        <v>4IF-WAHA-TX</v>
      </c>
    </row>
    <row r="2194" spans="1:8">
      <c r="A2194" s="80">
        <v>37347</v>
      </c>
      <c r="B2194" s="79" t="s">
        <v>86</v>
      </c>
      <c r="C2194" s="79" t="s">
        <v>68</v>
      </c>
      <c r="D2194" s="85">
        <v>296.9615</v>
      </c>
      <c r="E2194" s="85">
        <v>-2.9696149999999997</v>
      </c>
      <c r="F2194" s="210">
        <f t="shared" si="102"/>
        <v>4</v>
      </c>
      <c r="G2194" s="79" t="str">
        <f t="shared" si="103"/>
        <v>D</v>
      </c>
      <c r="H2194" s="79" t="str">
        <f t="shared" si="104"/>
        <v>4NGI-MALIN</v>
      </c>
    </row>
    <row r="2195" spans="1:8">
      <c r="A2195" s="80">
        <v>37347</v>
      </c>
      <c r="B2195" s="79" t="s">
        <v>86</v>
      </c>
      <c r="C2195" s="79" t="s">
        <v>74</v>
      </c>
      <c r="D2195" s="85">
        <v>-59329.932099999998</v>
      </c>
      <c r="E2195" s="85">
        <v>0</v>
      </c>
      <c r="F2195" s="210">
        <f t="shared" si="102"/>
        <v>4</v>
      </c>
      <c r="G2195" s="79" t="str">
        <f t="shared" si="103"/>
        <v>D</v>
      </c>
      <c r="H2195" s="79" t="str">
        <f t="shared" si="104"/>
        <v>4NGI-PGE/CG</v>
      </c>
    </row>
    <row r="2196" spans="1:8">
      <c r="A2196" s="80">
        <v>37347</v>
      </c>
      <c r="B2196" s="79" t="s">
        <v>86</v>
      </c>
      <c r="C2196" s="79" t="s">
        <v>46</v>
      </c>
      <c r="D2196" s="85">
        <v>-3135716.1329999999</v>
      </c>
      <c r="E2196" s="85">
        <v>313571.61330000003</v>
      </c>
      <c r="F2196" s="210">
        <f t="shared" si="102"/>
        <v>4</v>
      </c>
      <c r="G2196" s="79" t="str">
        <f t="shared" si="103"/>
        <v>D</v>
      </c>
      <c r="H2196" s="79" t="str">
        <f t="shared" si="104"/>
        <v>4NGI-SOCAL</v>
      </c>
    </row>
    <row r="2197" spans="1:8">
      <c r="A2197" s="80">
        <v>37347</v>
      </c>
      <c r="B2197" s="79" t="s">
        <v>86</v>
      </c>
      <c r="C2197" s="79" t="s">
        <v>103</v>
      </c>
      <c r="D2197" s="85">
        <v>-148480.73480000001</v>
      </c>
      <c r="E2197" s="85">
        <v>0</v>
      </c>
      <c r="F2197" s="210">
        <f t="shared" si="102"/>
        <v>4</v>
      </c>
      <c r="G2197" s="79" t="str">
        <f t="shared" si="103"/>
        <v>D</v>
      </c>
      <c r="H2197" s="79" t="str">
        <f t="shared" si="104"/>
        <v>4NGW/OPAL</v>
      </c>
    </row>
    <row r="2198" spans="1:8">
      <c r="A2198" s="80">
        <v>37377</v>
      </c>
      <c r="B2198" s="79" t="s">
        <v>86</v>
      </c>
      <c r="C2198" s="79" t="s">
        <v>100</v>
      </c>
      <c r="D2198" s="85">
        <v>0</v>
      </c>
      <c r="E2198" s="85">
        <v>0</v>
      </c>
      <c r="F2198" s="210">
        <f t="shared" si="102"/>
        <v>4</v>
      </c>
      <c r="G2198" s="79" t="str">
        <f t="shared" si="103"/>
        <v>D</v>
      </c>
      <c r="H2198" s="79" t="str">
        <f t="shared" si="104"/>
        <v>4DJ/BASIN/CIG</v>
      </c>
    </row>
    <row r="2199" spans="1:8">
      <c r="A2199" s="80">
        <v>37377</v>
      </c>
      <c r="B2199" s="79" t="s">
        <v>86</v>
      </c>
      <c r="C2199" s="79" t="s">
        <v>88</v>
      </c>
      <c r="D2199" s="85">
        <v>451650.00469999999</v>
      </c>
      <c r="E2199" s="85">
        <v>-4516.5000470000004</v>
      </c>
      <c r="F2199" s="210">
        <f t="shared" si="102"/>
        <v>4</v>
      </c>
      <c r="G2199" s="79" t="str">
        <f t="shared" si="103"/>
        <v>D</v>
      </c>
      <c r="H2199" s="79" t="str">
        <f t="shared" si="104"/>
        <v>4IF-CIG/RKYMTN</v>
      </c>
    </row>
    <row r="2200" spans="1:8">
      <c r="A2200" s="80">
        <v>37377</v>
      </c>
      <c r="B2200" s="79" t="s">
        <v>86</v>
      </c>
      <c r="C2200" s="79" t="s">
        <v>101</v>
      </c>
      <c r="D2200" s="85">
        <v>-459398.52659999998</v>
      </c>
      <c r="E2200" s="85">
        <v>4593.9852659999997</v>
      </c>
      <c r="F2200" s="210">
        <f t="shared" si="102"/>
        <v>4</v>
      </c>
      <c r="G2200" s="79" t="str">
        <f t="shared" si="103"/>
        <v>D</v>
      </c>
      <c r="H2200" s="79" t="str">
        <f t="shared" si="104"/>
        <v>4IF-CIG/WIC</v>
      </c>
    </row>
    <row r="2201" spans="1:8">
      <c r="A2201" s="80">
        <v>37377</v>
      </c>
      <c r="B2201" s="79" t="s">
        <v>86</v>
      </c>
      <c r="C2201" s="79" t="s">
        <v>89</v>
      </c>
      <c r="D2201" s="85">
        <v>-3812.5138000000002</v>
      </c>
      <c r="E2201" s="85">
        <v>381.25137999999998</v>
      </c>
      <c r="F2201" s="210">
        <f t="shared" si="102"/>
        <v>4</v>
      </c>
      <c r="G2201" s="79" t="str">
        <f t="shared" si="103"/>
        <v>D</v>
      </c>
      <c r="H2201" s="79" t="str">
        <f t="shared" si="104"/>
        <v>4IF-ELPO/PERMIAN</v>
      </c>
    </row>
    <row r="2202" spans="1:8">
      <c r="A2202" s="80">
        <v>37377</v>
      </c>
      <c r="B2202" s="79" t="s">
        <v>86</v>
      </c>
      <c r="C2202" s="79" t="s">
        <v>72</v>
      </c>
      <c r="D2202" s="85">
        <v>-14666.174500000001</v>
      </c>
      <c r="E2202" s="85">
        <v>1466.61745</v>
      </c>
      <c r="F2202" s="210">
        <f t="shared" si="102"/>
        <v>4</v>
      </c>
      <c r="G2202" s="79" t="str">
        <f t="shared" si="103"/>
        <v>D</v>
      </c>
      <c r="H2202" s="79" t="str">
        <f t="shared" si="104"/>
        <v>4IF-ELPO/SJ</v>
      </c>
    </row>
    <row r="2203" spans="1:8">
      <c r="A2203" s="80">
        <v>37377</v>
      </c>
      <c r="B2203" s="79" t="s">
        <v>86</v>
      </c>
      <c r="C2203" s="79" t="s">
        <v>90</v>
      </c>
      <c r="D2203" s="85">
        <v>0</v>
      </c>
      <c r="E2203" s="85">
        <v>0</v>
      </c>
      <c r="F2203" s="210">
        <f t="shared" si="102"/>
        <v>4</v>
      </c>
      <c r="G2203" s="79" t="str">
        <f t="shared" si="103"/>
        <v>D</v>
      </c>
      <c r="H2203" s="79" t="str">
        <f t="shared" si="104"/>
        <v>4IF-HEHUB</v>
      </c>
    </row>
    <row r="2204" spans="1:8">
      <c r="A2204" s="80">
        <v>37377</v>
      </c>
      <c r="B2204" s="79" t="s">
        <v>86</v>
      </c>
      <c r="C2204" s="79" t="s">
        <v>92</v>
      </c>
      <c r="D2204" s="85">
        <v>0</v>
      </c>
      <c r="E2204" s="85">
        <v>0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4IF-NTHWST/CANBR</v>
      </c>
    </row>
    <row r="2205" spans="1:8">
      <c r="A2205" s="80">
        <v>37377</v>
      </c>
      <c r="B2205" s="79" t="s">
        <v>86</v>
      </c>
      <c r="C2205" s="79" t="s">
        <v>67</v>
      </c>
      <c r="D2205" s="85">
        <v>153132.84220000001</v>
      </c>
      <c r="E2205" s="85">
        <v>-15313.28422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4IF-NWPL_ROCKY_M</v>
      </c>
    </row>
    <row r="2206" spans="1:8">
      <c r="A2206" s="80">
        <v>37377</v>
      </c>
      <c r="B2206" s="79" t="s">
        <v>86</v>
      </c>
      <c r="C2206" s="79" t="s">
        <v>99</v>
      </c>
      <c r="D2206" s="85">
        <v>0</v>
      </c>
      <c r="E2206" s="85">
        <v>0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4IF-PAN/TX/OK</v>
      </c>
    </row>
    <row r="2207" spans="1:8">
      <c r="A2207" s="80">
        <v>37377</v>
      </c>
      <c r="B2207" s="79" t="s">
        <v>86</v>
      </c>
      <c r="C2207" s="79" t="s">
        <v>73</v>
      </c>
      <c r="D2207" s="85">
        <v>33195.248500000002</v>
      </c>
      <c r="E2207" s="85">
        <v>-6639.0497000000005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4IF-WAHA-TX</v>
      </c>
    </row>
    <row r="2208" spans="1:8">
      <c r="A2208" s="80">
        <v>37377</v>
      </c>
      <c r="B2208" s="79" t="s">
        <v>86</v>
      </c>
      <c r="C2208" s="79" t="s">
        <v>68</v>
      </c>
      <c r="D2208" s="85">
        <v>306.26570000000004</v>
      </c>
      <c r="E2208" s="85">
        <v>-3.0626569999999997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4NGI-MALIN</v>
      </c>
    </row>
    <row r="2209" spans="1:8">
      <c r="A2209" s="80">
        <v>37377</v>
      </c>
      <c r="B2209" s="79" t="s">
        <v>86</v>
      </c>
      <c r="C2209" s="79" t="s">
        <v>74</v>
      </c>
      <c r="D2209" s="85">
        <v>-28716.8537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4NGI-PGE/CG</v>
      </c>
    </row>
    <row r="2210" spans="1:8">
      <c r="A2210" s="80">
        <v>37377</v>
      </c>
      <c r="B2210" s="79" t="s">
        <v>86</v>
      </c>
      <c r="C2210" s="79" t="s">
        <v>46</v>
      </c>
      <c r="D2210" s="85">
        <v>-3462064.8385000001</v>
      </c>
      <c r="E2210" s="85">
        <v>346206.48385000002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4NGI-SOCAL</v>
      </c>
    </row>
    <row r="2211" spans="1:8">
      <c r="A2211" s="80">
        <v>37377</v>
      </c>
      <c r="B2211" s="79" t="s">
        <v>86</v>
      </c>
      <c r="C2211" s="79" t="s">
        <v>103</v>
      </c>
      <c r="D2211" s="85">
        <v>-153132.84220000001</v>
      </c>
      <c r="E2211" s="85">
        <v>0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4NGW/OPAL</v>
      </c>
    </row>
    <row r="2212" spans="1:8">
      <c r="A2212" s="80">
        <v>37408</v>
      </c>
      <c r="B2212" s="79" t="s">
        <v>86</v>
      </c>
      <c r="C2212" s="79" t="s">
        <v>100</v>
      </c>
      <c r="D2212" s="85">
        <v>0</v>
      </c>
      <c r="E2212" s="85">
        <v>0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4DJ/BASIN/CIG</v>
      </c>
    </row>
    <row r="2213" spans="1:8">
      <c r="A2213" s="80">
        <v>37408</v>
      </c>
      <c r="B2213" s="79" t="s">
        <v>86</v>
      </c>
      <c r="C2213" s="79" t="s">
        <v>88</v>
      </c>
      <c r="D2213" s="85">
        <v>436201.25579999998</v>
      </c>
      <c r="E2213" s="85">
        <v>-4362.0125580000004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4IF-CIG/RKYMTN</v>
      </c>
    </row>
    <row r="2214" spans="1:8">
      <c r="A2214" s="80">
        <v>37408</v>
      </c>
      <c r="B2214" s="79" t="s">
        <v>86</v>
      </c>
      <c r="C2214" s="79" t="s">
        <v>101</v>
      </c>
      <c r="D2214" s="85">
        <v>-443684.73839999997</v>
      </c>
      <c r="E2214" s="85">
        <v>4436.8473839999997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4IF-CIG/WIC</v>
      </c>
    </row>
    <row r="2215" spans="1:8">
      <c r="A2215" s="80">
        <v>37408</v>
      </c>
      <c r="B2215" s="79" t="s">
        <v>86</v>
      </c>
      <c r="C2215" s="79" t="s">
        <v>89</v>
      </c>
      <c r="D2215" s="85">
        <v>-1086.5347000000002</v>
      </c>
      <c r="E2215" s="85">
        <v>108.65347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4IF-ELPO/PERMIAN</v>
      </c>
    </row>
    <row r="2216" spans="1:8">
      <c r="A2216" s="80">
        <v>37408</v>
      </c>
      <c r="B2216" s="79" t="s">
        <v>86</v>
      </c>
      <c r="C2216" s="79" t="s">
        <v>72</v>
      </c>
      <c r="D2216" s="85">
        <v>62741.951800000003</v>
      </c>
      <c r="E2216" s="85">
        <v>-6274.1951799999997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4IF-ELPO/SJ</v>
      </c>
    </row>
    <row r="2217" spans="1:8">
      <c r="A2217" s="80">
        <v>37408</v>
      </c>
      <c r="B2217" s="79" t="s">
        <v>86</v>
      </c>
      <c r="C2217" s="79" t="s">
        <v>90</v>
      </c>
      <c r="D2217" s="85">
        <v>0</v>
      </c>
      <c r="E2217" s="85">
        <v>0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4IF-HEHUB</v>
      </c>
    </row>
    <row r="2218" spans="1:8">
      <c r="A2218" s="80">
        <v>37408</v>
      </c>
      <c r="B2218" s="79" t="s">
        <v>86</v>
      </c>
      <c r="C2218" s="79" t="s">
        <v>92</v>
      </c>
      <c r="D2218" s="85">
        <v>0</v>
      </c>
      <c r="E2218" s="85">
        <v>0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4IF-NTHWST/CANBR</v>
      </c>
    </row>
    <row r="2219" spans="1:8">
      <c r="A2219" s="80">
        <v>37408</v>
      </c>
      <c r="B2219" s="79" t="s">
        <v>86</v>
      </c>
      <c r="C2219" s="79" t="s">
        <v>67</v>
      </c>
      <c r="D2219" s="85">
        <v>147894.91279999999</v>
      </c>
      <c r="E2219" s="85">
        <v>-14789.49128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4IF-NWPL_ROCKY_M</v>
      </c>
    </row>
    <row r="2220" spans="1:8">
      <c r="A2220" s="80">
        <v>37408</v>
      </c>
      <c r="B2220" s="79" t="s">
        <v>86</v>
      </c>
      <c r="C2220" s="79" t="s">
        <v>99</v>
      </c>
      <c r="D2220" s="85">
        <v>0</v>
      </c>
      <c r="E2220" s="85">
        <v>0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4IF-PAN/TX/OK</v>
      </c>
    </row>
    <row r="2221" spans="1:8">
      <c r="A2221" s="80">
        <v>37408</v>
      </c>
      <c r="B2221" s="79" t="s">
        <v>86</v>
      </c>
      <c r="C2221" s="79" t="s">
        <v>73</v>
      </c>
      <c r="D2221" s="85">
        <v>33424.2503</v>
      </c>
      <c r="E2221" s="85">
        <v>-6684.8500599999998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4IF-WAHA-TX</v>
      </c>
    </row>
    <row r="2222" spans="1:8">
      <c r="A2222" s="80">
        <v>37408</v>
      </c>
      <c r="B2222" s="79" t="s">
        <v>86</v>
      </c>
      <c r="C2222" s="79" t="s">
        <v>68</v>
      </c>
      <c r="D2222" s="85">
        <v>295.78980000000001</v>
      </c>
      <c r="E2222" s="85">
        <v>-2.9578979999999997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4NGI-MALIN</v>
      </c>
    </row>
    <row r="2223" spans="1:8">
      <c r="A2223" s="80">
        <v>37408</v>
      </c>
      <c r="B2223" s="79" t="s">
        <v>86</v>
      </c>
      <c r="C2223" s="79" t="s">
        <v>74</v>
      </c>
      <c r="D2223" s="85">
        <v>-7596.8687</v>
      </c>
      <c r="E2223" s="85">
        <v>0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4NGI-PGE/CG</v>
      </c>
    </row>
    <row r="2224" spans="1:8">
      <c r="A2224" s="80">
        <v>37408</v>
      </c>
      <c r="B2224" s="79" t="s">
        <v>86</v>
      </c>
      <c r="C2224" s="79" t="s">
        <v>46</v>
      </c>
      <c r="D2224" s="85">
        <v>-3162255.5025999998</v>
      </c>
      <c r="E2224" s="85">
        <v>316225.55025999999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4NGI-SOCAL</v>
      </c>
    </row>
    <row r="2225" spans="1:8">
      <c r="A2225" s="80">
        <v>37408</v>
      </c>
      <c r="B2225" s="79" t="s">
        <v>86</v>
      </c>
      <c r="C2225" s="79" t="s">
        <v>103</v>
      </c>
      <c r="D2225" s="85">
        <v>-147894.91279999999</v>
      </c>
      <c r="E2225" s="85">
        <v>0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4NGW/OPAL</v>
      </c>
    </row>
    <row r="2226" spans="1:8">
      <c r="A2226" s="80">
        <v>37438</v>
      </c>
      <c r="B2226" s="79" t="s">
        <v>86</v>
      </c>
      <c r="C2226" s="79" t="s">
        <v>88</v>
      </c>
      <c r="D2226" s="85">
        <v>449826.75300000003</v>
      </c>
      <c r="E2226" s="85">
        <v>-4498.2675300000001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4IF-CIG/RKYMTN</v>
      </c>
    </row>
    <row r="2227" spans="1:8">
      <c r="A2227" s="80">
        <v>37438</v>
      </c>
      <c r="B2227" s="79" t="s">
        <v>86</v>
      </c>
      <c r="C2227" s="79" t="s">
        <v>101</v>
      </c>
      <c r="D2227" s="85">
        <v>-457543.99479999999</v>
      </c>
      <c r="E2227" s="85">
        <v>4575.4399480000002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4IF-CIG/WIC</v>
      </c>
    </row>
    <row r="2228" spans="1:8">
      <c r="A2228" s="80">
        <v>37438</v>
      </c>
      <c r="B2228" s="79" t="s">
        <v>86</v>
      </c>
      <c r="C2228" s="79" t="s">
        <v>89</v>
      </c>
      <c r="D2228" s="85">
        <v>-3797.1231000000002</v>
      </c>
      <c r="E2228" s="85">
        <v>379.71231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4IF-ELPO/PERMIAN</v>
      </c>
    </row>
    <row r="2229" spans="1:8">
      <c r="A2229" s="80">
        <v>37438</v>
      </c>
      <c r="B2229" s="79" t="s">
        <v>86</v>
      </c>
      <c r="C2229" s="79" t="s">
        <v>72</v>
      </c>
      <c r="D2229" s="85">
        <v>45045.944600000003</v>
      </c>
      <c r="E2229" s="85">
        <v>-4504.5944600000003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4IF-ELPO/SJ</v>
      </c>
    </row>
    <row r="2230" spans="1:8">
      <c r="A2230" s="80">
        <v>37438</v>
      </c>
      <c r="B2230" s="79" t="s">
        <v>86</v>
      </c>
      <c r="C2230" s="79" t="s">
        <v>90</v>
      </c>
      <c r="D2230" s="85">
        <v>0</v>
      </c>
      <c r="E2230" s="85">
        <v>0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4IF-HEHUB</v>
      </c>
    </row>
    <row r="2231" spans="1:8">
      <c r="A2231" s="80">
        <v>37438</v>
      </c>
      <c r="B2231" s="79" t="s">
        <v>86</v>
      </c>
      <c r="C2231" s="79" t="s">
        <v>92</v>
      </c>
      <c r="D2231" s="85">
        <v>0</v>
      </c>
      <c r="E2231" s="85">
        <v>0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4IF-NTHWST/CANBR</v>
      </c>
    </row>
    <row r="2232" spans="1:8">
      <c r="A2232" s="80">
        <v>37438</v>
      </c>
      <c r="B2232" s="79" t="s">
        <v>86</v>
      </c>
      <c r="C2232" s="79" t="s">
        <v>67</v>
      </c>
      <c r="D2232" s="85">
        <v>152514.66469999999</v>
      </c>
      <c r="E2232" s="85">
        <v>-15251.466469999999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4IF-NWPL_ROCKY_M</v>
      </c>
    </row>
    <row r="2233" spans="1:8">
      <c r="A2233" s="80">
        <v>37438</v>
      </c>
      <c r="B2233" s="79" t="s">
        <v>86</v>
      </c>
      <c r="C2233" s="79" t="s">
        <v>99</v>
      </c>
      <c r="D2233" s="85">
        <v>0</v>
      </c>
      <c r="E2233" s="85">
        <v>0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4IF-PAN/TX/OK</v>
      </c>
    </row>
    <row r="2234" spans="1:8">
      <c r="A2234" s="80">
        <v>37438</v>
      </c>
      <c r="B2234" s="79" t="s">
        <v>86</v>
      </c>
      <c r="C2234" s="79" t="s">
        <v>73</v>
      </c>
      <c r="D2234" s="85">
        <v>30994.9159</v>
      </c>
      <c r="E2234" s="85">
        <v>-6198.9831800000002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4IF-WAHA-TX</v>
      </c>
    </row>
    <row r="2235" spans="1:8">
      <c r="A2235" s="80">
        <v>37438</v>
      </c>
      <c r="B2235" s="79" t="s">
        <v>86</v>
      </c>
      <c r="C2235" s="79" t="s">
        <v>68</v>
      </c>
      <c r="D2235" s="85">
        <v>-36298.4902</v>
      </c>
      <c r="E2235" s="85">
        <v>362.98490199999998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4NGI-MALIN</v>
      </c>
    </row>
    <row r="2236" spans="1:8">
      <c r="A2236" s="80">
        <v>37438</v>
      </c>
      <c r="B2236" s="79" t="s">
        <v>86</v>
      </c>
      <c r="C2236" s="79" t="s">
        <v>74</v>
      </c>
      <c r="D2236" s="85">
        <v>796.02820000000008</v>
      </c>
      <c r="E2236" s="85">
        <v>0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4NGI-PGE/CG</v>
      </c>
    </row>
    <row r="2237" spans="1:8">
      <c r="A2237" s="80">
        <v>37438</v>
      </c>
      <c r="B2237" s="79" t="s">
        <v>86</v>
      </c>
      <c r="C2237" s="79" t="s">
        <v>46</v>
      </c>
      <c r="D2237" s="85">
        <v>-1703505.1706000001</v>
      </c>
      <c r="E2237" s="85">
        <v>170350.51706000001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4NGI-SOCAL</v>
      </c>
    </row>
    <row r="2238" spans="1:8">
      <c r="A2238" s="80">
        <v>37438</v>
      </c>
      <c r="B2238" s="79" t="s">
        <v>86</v>
      </c>
      <c r="C2238" s="79" t="s">
        <v>103</v>
      </c>
      <c r="D2238" s="85">
        <v>-152514.66500000001</v>
      </c>
      <c r="E2238" s="85">
        <v>0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4NGW/OPAL</v>
      </c>
    </row>
    <row r="2239" spans="1:8">
      <c r="A2239" s="80">
        <v>37469</v>
      </c>
      <c r="B2239" s="79" t="s">
        <v>86</v>
      </c>
      <c r="C2239" s="79" t="s">
        <v>88</v>
      </c>
      <c r="D2239" s="85">
        <v>448812.09010000003</v>
      </c>
      <c r="E2239" s="85">
        <v>-4488.1209010000002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4IF-CIG/RKYMTN</v>
      </c>
    </row>
    <row r="2240" spans="1:8">
      <c r="A2240" s="80">
        <v>37469</v>
      </c>
      <c r="B2240" s="79" t="s">
        <v>86</v>
      </c>
      <c r="C2240" s="79" t="s">
        <v>101</v>
      </c>
      <c r="D2240" s="85">
        <v>-456511.92450000002</v>
      </c>
      <c r="E2240" s="85">
        <v>4565.1192449999999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4IF-CIG/WIC</v>
      </c>
    </row>
    <row r="2241" spans="1:8">
      <c r="A2241" s="80">
        <v>37469</v>
      </c>
      <c r="B2241" s="79" t="s">
        <v>86</v>
      </c>
      <c r="C2241" s="79" t="s">
        <v>89</v>
      </c>
      <c r="D2241" s="85">
        <v>-5205.2177000000001</v>
      </c>
      <c r="E2241" s="85">
        <v>0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4IF-ELPO/PERMIAN</v>
      </c>
    </row>
    <row r="2242" spans="1:8">
      <c r="A2242" s="80">
        <v>37469</v>
      </c>
      <c r="B2242" s="79" t="s">
        <v>86</v>
      </c>
      <c r="C2242" s="79" t="s">
        <v>72</v>
      </c>
      <c r="D2242" s="85">
        <v>274292.98100000003</v>
      </c>
      <c r="E2242" s="85">
        <v>0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4IF-ELPO/SJ</v>
      </c>
    </row>
    <row r="2243" spans="1:8">
      <c r="A2243" s="80">
        <v>37469</v>
      </c>
      <c r="B2243" s="79" t="s">
        <v>86</v>
      </c>
      <c r="C2243" s="79" t="s">
        <v>90</v>
      </c>
      <c r="D2243" s="85">
        <v>0</v>
      </c>
      <c r="E2243" s="85">
        <v>0</v>
      </c>
      <c r="F2243" s="210">
        <f t="shared" ref="F2243:F2306" si="105">IF(REF_DT&lt;=LastDay,INDEX(IntraMonth_Buckets,MATCH($A2243,IntraSumMonths,0),1),INDEX(BucketTable,MATCH($A2243,SumMonths,0),1))</f>
        <v>4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4IF-HEHUB</v>
      </c>
    </row>
    <row r="2244" spans="1:8">
      <c r="A2244" s="80">
        <v>37469</v>
      </c>
      <c r="B2244" s="79" t="s">
        <v>86</v>
      </c>
      <c r="C2244" s="79" t="s">
        <v>92</v>
      </c>
      <c r="D2244" s="85">
        <v>0</v>
      </c>
      <c r="E2244" s="85">
        <v>0</v>
      </c>
      <c r="F2244" s="210">
        <f t="shared" si="105"/>
        <v>4</v>
      </c>
      <c r="G2244" s="79" t="str">
        <f t="shared" si="106"/>
        <v>D</v>
      </c>
      <c r="H2244" s="79" t="str">
        <f t="shared" si="107"/>
        <v>4IF-NTHWST/CANBR</v>
      </c>
    </row>
    <row r="2245" spans="1:8">
      <c r="A2245" s="80">
        <v>37469</v>
      </c>
      <c r="B2245" s="79" t="s">
        <v>86</v>
      </c>
      <c r="C2245" s="79" t="s">
        <v>67</v>
      </c>
      <c r="D2245" s="85">
        <v>152170.6415</v>
      </c>
      <c r="E2245" s="85">
        <v>-15217.06415</v>
      </c>
      <c r="F2245" s="210">
        <f t="shared" si="105"/>
        <v>4</v>
      </c>
      <c r="G2245" s="79" t="str">
        <f t="shared" si="106"/>
        <v>D</v>
      </c>
      <c r="H2245" s="79" t="str">
        <f t="shared" si="107"/>
        <v>4IF-NWPL_ROCKY_M</v>
      </c>
    </row>
    <row r="2246" spans="1:8">
      <c r="A2246" s="80">
        <v>37469</v>
      </c>
      <c r="B2246" s="79" t="s">
        <v>86</v>
      </c>
      <c r="C2246" s="79" t="s">
        <v>99</v>
      </c>
      <c r="D2246" s="85">
        <v>0</v>
      </c>
      <c r="E2246" s="85">
        <v>0</v>
      </c>
      <c r="F2246" s="210">
        <f t="shared" si="105"/>
        <v>4</v>
      </c>
      <c r="G2246" s="79" t="str">
        <f t="shared" si="106"/>
        <v>D</v>
      </c>
      <c r="H2246" s="79" t="str">
        <f t="shared" si="107"/>
        <v>4IF-PAN/TX/OK</v>
      </c>
    </row>
    <row r="2247" spans="1:8">
      <c r="A2247" s="80">
        <v>37469</v>
      </c>
      <c r="B2247" s="79" t="s">
        <v>86</v>
      </c>
      <c r="C2247" s="79" t="s">
        <v>73</v>
      </c>
      <c r="D2247" s="85">
        <v>-213038.89809999999</v>
      </c>
      <c r="E2247" s="85">
        <v>42607.779620000001</v>
      </c>
      <c r="F2247" s="210">
        <f t="shared" si="105"/>
        <v>4</v>
      </c>
      <c r="G2247" s="79" t="str">
        <f t="shared" si="106"/>
        <v>D</v>
      </c>
      <c r="H2247" s="79" t="str">
        <f t="shared" si="107"/>
        <v>4IF-WAHA-TX</v>
      </c>
    </row>
    <row r="2248" spans="1:8">
      <c r="A2248" s="80">
        <v>37469</v>
      </c>
      <c r="B2248" s="79" t="s">
        <v>86</v>
      </c>
      <c r="C2248" s="79" t="s">
        <v>68</v>
      </c>
      <c r="D2248" s="85">
        <v>-36216.612699999998</v>
      </c>
      <c r="E2248" s="85">
        <v>362.16612700000002</v>
      </c>
      <c r="F2248" s="210">
        <f t="shared" si="105"/>
        <v>4</v>
      </c>
      <c r="G2248" s="79" t="str">
        <f t="shared" si="106"/>
        <v>D</v>
      </c>
      <c r="H2248" s="79" t="str">
        <f t="shared" si="107"/>
        <v>4NGI-MALIN</v>
      </c>
    </row>
    <row r="2249" spans="1:8">
      <c r="A2249" s="80">
        <v>37469</v>
      </c>
      <c r="B2249" s="79" t="s">
        <v>86</v>
      </c>
      <c r="C2249" s="79" t="s">
        <v>74</v>
      </c>
      <c r="D2249" s="85">
        <v>14648.633099999999</v>
      </c>
      <c r="E2249" s="85">
        <v>0</v>
      </c>
      <c r="F2249" s="210">
        <f t="shared" si="105"/>
        <v>4</v>
      </c>
      <c r="G2249" s="79" t="str">
        <f t="shared" si="106"/>
        <v>D</v>
      </c>
      <c r="H2249" s="79" t="str">
        <f t="shared" si="107"/>
        <v>4NGI-PGE/CG</v>
      </c>
    </row>
    <row r="2250" spans="1:8">
      <c r="A2250" s="80">
        <v>37469</v>
      </c>
      <c r="B2250" s="79" t="s">
        <v>86</v>
      </c>
      <c r="C2250" s="79" t="s">
        <v>46</v>
      </c>
      <c r="D2250" s="85">
        <v>-1728425.8139</v>
      </c>
      <c r="E2250" s="85">
        <v>0</v>
      </c>
      <c r="F2250" s="210">
        <f t="shared" si="105"/>
        <v>4</v>
      </c>
      <c r="G2250" s="79" t="str">
        <f t="shared" si="106"/>
        <v>D</v>
      </c>
      <c r="H2250" s="79" t="str">
        <f t="shared" si="107"/>
        <v>4NGI-SOCAL</v>
      </c>
    </row>
    <row r="2251" spans="1:8">
      <c r="A2251" s="80">
        <v>37469</v>
      </c>
      <c r="B2251" s="79" t="s">
        <v>86</v>
      </c>
      <c r="C2251" s="79" t="s">
        <v>103</v>
      </c>
      <c r="D2251" s="85">
        <v>-152170.6416</v>
      </c>
      <c r="E2251" s="85">
        <v>0</v>
      </c>
      <c r="F2251" s="210">
        <f t="shared" si="105"/>
        <v>4</v>
      </c>
      <c r="G2251" s="79" t="str">
        <f t="shared" si="106"/>
        <v>D</v>
      </c>
      <c r="H2251" s="79" t="str">
        <f t="shared" si="107"/>
        <v>4NGW/OPAL</v>
      </c>
    </row>
    <row r="2252" spans="1:8">
      <c r="A2252" s="80">
        <v>37500</v>
      </c>
      <c r="B2252" s="79" t="s">
        <v>86</v>
      </c>
      <c r="C2252" s="79" t="s">
        <v>88</v>
      </c>
      <c r="D2252" s="85">
        <v>433329.63990000001</v>
      </c>
      <c r="E2252" s="85">
        <v>-4333.2963989999998</v>
      </c>
      <c r="F2252" s="210">
        <f t="shared" si="105"/>
        <v>4</v>
      </c>
      <c r="G2252" s="79" t="str">
        <f t="shared" si="106"/>
        <v>D</v>
      </c>
      <c r="H2252" s="79" t="str">
        <f t="shared" si="107"/>
        <v>4IF-CIG/RKYMTN</v>
      </c>
    </row>
    <row r="2253" spans="1:8">
      <c r="A2253" s="80">
        <v>37500</v>
      </c>
      <c r="B2253" s="79" t="s">
        <v>86</v>
      </c>
      <c r="C2253" s="79" t="s">
        <v>101</v>
      </c>
      <c r="D2253" s="85">
        <v>-440763.85710000002</v>
      </c>
      <c r="E2253" s="85">
        <v>4407.6385710000004</v>
      </c>
      <c r="F2253" s="210">
        <f t="shared" si="105"/>
        <v>4</v>
      </c>
      <c r="G2253" s="79" t="str">
        <f t="shared" si="106"/>
        <v>D</v>
      </c>
      <c r="H2253" s="79" t="str">
        <f t="shared" si="107"/>
        <v>4IF-CIG/WIC</v>
      </c>
    </row>
    <row r="2254" spans="1:8">
      <c r="A2254" s="80">
        <v>37500</v>
      </c>
      <c r="B2254" s="79" t="s">
        <v>86</v>
      </c>
      <c r="C2254" s="79" t="s">
        <v>89</v>
      </c>
      <c r="D2254" s="85">
        <v>334.00100000000003</v>
      </c>
      <c r="E2254" s="85">
        <v>-33.400100000000002</v>
      </c>
      <c r="F2254" s="210">
        <f t="shared" si="105"/>
        <v>4</v>
      </c>
      <c r="G2254" s="79" t="str">
        <f t="shared" si="106"/>
        <v>D</v>
      </c>
      <c r="H2254" s="79" t="str">
        <f t="shared" si="107"/>
        <v>4IF-ELPO/PERMIAN</v>
      </c>
    </row>
    <row r="2255" spans="1:8">
      <c r="A2255" s="80">
        <v>37500</v>
      </c>
      <c r="B2255" s="79" t="s">
        <v>86</v>
      </c>
      <c r="C2255" s="79" t="s">
        <v>72</v>
      </c>
      <c r="D2255" s="85">
        <v>-13376.6932</v>
      </c>
      <c r="E2255" s="85">
        <v>1337.66932</v>
      </c>
      <c r="F2255" s="210">
        <f t="shared" si="105"/>
        <v>4</v>
      </c>
      <c r="G2255" s="79" t="str">
        <f t="shared" si="106"/>
        <v>D</v>
      </c>
      <c r="H2255" s="79" t="str">
        <f t="shared" si="107"/>
        <v>4IF-ELPO/SJ</v>
      </c>
    </row>
    <row r="2256" spans="1:8">
      <c r="A2256" s="80">
        <v>37500</v>
      </c>
      <c r="B2256" s="79" t="s">
        <v>86</v>
      </c>
      <c r="C2256" s="79" t="s">
        <v>90</v>
      </c>
      <c r="D2256" s="85">
        <v>0</v>
      </c>
      <c r="E2256" s="85">
        <v>0</v>
      </c>
      <c r="F2256" s="210">
        <f t="shared" si="105"/>
        <v>4</v>
      </c>
      <c r="G2256" s="79" t="str">
        <f t="shared" si="106"/>
        <v>D</v>
      </c>
      <c r="H2256" s="79" t="str">
        <f t="shared" si="107"/>
        <v>4IF-HEHUB</v>
      </c>
    </row>
    <row r="2257" spans="1:8">
      <c r="A2257" s="80">
        <v>37500</v>
      </c>
      <c r="B2257" s="79" t="s">
        <v>86</v>
      </c>
      <c r="C2257" s="79" t="s">
        <v>92</v>
      </c>
      <c r="D2257" s="85">
        <v>0</v>
      </c>
      <c r="E2257" s="85">
        <v>0</v>
      </c>
      <c r="F2257" s="210">
        <f t="shared" si="105"/>
        <v>4</v>
      </c>
      <c r="G2257" s="79" t="str">
        <f t="shared" si="106"/>
        <v>D</v>
      </c>
      <c r="H2257" s="79" t="str">
        <f t="shared" si="107"/>
        <v>4IF-NTHWST/CANBR</v>
      </c>
    </row>
    <row r="2258" spans="1:8">
      <c r="A2258" s="80">
        <v>37500</v>
      </c>
      <c r="B2258" s="79" t="s">
        <v>86</v>
      </c>
      <c r="C2258" s="79" t="s">
        <v>67</v>
      </c>
      <c r="D2258" s="85">
        <v>146921.28570000001</v>
      </c>
      <c r="E2258" s="85">
        <v>-14692.128570000001</v>
      </c>
      <c r="F2258" s="210">
        <f t="shared" si="105"/>
        <v>4</v>
      </c>
      <c r="G2258" s="79" t="str">
        <f t="shared" si="106"/>
        <v>D</v>
      </c>
      <c r="H2258" s="79" t="str">
        <f t="shared" si="107"/>
        <v>4IF-NWPL_ROCKY_M</v>
      </c>
    </row>
    <row r="2259" spans="1:8">
      <c r="A2259" s="80">
        <v>37500</v>
      </c>
      <c r="B2259" s="79" t="s">
        <v>86</v>
      </c>
      <c r="C2259" s="79" t="s">
        <v>99</v>
      </c>
      <c r="D2259" s="85">
        <v>0</v>
      </c>
      <c r="E2259" s="85">
        <v>0</v>
      </c>
      <c r="F2259" s="210">
        <f t="shared" si="105"/>
        <v>4</v>
      </c>
      <c r="G2259" s="79" t="str">
        <f t="shared" si="106"/>
        <v>D</v>
      </c>
      <c r="H2259" s="79" t="str">
        <f t="shared" si="107"/>
        <v>4IF-PAN/TX/OK</v>
      </c>
    </row>
    <row r="2260" spans="1:8">
      <c r="A2260" s="80">
        <v>37500</v>
      </c>
      <c r="B2260" s="79" t="s">
        <v>86</v>
      </c>
      <c r="C2260" s="79" t="s">
        <v>73</v>
      </c>
      <c r="D2260" s="85">
        <v>-205689.79990000001</v>
      </c>
      <c r="E2260" s="85">
        <v>41137.95998</v>
      </c>
      <c r="F2260" s="210">
        <f t="shared" si="105"/>
        <v>4</v>
      </c>
      <c r="G2260" s="79" t="str">
        <f t="shared" si="106"/>
        <v>D</v>
      </c>
      <c r="H2260" s="79" t="str">
        <f t="shared" si="107"/>
        <v>4IF-WAHA-TX</v>
      </c>
    </row>
    <row r="2261" spans="1:8">
      <c r="A2261" s="80">
        <v>37500</v>
      </c>
      <c r="B2261" s="79" t="s">
        <v>86</v>
      </c>
      <c r="C2261" s="79" t="s">
        <v>68</v>
      </c>
      <c r="D2261" s="85">
        <v>-34967.266000000003</v>
      </c>
      <c r="E2261" s="85">
        <v>349.67266000000001</v>
      </c>
      <c r="F2261" s="210">
        <f t="shared" si="105"/>
        <v>4</v>
      </c>
      <c r="G2261" s="79" t="str">
        <f t="shared" si="106"/>
        <v>D</v>
      </c>
      <c r="H2261" s="79" t="str">
        <f t="shared" si="107"/>
        <v>4NGI-MALIN</v>
      </c>
    </row>
    <row r="2262" spans="1:8">
      <c r="A2262" s="80">
        <v>37500</v>
      </c>
      <c r="B2262" s="79" t="s">
        <v>86</v>
      </c>
      <c r="C2262" s="79" t="s">
        <v>74</v>
      </c>
      <c r="D2262" s="85">
        <v>9699.7433000000001</v>
      </c>
      <c r="E2262" s="85">
        <v>0</v>
      </c>
      <c r="F2262" s="210">
        <f t="shared" si="105"/>
        <v>4</v>
      </c>
      <c r="G2262" s="79" t="str">
        <f t="shared" si="106"/>
        <v>D</v>
      </c>
      <c r="H2262" s="79" t="str">
        <f t="shared" si="107"/>
        <v>4NGI-PGE/CG</v>
      </c>
    </row>
    <row r="2263" spans="1:8">
      <c r="A2263" s="80">
        <v>37500</v>
      </c>
      <c r="B2263" s="79" t="s">
        <v>86</v>
      </c>
      <c r="C2263" s="79" t="s">
        <v>46</v>
      </c>
      <c r="D2263" s="85">
        <v>-1536798.6073</v>
      </c>
      <c r="E2263" s="85">
        <v>153679.86072999999</v>
      </c>
      <c r="F2263" s="210">
        <f t="shared" si="105"/>
        <v>4</v>
      </c>
      <c r="G2263" s="79" t="str">
        <f t="shared" si="106"/>
        <v>D</v>
      </c>
      <c r="H2263" s="79" t="str">
        <f t="shared" si="107"/>
        <v>4NGI-SOCAL</v>
      </c>
    </row>
    <row r="2264" spans="1:8">
      <c r="A2264" s="80">
        <v>37500</v>
      </c>
      <c r="B2264" s="79" t="s">
        <v>86</v>
      </c>
      <c r="C2264" s="79" t="s">
        <v>103</v>
      </c>
      <c r="D2264" s="85">
        <v>-146921.2856</v>
      </c>
      <c r="E2264" s="85">
        <v>0</v>
      </c>
      <c r="F2264" s="210">
        <f t="shared" si="105"/>
        <v>4</v>
      </c>
      <c r="G2264" s="79" t="str">
        <f t="shared" si="106"/>
        <v>D</v>
      </c>
      <c r="H2264" s="79" t="str">
        <f t="shared" si="107"/>
        <v>4NGW/OPAL</v>
      </c>
    </row>
    <row r="2265" spans="1:8">
      <c r="A2265" s="80">
        <v>37530</v>
      </c>
      <c r="B2265" s="79" t="s">
        <v>86</v>
      </c>
      <c r="C2265" s="79" t="s">
        <v>88</v>
      </c>
      <c r="D2265" s="85">
        <v>446716.26730000001</v>
      </c>
      <c r="E2265" s="85">
        <v>-4467.1626729999998</v>
      </c>
      <c r="F2265" s="210">
        <f t="shared" si="105"/>
        <v>4</v>
      </c>
      <c r="G2265" s="79" t="str">
        <f t="shared" si="106"/>
        <v>D</v>
      </c>
      <c r="H2265" s="79" t="str">
        <f t="shared" si="107"/>
        <v>4IF-CIG/RKYMTN</v>
      </c>
    </row>
    <row r="2266" spans="1:8">
      <c r="A2266" s="80">
        <v>37530</v>
      </c>
      <c r="B2266" s="79" t="s">
        <v>86</v>
      </c>
      <c r="C2266" s="79" t="s">
        <v>101</v>
      </c>
      <c r="D2266" s="85">
        <v>-454380.1458</v>
      </c>
      <c r="E2266" s="85">
        <v>4543.8014579999999</v>
      </c>
      <c r="F2266" s="210">
        <f t="shared" si="105"/>
        <v>4</v>
      </c>
      <c r="G2266" s="79" t="str">
        <f t="shared" si="106"/>
        <v>D</v>
      </c>
      <c r="H2266" s="79" t="str">
        <f t="shared" si="107"/>
        <v>4IF-CIG/WIC</v>
      </c>
    </row>
    <row r="2267" spans="1:8">
      <c r="A2267" s="80">
        <v>37530</v>
      </c>
      <c r="B2267" s="79" t="s">
        <v>86</v>
      </c>
      <c r="C2267" s="79" t="s">
        <v>89</v>
      </c>
      <c r="D2267" s="85">
        <v>-3770.8667</v>
      </c>
      <c r="E2267" s="85">
        <v>0</v>
      </c>
      <c r="F2267" s="210">
        <f t="shared" si="105"/>
        <v>4</v>
      </c>
      <c r="G2267" s="79" t="str">
        <f t="shared" si="106"/>
        <v>D</v>
      </c>
      <c r="H2267" s="79" t="str">
        <f t="shared" si="107"/>
        <v>4IF-ELPO/PERMIAN</v>
      </c>
    </row>
    <row r="2268" spans="1:8">
      <c r="A2268" s="80">
        <v>37530</v>
      </c>
      <c r="B2268" s="79" t="s">
        <v>86</v>
      </c>
      <c r="C2268" s="79" t="s">
        <v>72</v>
      </c>
      <c r="D2268" s="85">
        <v>-528036.63320000004</v>
      </c>
      <c r="E2268" s="85">
        <v>0</v>
      </c>
      <c r="F2268" s="210">
        <f t="shared" si="105"/>
        <v>4</v>
      </c>
      <c r="G2268" s="79" t="str">
        <f t="shared" si="106"/>
        <v>D</v>
      </c>
      <c r="H2268" s="79" t="str">
        <f t="shared" si="107"/>
        <v>4IF-ELPO/SJ</v>
      </c>
    </row>
    <row r="2269" spans="1:8">
      <c r="A2269" s="80">
        <v>37530</v>
      </c>
      <c r="B2269" s="79" t="s">
        <v>86</v>
      </c>
      <c r="C2269" s="79" t="s">
        <v>90</v>
      </c>
      <c r="D2269" s="85">
        <v>0</v>
      </c>
      <c r="E2269" s="85">
        <v>0</v>
      </c>
      <c r="F2269" s="210">
        <f t="shared" si="105"/>
        <v>4</v>
      </c>
      <c r="G2269" s="79" t="str">
        <f t="shared" si="106"/>
        <v>D</v>
      </c>
      <c r="H2269" s="79" t="str">
        <f t="shared" si="107"/>
        <v>4IF-HEHUB</v>
      </c>
    </row>
    <row r="2270" spans="1:8">
      <c r="A2270" s="80">
        <v>37530</v>
      </c>
      <c r="B2270" s="79" t="s">
        <v>86</v>
      </c>
      <c r="C2270" s="79" t="s">
        <v>92</v>
      </c>
      <c r="D2270" s="85">
        <v>0</v>
      </c>
      <c r="E2270" s="85">
        <v>0</v>
      </c>
      <c r="F2270" s="210">
        <f t="shared" si="105"/>
        <v>4</v>
      </c>
      <c r="G2270" s="79" t="str">
        <f t="shared" si="106"/>
        <v>D</v>
      </c>
      <c r="H2270" s="79" t="str">
        <f t="shared" si="107"/>
        <v>4IF-NTHWST/CANBR</v>
      </c>
    </row>
    <row r="2271" spans="1:8">
      <c r="A2271" s="80">
        <v>37530</v>
      </c>
      <c r="B2271" s="79" t="s">
        <v>86</v>
      </c>
      <c r="C2271" s="79" t="s">
        <v>67</v>
      </c>
      <c r="D2271" s="85">
        <v>151460.04860000001</v>
      </c>
      <c r="E2271" s="85">
        <v>-15146.004859999999</v>
      </c>
      <c r="F2271" s="210">
        <f t="shared" si="105"/>
        <v>4</v>
      </c>
      <c r="G2271" s="79" t="str">
        <f t="shared" si="106"/>
        <v>D</v>
      </c>
      <c r="H2271" s="79" t="str">
        <f t="shared" si="107"/>
        <v>4IF-NWPL_ROCKY_M</v>
      </c>
    </row>
    <row r="2272" spans="1:8">
      <c r="A2272" s="80">
        <v>37530</v>
      </c>
      <c r="B2272" s="79" t="s">
        <v>86</v>
      </c>
      <c r="C2272" s="79" t="s">
        <v>99</v>
      </c>
      <c r="D2272" s="85">
        <v>0</v>
      </c>
      <c r="E2272" s="85">
        <v>0</v>
      </c>
      <c r="F2272" s="210">
        <f t="shared" si="105"/>
        <v>4</v>
      </c>
      <c r="G2272" s="79" t="str">
        <f t="shared" si="106"/>
        <v>D</v>
      </c>
      <c r="H2272" s="79" t="str">
        <f t="shared" si="107"/>
        <v>4IF-PAN/TX/OK</v>
      </c>
    </row>
    <row r="2273" spans="1:8">
      <c r="A2273" s="80">
        <v>37530</v>
      </c>
      <c r="B2273" s="79" t="s">
        <v>86</v>
      </c>
      <c r="C2273" s="79" t="s">
        <v>73</v>
      </c>
      <c r="D2273" s="85">
        <v>-212044.068</v>
      </c>
      <c r="E2273" s="85">
        <v>42408.813600000001</v>
      </c>
      <c r="F2273" s="210">
        <f t="shared" si="105"/>
        <v>4</v>
      </c>
      <c r="G2273" s="79" t="str">
        <f t="shared" si="106"/>
        <v>D</v>
      </c>
      <c r="H2273" s="79" t="str">
        <f t="shared" si="107"/>
        <v>4IF-WAHA-TX</v>
      </c>
    </row>
    <row r="2274" spans="1:8">
      <c r="A2274" s="80">
        <v>37530</v>
      </c>
      <c r="B2274" s="79" t="s">
        <v>86</v>
      </c>
      <c r="C2274" s="79" t="s">
        <v>68</v>
      </c>
      <c r="D2274" s="85">
        <v>-36047.491600000001</v>
      </c>
      <c r="E2274" s="85">
        <v>360.47491600000001</v>
      </c>
      <c r="F2274" s="210">
        <f t="shared" si="105"/>
        <v>4</v>
      </c>
      <c r="G2274" s="79" t="str">
        <f t="shared" si="106"/>
        <v>D</v>
      </c>
      <c r="H2274" s="79" t="str">
        <f t="shared" si="107"/>
        <v>4NGI-MALIN</v>
      </c>
    </row>
    <row r="2275" spans="1:8">
      <c r="A2275" s="80">
        <v>37530</v>
      </c>
      <c r="B2275" s="79" t="s">
        <v>86</v>
      </c>
      <c r="C2275" s="79" t="s">
        <v>74</v>
      </c>
      <c r="D2275" s="85">
        <v>-7004.2944000000007</v>
      </c>
      <c r="E2275" s="85">
        <v>0</v>
      </c>
      <c r="F2275" s="210">
        <f t="shared" si="105"/>
        <v>4</v>
      </c>
      <c r="G2275" s="79" t="str">
        <f t="shared" si="106"/>
        <v>D</v>
      </c>
      <c r="H2275" s="79" t="str">
        <f t="shared" si="107"/>
        <v>4NGI-PGE/CG</v>
      </c>
    </row>
    <row r="2276" spans="1:8">
      <c r="A2276" s="80">
        <v>37530</v>
      </c>
      <c r="B2276" s="79" t="s">
        <v>86</v>
      </c>
      <c r="C2276" s="79" t="s">
        <v>46</v>
      </c>
      <c r="D2276" s="85">
        <v>-2114794.6406</v>
      </c>
      <c r="E2276" s="85">
        <v>0</v>
      </c>
      <c r="F2276" s="210">
        <f t="shared" si="105"/>
        <v>4</v>
      </c>
      <c r="G2276" s="79" t="str">
        <f t="shared" si="106"/>
        <v>D</v>
      </c>
      <c r="H2276" s="79" t="str">
        <f t="shared" si="107"/>
        <v>4NGI-SOCAL</v>
      </c>
    </row>
    <row r="2277" spans="1:8">
      <c r="A2277" s="80">
        <v>37530</v>
      </c>
      <c r="B2277" s="79" t="s">
        <v>86</v>
      </c>
      <c r="C2277" s="79" t="s">
        <v>103</v>
      </c>
      <c r="D2277" s="85">
        <v>-151460.04860000001</v>
      </c>
      <c r="E2277" s="85">
        <v>0</v>
      </c>
      <c r="F2277" s="210">
        <f t="shared" si="105"/>
        <v>4</v>
      </c>
      <c r="G2277" s="79" t="str">
        <f t="shared" si="106"/>
        <v>D</v>
      </c>
      <c r="H2277" s="79" t="str">
        <f t="shared" si="107"/>
        <v>4NGW/OPAL</v>
      </c>
    </row>
    <row r="2278" spans="1:8">
      <c r="A2278" s="80">
        <v>37561</v>
      </c>
      <c r="B2278" s="79" t="s">
        <v>86</v>
      </c>
      <c r="C2278" s="79" t="s">
        <v>88</v>
      </c>
      <c r="D2278" s="85">
        <v>358079.55790000001</v>
      </c>
      <c r="E2278" s="85">
        <v>-3580.7955790000001</v>
      </c>
      <c r="F2278" s="210">
        <f t="shared" si="105"/>
        <v>5</v>
      </c>
      <c r="G2278" s="79" t="str">
        <f t="shared" si="106"/>
        <v>D</v>
      </c>
      <c r="H2278" s="79" t="str">
        <f t="shared" si="107"/>
        <v>5IF-CIG/RKYMTN</v>
      </c>
    </row>
    <row r="2279" spans="1:8">
      <c r="A2279" s="80">
        <v>37561</v>
      </c>
      <c r="B2279" s="79" t="s">
        <v>86</v>
      </c>
      <c r="C2279" s="79" t="s">
        <v>101</v>
      </c>
      <c r="D2279" s="85">
        <v>-438572.17019999999</v>
      </c>
      <c r="E2279" s="85">
        <v>4385.7217019999998</v>
      </c>
      <c r="F2279" s="210">
        <f t="shared" si="105"/>
        <v>5</v>
      </c>
      <c r="G2279" s="79" t="str">
        <f t="shared" si="106"/>
        <v>D</v>
      </c>
      <c r="H2279" s="79" t="str">
        <f t="shared" si="107"/>
        <v>5IF-CIG/WIC</v>
      </c>
    </row>
    <row r="2280" spans="1:8">
      <c r="A2280" s="80">
        <v>37561</v>
      </c>
      <c r="B2280" s="79" t="s">
        <v>86</v>
      </c>
      <c r="C2280" s="79" t="s">
        <v>89</v>
      </c>
      <c r="D2280" s="85">
        <v>-24464.530200000001</v>
      </c>
      <c r="E2280" s="85">
        <v>2446.4530199999999</v>
      </c>
      <c r="F2280" s="210">
        <f t="shared" si="105"/>
        <v>5</v>
      </c>
      <c r="G2280" s="79" t="str">
        <f t="shared" si="106"/>
        <v>D</v>
      </c>
      <c r="H2280" s="79" t="str">
        <f t="shared" si="107"/>
        <v>5IF-ELPO/PERMIAN</v>
      </c>
    </row>
    <row r="2281" spans="1:8">
      <c r="A2281" s="80">
        <v>37561</v>
      </c>
      <c r="B2281" s="79" t="s">
        <v>86</v>
      </c>
      <c r="C2281" s="79" t="s">
        <v>72</v>
      </c>
      <c r="D2281" s="85">
        <v>-46250.8465</v>
      </c>
      <c r="E2281" s="85">
        <v>4625.0846499999998</v>
      </c>
      <c r="F2281" s="210">
        <f t="shared" si="105"/>
        <v>5</v>
      </c>
      <c r="G2281" s="79" t="str">
        <f t="shared" si="106"/>
        <v>D</v>
      </c>
      <c r="H2281" s="79" t="str">
        <f t="shared" si="107"/>
        <v>5IF-ELPO/SJ</v>
      </c>
    </row>
    <row r="2282" spans="1:8">
      <c r="A2282" s="80">
        <v>37561</v>
      </c>
      <c r="B2282" s="79" t="s">
        <v>86</v>
      </c>
      <c r="C2282" s="79" t="s">
        <v>92</v>
      </c>
      <c r="D2282" s="85">
        <v>0</v>
      </c>
      <c r="E2282" s="85">
        <v>0</v>
      </c>
      <c r="F2282" s="210">
        <f t="shared" si="105"/>
        <v>5</v>
      </c>
      <c r="G2282" s="79" t="str">
        <f t="shared" si="106"/>
        <v>D</v>
      </c>
      <c r="H2282" s="79" t="str">
        <f t="shared" si="107"/>
        <v>5IF-NTHWST/CANBR</v>
      </c>
    </row>
    <row r="2283" spans="1:8">
      <c r="A2283" s="80">
        <v>37561</v>
      </c>
      <c r="B2283" s="79" t="s">
        <v>86</v>
      </c>
      <c r="C2283" s="79" t="s">
        <v>67</v>
      </c>
      <c r="D2283" s="85">
        <v>-146190.72339999999</v>
      </c>
      <c r="E2283" s="85">
        <v>14619.072340000001</v>
      </c>
      <c r="F2283" s="210">
        <f t="shared" si="105"/>
        <v>5</v>
      </c>
      <c r="G2283" s="79" t="str">
        <f t="shared" si="106"/>
        <v>D</v>
      </c>
      <c r="H2283" s="79" t="str">
        <f t="shared" si="107"/>
        <v>5IF-NWPL_ROCKY_M</v>
      </c>
    </row>
    <row r="2284" spans="1:8">
      <c r="A2284" s="80">
        <v>37561</v>
      </c>
      <c r="B2284" s="79" t="s">
        <v>86</v>
      </c>
      <c r="C2284" s="79" t="s">
        <v>99</v>
      </c>
      <c r="D2284" s="85">
        <v>0</v>
      </c>
      <c r="E2284" s="85">
        <v>0</v>
      </c>
      <c r="F2284" s="210">
        <f t="shared" si="105"/>
        <v>5</v>
      </c>
      <c r="G2284" s="79" t="str">
        <f t="shared" si="106"/>
        <v>D</v>
      </c>
      <c r="H2284" s="79" t="str">
        <f t="shared" si="107"/>
        <v>5IF-PAN/TX/OK</v>
      </c>
    </row>
    <row r="2285" spans="1:8">
      <c r="A2285" s="80">
        <v>37561</v>
      </c>
      <c r="B2285" s="79" t="s">
        <v>86</v>
      </c>
      <c r="C2285" s="79" t="s">
        <v>73</v>
      </c>
      <c r="D2285" s="85">
        <v>14619.0723</v>
      </c>
      <c r="E2285" s="85">
        <v>-2923.8144600000001</v>
      </c>
      <c r="F2285" s="210">
        <f t="shared" si="105"/>
        <v>5</v>
      </c>
      <c r="G2285" s="79" t="str">
        <f t="shared" si="106"/>
        <v>D</v>
      </c>
      <c r="H2285" s="79" t="str">
        <f t="shared" si="107"/>
        <v>5IF-WAHA-TX</v>
      </c>
    </row>
    <row r="2286" spans="1:8">
      <c r="A2286" s="80">
        <v>37561</v>
      </c>
      <c r="B2286" s="79" t="s">
        <v>86</v>
      </c>
      <c r="C2286" s="79" t="s">
        <v>68</v>
      </c>
      <c r="D2286" s="85">
        <v>-175428.86809999999</v>
      </c>
      <c r="E2286" s="85">
        <v>1754.288681</v>
      </c>
      <c r="F2286" s="210">
        <f t="shared" si="105"/>
        <v>5</v>
      </c>
      <c r="G2286" s="79" t="str">
        <f t="shared" si="106"/>
        <v>D</v>
      </c>
      <c r="H2286" s="79" t="str">
        <f t="shared" si="107"/>
        <v>5NGI-MALIN</v>
      </c>
    </row>
    <row r="2287" spans="1:8">
      <c r="A2287" s="80">
        <v>37561</v>
      </c>
      <c r="B2287" s="79" t="s">
        <v>86</v>
      </c>
      <c r="C2287" s="79" t="s">
        <v>74</v>
      </c>
      <c r="D2287" s="85">
        <v>-24033.7549</v>
      </c>
      <c r="E2287" s="85">
        <v>0</v>
      </c>
      <c r="F2287" s="210">
        <f t="shared" si="105"/>
        <v>5</v>
      </c>
      <c r="G2287" s="79" t="str">
        <f t="shared" si="106"/>
        <v>D</v>
      </c>
      <c r="H2287" s="79" t="str">
        <f t="shared" si="107"/>
        <v>5NGI-PGE/CG</v>
      </c>
    </row>
    <row r="2288" spans="1:8">
      <c r="A2288" s="80">
        <v>37561</v>
      </c>
      <c r="B2288" s="79" t="s">
        <v>86</v>
      </c>
      <c r="C2288" s="79" t="s">
        <v>46</v>
      </c>
      <c r="D2288" s="85">
        <v>-2516262.9950000001</v>
      </c>
      <c r="E2288" s="85">
        <v>251626.29949999999</v>
      </c>
      <c r="F2288" s="210">
        <f t="shared" si="105"/>
        <v>5</v>
      </c>
      <c r="G2288" s="79" t="str">
        <f t="shared" si="106"/>
        <v>D</v>
      </c>
      <c r="H2288" s="79" t="str">
        <f t="shared" si="107"/>
        <v>5NGI-SOCAL</v>
      </c>
    </row>
    <row r="2289" spans="1:8">
      <c r="A2289" s="80">
        <v>37561</v>
      </c>
      <c r="B2289" s="79" t="s">
        <v>86</v>
      </c>
      <c r="C2289" s="79" t="s">
        <v>103</v>
      </c>
      <c r="D2289" s="85">
        <v>-146190.72339999999</v>
      </c>
      <c r="E2289" s="85">
        <v>0</v>
      </c>
      <c r="F2289" s="210">
        <f t="shared" si="105"/>
        <v>5</v>
      </c>
      <c r="G2289" s="79" t="str">
        <f t="shared" si="106"/>
        <v>D</v>
      </c>
      <c r="H2289" s="79" t="str">
        <f t="shared" si="107"/>
        <v>5NGW/OPAL</v>
      </c>
    </row>
    <row r="2290" spans="1:8">
      <c r="A2290" s="80">
        <v>37591</v>
      </c>
      <c r="B2290" s="79" t="s">
        <v>86</v>
      </c>
      <c r="C2290" s="79" t="s">
        <v>88</v>
      </c>
      <c r="D2290" s="85">
        <v>376671.47149999999</v>
      </c>
      <c r="E2290" s="85">
        <v>-3766.7147150000001</v>
      </c>
      <c r="F2290" s="210">
        <f t="shared" si="105"/>
        <v>5</v>
      </c>
      <c r="G2290" s="79" t="str">
        <f t="shared" si="106"/>
        <v>D</v>
      </c>
      <c r="H2290" s="79" t="str">
        <f t="shared" si="107"/>
        <v>5IF-CIG/RKYMTN</v>
      </c>
    </row>
    <row r="2291" spans="1:8">
      <c r="A2291" s="80">
        <v>37591</v>
      </c>
      <c r="B2291" s="79" t="s">
        <v>86</v>
      </c>
      <c r="C2291" s="79" t="s">
        <v>101</v>
      </c>
      <c r="D2291" s="85">
        <v>-452005.76579999999</v>
      </c>
      <c r="E2291" s="85">
        <v>4520.0576579999997</v>
      </c>
      <c r="F2291" s="210">
        <f t="shared" si="105"/>
        <v>5</v>
      </c>
      <c r="G2291" s="79" t="str">
        <f t="shared" si="106"/>
        <v>D</v>
      </c>
      <c r="H2291" s="79" t="str">
        <f t="shared" si="107"/>
        <v>5IF-CIG/WIC</v>
      </c>
    </row>
    <row r="2292" spans="1:8">
      <c r="A2292" s="80">
        <v>37591</v>
      </c>
      <c r="B2292" s="79" t="s">
        <v>86</v>
      </c>
      <c r="C2292" s="79" t="s">
        <v>89</v>
      </c>
      <c r="D2292" s="85">
        <v>-27858.1361</v>
      </c>
      <c r="E2292" s="85">
        <v>2785.8136100000002</v>
      </c>
      <c r="F2292" s="210">
        <f t="shared" si="105"/>
        <v>5</v>
      </c>
      <c r="G2292" s="79" t="str">
        <f t="shared" si="106"/>
        <v>D</v>
      </c>
      <c r="H2292" s="79" t="str">
        <f t="shared" si="107"/>
        <v>5IF-ELPO/PERMIAN</v>
      </c>
    </row>
    <row r="2293" spans="1:8">
      <c r="A2293" s="80">
        <v>37591</v>
      </c>
      <c r="B2293" s="79" t="s">
        <v>86</v>
      </c>
      <c r="C2293" s="79" t="s">
        <v>72</v>
      </c>
      <c r="D2293" s="85">
        <v>-50759.761700000003</v>
      </c>
      <c r="E2293" s="85">
        <v>5075.9761699999999</v>
      </c>
      <c r="F2293" s="210">
        <f t="shared" si="105"/>
        <v>5</v>
      </c>
      <c r="G2293" s="79" t="str">
        <f t="shared" si="106"/>
        <v>D</v>
      </c>
      <c r="H2293" s="79" t="str">
        <f t="shared" si="107"/>
        <v>5IF-ELPO/SJ</v>
      </c>
    </row>
    <row r="2294" spans="1:8">
      <c r="A2294" s="80">
        <v>37591</v>
      </c>
      <c r="B2294" s="79" t="s">
        <v>86</v>
      </c>
      <c r="C2294" s="79" t="s">
        <v>92</v>
      </c>
      <c r="D2294" s="85">
        <v>0</v>
      </c>
      <c r="E2294" s="85">
        <v>0</v>
      </c>
      <c r="F2294" s="210">
        <f t="shared" si="105"/>
        <v>5</v>
      </c>
      <c r="G2294" s="79" t="str">
        <f t="shared" si="106"/>
        <v>D</v>
      </c>
      <c r="H2294" s="79" t="str">
        <f t="shared" si="107"/>
        <v>5IF-NTHWST/CANBR</v>
      </c>
    </row>
    <row r="2295" spans="1:8">
      <c r="A2295" s="80">
        <v>37591</v>
      </c>
      <c r="B2295" s="79" t="s">
        <v>86</v>
      </c>
      <c r="C2295" s="79" t="s">
        <v>67</v>
      </c>
      <c r="D2295" s="85">
        <v>-150668.58859999999</v>
      </c>
      <c r="E2295" s="85">
        <v>15066.85886</v>
      </c>
      <c r="F2295" s="210">
        <f t="shared" si="105"/>
        <v>5</v>
      </c>
      <c r="G2295" s="79" t="str">
        <f t="shared" si="106"/>
        <v>D</v>
      </c>
      <c r="H2295" s="79" t="str">
        <f t="shared" si="107"/>
        <v>5IF-NWPL_ROCKY_M</v>
      </c>
    </row>
    <row r="2296" spans="1:8">
      <c r="A2296" s="80">
        <v>37591</v>
      </c>
      <c r="B2296" s="79" t="s">
        <v>86</v>
      </c>
      <c r="C2296" s="79" t="s">
        <v>99</v>
      </c>
      <c r="D2296" s="85">
        <v>0</v>
      </c>
      <c r="E2296" s="85">
        <v>0</v>
      </c>
      <c r="F2296" s="210">
        <f t="shared" si="105"/>
        <v>5</v>
      </c>
      <c r="G2296" s="79" t="str">
        <f t="shared" si="106"/>
        <v>D</v>
      </c>
      <c r="H2296" s="79" t="str">
        <f t="shared" si="107"/>
        <v>5IF-PAN/TX/OK</v>
      </c>
    </row>
    <row r="2297" spans="1:8">
      <c r="A2297" s="80">
        <v>37591</v>
      </c>
      <c r="B2297" s="79" t="s">
        <v>86</v>
      </c>
      <c r="C2297" s="79" t="s">
        <v>73</v>
      </c>
      <c r="D2297" s="85">
        <v>15066.858899999999</v>
      </c>
      <c r="E2297" s="85">
        <v>-3013.3717799999999</v>
      </c>
      <c r="F2297" s="210">
        <f t="shared" si="105"/>
        <v>5</v>
      </c>
      <c r="G2297" s="79" t="str">
        <f t="shared" si="106"/>
        <v>D</v>
      </c>
      <c r="H2297" s="79" t="str">
        <f t="shared" si="107"/>
        <v>5IF-WAHA-TX</v>
      </c>
    </row>
    <row r="2298" spans="1:8">
      <c r="A2298" s="80">
        <v>37591</v>
      </c>
      <c r="B2298" s="79" t="s">
        <v>86</v>
      </c>
      <c r="C2298" s="79" t="s">
        <v>68</v>
      </c>
      <c r="D2298" s="85">
        <v>-246282.8749</v>
      </c>
      <c r="E2298" s="85">
        <v>2462.8287489999998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5NGI-MALIN</v>
      </c>
    </row>
    <row r="2299" spans="1:8">
      <c r="A2299" s="80">
        <v>37591</v>
      </c>
      <c r="B2299" s="79" t="s">
        <v>86</v>
      </c>
      <c r="C2299" s="79" t="s">
        <v>74</v>
      </c>
      <c r="D2299" s="85">
        <v>-76959.570900000006</v>
      </c>
      <c r="E2299" s="85">
        <v>0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5NGI-PGE/CG</v>
      </c>
    </row>
    <row r="2300" spans="1:8">
      <c r="A2300" s="80">
        <v>37591</v>
      </c>
      <c r="B2300" s="79" t="s">
        <v>86</v>
      </c>
      <c r="C2300" s="79" t="s">
        <v>46</v>
      </c>
      <c r="D2300" s="85">
        <v>-2597260.1247</v>
      </c>
      <c r="E2300" s="85">
        <v>259726.01246999999</v>
      </c>
      <c r="F2300" s="210">
        <f t="shared" si="105"/>
        <v>5</v>
      </c>
      <c r="G2300" s="79" t="str">
        <f t="shared" si="106"/>
        <v>D</v>
      </c>
      <c r="H2300" s="79" t="str">
        <f t="shared" si="107"/>
        <v>5NGI-SOCAL</v>
      </c>
    </row>
    <row r="2301" spans="1:8">
      <c r="A2301" s="80">
        <v>37591</v>
      </c>
      <c r="B2301" s="79" t="s">
        <v>86</v>
      </c>
      <c r="C2301" s="79" t="s">
        <v>103</v>
      </c>
      <c r="D2301" s="85">
        <v>-150668.58859999999</v>
      </c>
      <c r="E2301" s="85">
        <v>0</v>
      </c>
      <c r="F2301" s="210">
        <f t="shared" si="105"/>
        <v>5</v>
      </c>
      <c r="G2301" s="79" t="str">
        <f t="shared" si="106"/>
        <v>D</v>
      </c>
      <c r="H2301" s="79" t="str">
        <f t="shared" si="107"/>
        <v>5NGW/OPAL</v>
      </c>
    </row>
    <row r="2302" spans="1:8">
      <c r="A2302" s="80">
        <v>37622</v>
      </c>
      <c r="B2302" s="79" t="s">
        <v>86</v>
      </c>
      <c r="C2302" s="79" t="s">
        <v>88</v>
      </c>
      <c r="D2302" s="85">
        <v>1126791.9527</v>
      </c>
      <c r="E2302" s="85">
        <v>-11267.919527</v>
      </c>
      <c r="F2302" s="210">
        <f t="shared" si="105"/>
        <v>5</v>
      </c>
      <c r="G2302" s="79" t="str">
        <f t="shared" si="106"/>
        <v>D</v>
      </c>
      <c r="H2302" s="79" t="str">
        <f t="shared" si="107"/>
        <v>5IF-CIG/RKYMTN</v>
      </c>
    </row>
    <row r="2303" spans="1:8">
      <c r="A2303" s="80">
        <v>37622</v>
      </c>
      <c r="B2303" s="79" t="s">
        <v>86</v>
      </c>
      <c r="C2303" s="79" t="s">
        <v>101</v>
      </c>
      <c r="D2303" s="85">
        <v>-450716.78110000002</v>
      </c>
      <c r="E2303" s="85">
        <v>4507.1678110000003</v>
      </c>
      <c r="F2303" s="210">
        <f t="shared" si="105"/>
        <v>5</v>
      </c>
      <c r="G2303" s="79" t="str">
        <f t="shared" si="106"/>
        <v>D</v>
      </c>
      <c r="H2303" s="79" t="str">
        <f t="shared" si="107"/>
        <v>5IF-CIG/WIC</v>
      </c>
    </row>
    <row r="2304" spans="1:8">
      <c r="A2304" s="80">
        <v>37622</v>
      </c>
      <c r="B2304" s="79" t="s">
        <v>86</v>
      </c>
      <c r="C2304" s="79" t="s">
        <v>89</v>
      </c>
      <c r="D2304" s="85">
        <v>-29177.368999999999</v>
      </c>
      <c r="E2304" s="85">
        <v>2917.7369000000003</v>
      </c>
      <c r="F2304" s="210">
        <f t="shared" si="105"/>
        <v>5</v>
      </c>
      <c r="G2304" s="79" t="str">
        <f t="shared" si="106"/>
        <v>D</v>
      </c>
      <c r="H2304" s="79" t="str">
        <f t="shared" si="107"/>
        <v>5IF-ELPO/PERMIAN</v>
      </c>
    </row>
    <row r="2305" spans="1:8">
      <c r="A2305" s="80">
        <v>37622</v>
      </c>
      <c r="B2305" s="79" t="s">
        <v>86</v>
      </c>
      <c r="C2305" s="79" t="s">
        <v>72</v>
      </c>
      <c r="D2305" s="85">
        <v>35838.284299999999</v>
      </c>
      <c r="E2305" s="85">
        <v>-3583.82843</v>
      </c>
      <c r="F2305" s="210">
        <f t="shared" si="105"/>
        <v>5</v>
      </c>
      <c r="G2305" s="79" t="str">
        <f t="shared" si="106"/>
        <v>D</v>
      </c>
      <c r="H2305" s="79" t="str">
        <f t="shared" si="107"/>
        <v>5IF-ELPO/SJ</v>
      </c>
    </row>
    <row r="2306" spans="1:8">
      <c r="A2306" s="80">
        <v>37622</v>
      </c>
      <c r="B2306" s="79" t="s">
        <v>86</v>
      </c>
      <c r="C2306" s="79" t="s">
        <v>92</v>
      </c>
      <c r="D2306" s="85">
        <v>0</v>
      </c>
      <c r="E2306" s="85">
        <v>0</v>
      </c>
      <c r="F2306" s="210">
        <f t="shared" si="105"/>
        <v>5</v>
      </c>
      <c r="G2306" s="79" t="str">
        <f t="shared" si="106"/>
        <v>D</v>
      </c>
      <c r="H2306" s="79" t="str">
        <f t="shared" si="107"/>
        <v>5IF-NTHWST/CANBR</v>
      </c>
    </row>
    <row r="2307" spans="1:8">
      <c r="A2307" s="80">
        <v>37622</v>
      </c>
      <c r="B2307" s="79" t="s">
        <v>86</v>
      </c>
      <c r="C2307" s="79" t="s">
        <v>67</v>
      </c>
      <c r="D2307" s="85">
        <v>450716.78110000002</v>
      </c>
      <c r="E2307" s="85">
        <v>-45071.678110000001</v>
      </c>
      <c r="F2307" s="210">
        <f t="shared" ref="F2307:F2370" si="108">IF(REF_DT&lt;=LastDay,INDEX(IntraMonth_Buckets,MATCH($A2307,IntraSumMonths,0),1),INDEX(BucketTable,MATCH($A2307,SumMonths,0),1))</f>
        <v>5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5IF-NWPL_ROCKY_M</v>
      </c>
    </row>
    <row r="2308" spans="1:8">
      <c r="A2308" s="80">
        <v>37622</v>
      </c>
      <c r="B2308" s="79" t="s">
        <v>86</v>
      </c>
      <c r="C2308" s="79" t="s">
        <v>73</v>
      </c>
      <c r="D2308" s="85">
        <v>15023.8927</v>
      </c>
      <c r="E2308" s="85">
        <v>-3004.7785399999998</v>
      </c>
      <c r="F2308" s="210">
        <f t="shared" si="108"/>
        <v>5</v>
      </c>
      <c r="G2308" s="79" t="str">
        <f t="shared" si="109"/>
        <v>D</v>
      </c>
      <c r="H2308" s="79" t="str">
        <f t="shared" si="110"/>
        <v>5IF-WAHA-TX</v>
      </c>
    </row>
    <row r="2309" spans="1:8">
      <c r="A2309" s="80">
        <v>37622</v>
      </c>
      <c r="B2309" s="79" t="s">
        <v>86</v>
      </c>
      <c r="C2309" s="79" t="s">
        <v>68</v>
      </c>
      <c r="D2309" s="85">
        <v>-95341.623099999997</v>
      </c>
      <c r="E2309" s="85">
        <v>953.41623100000004</v>
      </c>
      <c r="F2309" s="210">
        <f t="shared" si="108"/>
        <v>5</v>
      </c>
      <c r="G2309" s="79" t="str">
        <f t="shared" si="109"/>
        <v>D</v>
      </c>
      <c r="H2309" s="79" t="str">
        <f t="shared" si="110"/>
        <v>5NGI-MALIN</v>
      </c>
    </row>
    <row r="2310" spans="1:8">
      <c r="A2310" s="80">
        <v>37622</v>
      </c>
      <c r="B2310" s="79" t="s">
        <v>86</v>
      </c>
      <c r="C2310" s="79" t="s">
        <v>74</v>
      </c>
      <c r="D2310" s="85">
        <v>-189060.66570000001</v>
      </c>
      <c r="E2310" s="85">
        <v>0</v>
      </c>
      <c r="F2310" s="210">
        <f t="shared" si="108"/>
        <v>5</v>
      </c>
      <c r="G2310" s="79" t="str">
        <f t="shared" si="109"/>
        <v>D</v>
      </c>
      <c r="H2310" s="79" t="str">
        <f t="shared" si="110"/>
        <v>5NGI-PGE/CG</v>
      </c>
    </row>
    <row r="2311" spans="1:8">
      <c r="A2311" s="80">
        <v>37622</v>
      </c>
      <c r="B2311" s="79" t="s">
        <v>86</v>
      </c>
      <c r="C2311" s="79" t="s">
        <v>46</v>
      </c>
      <c r="D2311" s="85">
        <v>-171202.5889</v>
      </c>
      <c r="E2311" s="85">
        <v>17120.258890000001</v>
      </c>
      <c r="F2311" s="210">
        <f t="shared" si="108"/>
        <v>5</v>
      </c>
      <c r="G2311" s="79" t="str">
        <f t="shared" si="109"/>
        <v>D</v>
      </c>
      <c r="H2311" s="79" t="str">
        <f t="shared" si="110"/>
        <v>5NGI-SOCAL</v>
      </c>
    </row>
    <row r="2312" spans="1:8">
      <c r="A2312" s="80">
        <v>37622</v>
      </c>
      <c r="B2312" s="79" t="s">
        <v>86</v>
      </c>
      <c r="C2312" s="79" t="s">
        <v>103</v>
      </c>
      <c r="D2312" s="85">
        <v>-150238.927</v>
      </c>
      <c r="E2312" s="85">
        <v>0</v>
      </c>
      <c r="F2312" s="210">
        <f t="shared" si="108"/>
        <v>5</v>
      </c>
      <c r="G2312" s="79" t="str">
        <f t="shared" si="109"/>
        <v>D</v>
      </c>
      <c r="H2312" s="79" t="str">
        <f t="shared" si="110"/>
        <v>5NGW/OPAL</v>
      </c>
    </row>
    <row r="2313" spans="1:8">
      <c r="A2313" s="80">
        <v>37653</v>
      </c>
      <c r="B2313" s="79" t="s">
        <v>86</v>
      </c>
      <c r="C2313" s="79" t="s">
        <v>88</v>
      </c>
      <c r="D2313" s="85">
        <v>1007818.7467</v>
      </c>
      <c r="E2313" s="85">
        <v>-10078.187467</v>
      </c>
      <c r="F2313" s="210">
        <f t="shared" si="108"/>
        <v>5</v>
      </c>
      <c r="G2313" s="79" t="str">
        <f t="shared" si="109"/>
        <v>D</v>
      </c>
      <c r="H2313" s="79" t="str">
        <f t="shared" si="110"/>
        <v>5IF-CIG/RKYMTN</v>
      </c>
    </row>
    <row r="2314" spans="1:8">
      <c r="A2314" s="80">
        <v>37653</v>
      </c>
      <c r="B2314" s="79" t="s">
        <v>86</v>
      </c>
      <c r="C2314" s="79" t="s">
        <v>101</v>
      </c>
      <c r="D2314" s="85">
        <v>-405865.73959999997</v>
      </c>
      <c r="E2314" s="85">
        <v>4058.6573960000001</v>
      </c>
      <c r="F2314" s="210">
        <f t="shared" si="108"/>
        <v>5</v>
      </c>
      <c r="G2314" s="79" t="str">
        <f t="shared" si="109"/>
        <v>D</v>
      </c>
      <c r="H2314" s="79" t="str">
        <f t="shared" si="110"/>
        <v>5IF-CIG/WIC</v>
      </c>
    </row>
    <row r="2315" spans="1:8">
      <c r="A2315" s="80">
        <v>37653</v>
      </c>
      <c r="B2315" s="79" t="s">
        <v>86</v>
      </c>
      <c r="C2315" s="79" t="s">
        <v>89</v>
      </c>
      <c r="D2315" s="85">
        <v>-13199.3336</v>
      </c>
      <c r="E2315" s="85">
        <v>1319.93336</v>
      </c>
      <c r="F2315" s="210">
        <f t="shared" si="108"/>
        <v>5</v>
      </c>
      <c r="G2315" s="79" t="str">
        <f t="shared" si="109"/>
        <v>D</v>
      </c>
      <c r="H2315" s="79" t="str">
        <f t="shared" si="110"/>
        <v>5IF-ELPO/PERMIAN</v>
      </c>
    </row>
    <row r="2316" spans="1:8">
      <c r="A2316" s="80">
        <v>37653</v>
      </c>
      <c r="B2316" s="79" t="s">
        <v>86</v>
      </c>
      <c r="C2316" s="79" t="s">
        <v>72</v>
      </c>
      <c r="D2316" s="85">
        <v>36096.925900000002</v>
      </c>
      <c r="E2316" s="85">
        <v>-3609.6925900000001</v>
      </c>
      <c r="F2316" s="210">
        <f t="shared" si="108"/>
        <v>5</v>
      </c>
      <c r="G2316" s="79" t="str">
        <f t="shared" si="109"/>
        <v>D</v>
      </c>
      <c r="H2316" s="79" t="str">
        <f t="shared" si="110"/>
        <v>5IF-ELPO/SJ</v>
      </c>
    </row>
    <row r="2317" spans="1:8">
      <c r="A2317" s="80">
        <v>37653</v>
      </c>
      <c r="B2317" s="79" t="s">
        <v>86</v>
      </c>
      <c r="C2317" s="79" t="s">
        <v>92</v>
      </c>
      <c r="D2317" s="85">
        <v>0</v>
      </c>
      <c r="E2317" s="85">
        <v>0</v>
      </c>
      <c r="F2317" s="210">
        <f t="shared" si="108"/>
        <v>5</v>
      </c>
      <c r="G2317" s="79" t="str">
        <f t="shared" si="109"/>
        <v>D</v>
      </c>
      <c r="H2317" s="79" t="str">
        <f t="shared" si="110"/>
        <v>5IF-NTHWST/CANBR</v>
      </c>
    </row>
    <row r="2318" spans="1:8">
      <c r="A2318" s="80">
        <v>37653</v>
      </c>
      <c r="B2318" s="79" t="s">
        <v>86</v>
      </c>
      <c r="C2318" s="79" t="s">
        <v>67</v>
      </c>
      <c r="D2318" s="85">
        <v>405865.73959999997</v>
      </c>
      <c r="E2318" s="85">
        <v>-40586.573960000002</v>
      </c>
      <c r="F2318" s="210">
        <f t="shared" si="108"/>
        <v>5</v>
      </c>
      <c r="G2318" s="79" t="str">
        <f t="shared" si="109"/>
        <v>D</v>
      </c>
      <c r="H2318" s="79" t="str">
        <f t="shared" si="110"/>
        <v>5IF-NWPL_ROCKY_M</v>
      </c>
    </row>
    <row r="2319" spans="1:8">
      <c r="A2319" s="80">
        <v>37653</v>
      </c>
      <c r="B2319" s="79" t="s">
        <v>86</v>
      </c>
      <c r="C2319" s="79" t="s">
        <v>73</v>
      </c>
      <c r="D2319" s="85">
        <v>13528.858</v>
      </c>
      <c r="E2319" s="85">
        <v>-2705.7716</v>
      </c>
      <c r="F2319" s="210">
        <f t="shared" si="108"/>
        <v>5</v>
      </c>
      <c r="G2319" s="79" t="str">
        <f t="shared" si="109"/>
        <v>D</v>
      </c>
      <c r="H2319" s="79" t="str">
        <f t="shared" si="110"/>
        <v>5IF-WAHA-TX</v>
      </c>
    </row>
    <row r="2320" spans="1:8">
      <c r="A2320" s="80">
        <v>37653</v>
      </c>
      <c r="B2320" s="79" t="s">
        <v>86</v>
      </c>
      <c r="C2320" s="79" t="s">
        <v>68</v>
      </c>
      <c r="D2320" s="85">
        <v>-27057.716</v>
      </c>
      <c r="E2320" s="85">
        <v>270.57715999999999</v>
      </c>
      <c r="F2320" s="210">
        <f t="shared" si="108"/>
        <v>5</v>
      </c>
      <c r="G2320" s="79" t="str">
        <f t="shared" si="109"/>
        <v>D</v>
      </c>
      <c r="H2320" s="79" t="str">
        <f t="shared" si="110"/>
        <v>5NGI-MALIN</v>
      </c>
    </row>
    <row r="2321" spans="1:8">
      <c r="A2321" s="80">
        <v>37653</v>
      </c>
      <c r="B2321" s="79" t="s">
        <v>86</v>
      </c>
      <c r="C2321" s="79" t="s">
        <v>74</v>
      </c>
      <c r="D2321" s="85">
        <v>-154681.23139999999</v>
      </c>
      <c r="E2321" s="85">
        <v>0</v>
      </c>
      <c r="F2321" s="210">
        <f t="shared" si="108"/>
        <v>5</v>
      </c>
      <c r="G2321" s="79" t="str">
        <f t="shared" si="109"/>
        <v>D</v>
      </c>
      <c r="H2321" s="79" t="str">
        <f t="shared" si="110"/>
        <v>5NGI-PGE/CG</v>
      </c>
    </row>
    <row r="2322" spans="1:8">
      <c r="A2322" s="80">
        <v>37653</v>
      </c>
      <c r="B2322" s="79" t="s">
        <v>86</v>
      </c>
      <c r="C2322" s="79" t="s">
        <v>46</v>
      </c>
      <c r="D2322" s="85">
        <v>-120695.773</v>
      </c>
      <c r="E2322" s="85">
        <v>12069.577300000001</v>
      </c>
      <c r="F2322" s="210">
        <f t="shared" si="108"/>
        <v>5</v>
      </c>
      <c r="G2322" s="79" t="str">
        <f t="shared" si="109"/>
        <v>D</v>
      </c>
      <c r="H2322" s="79" t="str">
        <f t="shared" si="110"/>
        <v>5NGI-SOCAL</v>
      </c>
    </row>
    <row r="2323" spans="1:8">
      <c r="A2323" s="80">
        <v>37653</v>
      </c>
      <c r="B2323" s="79" t="s">
        <v>86</v>
      </c>
      <c r="C2323" s="79" t="s">
        <v>103</v>
      </c>
      <c r="D2323" s="85">
        <v>-135288.57980000001</v>
      </c>
      <c r="E2323" s="85">
        <v>0</v>
      </c>
      <c r="F2323" s="210">
        <f t="shared" si="108"/>
        <v>5</v>
      </c>
      <c r="G2323" s="79" t="str">
        <f t="shared" si="109"/>
        <v>D</v>
      </c>
      <c r="H2323" s="79" t="str">
        <f t="shared" si="110"/>
        <v>5NGW/OPAL</v>
      </c>
    </row>
    <row r="2324" spans="1:8">
      <c r="A2324" s="80">
        <v>37681</v>
      </c>
      <c r="B2324" s="79" t="s">
        <v>86</v>
      </c>
      <c r="C2324" s="79" t="s">
        <v>88</v>
      </c>
      <c r="D2324" s="85">
        <v>440522.56319999998</v>
      </c>
      <c r="E2324" s="85">
        <v>-4405.2256319999997</v>
      </c>
      <c r="F2324" s="210">
        <f t="shared" si="108"/>
        <v>5</v>
      </c>
      <c r="G2324" s="79" t="str">
        <f t="shared" si="109"/>
        <v>D</v>
      </c>
      <c r="H2324" s="79" t="str">
        <f t="shared" si="110"/>
        <v>5IF-CIG/RKYMTN</v>
      </c>
    </row>
    <row r="2325" spans="1:8">
      <c r="A2325" s="80">
        <v>37681</v>
      </c>
      <c r="B2325" s="79" t="s">
        <v>86</v>
      </c>
      <c r="C2325" s="79" t="s">
        <v>101</v>
      </c>
      <c r="D2325" s="85">
        <v>-448080.18209999998</v>
      </c>
      <c r="E2325" s="85">
        <v>4480.801821</v>
      </c>
      <c r="F2325" s="210">
        <f t="shared" si="108"/>
        <v>5</v>
      </c>
      <c r="G2325" s="79" t="str">
        <f t="shared" si="109"/>
        <v>D</v>
      </c>
      <c r="H2325" s="79" t="str">
        <f t="shared" si="110"/>
        <v>5IF-CIG/WIC</v>
      </c>
    </row>
    <row r="2326" spans="1:8">
      <c r="A2326" s="80">
        <v>37681</v>
      </c>
      <c r="B2326" s="79" t="s">
        <v>86</v>
      </c>
      <c r="C2326" s="79" t="s">
        <v>89</v>
      </c>
      <c r="D2326" s="85">
        <v>-27616.193299999999</v>
      </c>
      <c r="E2326" s="85">
        <v>2761.61933</v>
      </c>
      <c r="F2326" s="210">
        <f t="shared" si="108"/>
        <v>5</v>
      </c>
      <c r="G2326" s="79" t="str">
        <f t="shared" si="109"/>
        <v>D</v>
      </c>
      <c r="H2326" s="79" t="str">
        <f t="shared" si="110"/>
        <v>5IF-ELPO/PERMIAN</v>
      </c>
    </row>
    <row r="2327" spans="1:8">
      <c r="A2327" s="80">
        <v>37681</v>
      </c>
      <c r="B2327" s="79" t="s">
        <v>86</v>
      </c>
      <c r="C2327" s="79" t="s">
        <v>72</v>
      </c>
      <c r="D2327" s="85">
        <v>43645.900500000003</v>
      </c>
      <c r="E2327" s="85">
        <v>-4364.5900499999998</v>
      </c>
      <c r="F2327" s="210">
        <f t="shared" si="108"/>
        <v>5</v>
      </c>
      <c r="G2327" s="79" t="str">
        <f t="shared" si="109"/>
        <v>D</v>
      </c>
      <c r="H2327" s="79" t="str">
        <f t="shared" si="110"/>
        <v>5IF-ELPO/SJ</v>
      </c>
    </row>
    <row r="2328" spans="1:8">
      <c r="A2328" s="80">
        <v>37681</v>
      </c>
      <c r="B2328" s="79" t="s">
        <v>86</v>
      </c>
      <c r="C2328" s="79" t="s">
        <v>92</v>
      </c>
      <c r="D2328" s="85">
        <v>0</v>
      </c>
      <c r="E2328" s="85">
        <v>0</v>
      </c>
      <c r="F2328" s="210">
        <f t="shared" si="108"/>
        <v>5</v>
      </c>
      <c r="G2328" s="79" t="str">
        <f t="shared" si="109"/>
        <v>D</v>
      </c>
      <c r="H2328" s="79" t="str">
        <f t="shared" si="110"/>
        <v>5IF-NTHWST/CANBR</v>
      </c>
    </row>
    <row r="2329" spans="1:8">
      <c r="A2329" s="80">
        <v>37681</v>
      </c>
      <c r="B2329" s="79" t="s">
        <v>86</v>
      </c>
      <c r="C2329" s="79" t="s">
        <v>67</v>
      </c>
      <c r="D2329" s="85">
        <v>149360.0607</v>
      </c>
      <c r="E2329" s="85">
        <v>-14936.006069999999</v>
      </c>
      <c r="F2329" s="210">
        <f t="shared" si="108"/>
        <v>5</v>
      </c>
      <c r="G2329" s="79" t="str">
        <f t="shared" si="109"/>
        <v>D</v>
      </c>
      <c r="H2329" s="79" t="str">
        <f t="shared" si="110"/>
        <v>5IF-NWPL_ROCKY_M</v>
      </c>
    </row>
    <row r="2330" spans="1:8">
      <c r="A2330" s="80">
        <v>37681</v>
      </c>
      <c r="B2330" s="79" t="s">
        <v>86</v>
      </c>
      <c r="C2330" s="79" t="s">
        <v>73</v>
      </c>
      <c r="D2330" s="85">
        <v>14936.006100000001</v>
      </c>
      <c r="E2330" s="85">
        <v>-2987.2012199999999</v>
      </c>
      <c r="F2330" s="210">
        <f t="shared" si="108"/>
        <v>5</v>
      </c>
      <c r="G2330" s="79" t="str">
        <f t="shared" si="109"/>
        <v>D</v>
      </c>
      <c r="H2330" s="79" t="str">
        <f t="shared" si="110"/>
        <v>5IF-WAHA-TX</v>
      </c>
    </row>
    <row r="2331" spans="1:8">
      <c r="A2331" s="80">
        <v>37681</v>
      </c>
      <c r="B2331" s="79" t="s">
        <v>86</v>
      </c>
      <c r="C2331" s="79" t="s">
        <v>68</v>
      </c>
      <c r="D2331" s="85">
        <v>-29872.0121</v>
      </c>
      <c r="E2331" s="85">
        <v>298.72012100000001</v>
      </c>
      <c r="F2331" s="210">
        <f t="shared" si="108"/>
        <v>5</v>
      </c>
      <c r="G2331" s="79" t="str">
        <f t="shared" si="109"/>
        <v>D</v>
      </c>
      <c r="H2331" s="79" t="str">
        <f t="shared" si="110"/>
        <v>5NGI-MALIN</v>
      </c>
    </row>
    <row r="2332" spans="1:8">
      <c r="A2332" s="80">
        <v>37681</v>
      </c>
      <c r="B2332" s="79" t="s">
        <v>86</v>
      </c>
      <c r="C2332" s="79" t="s">
        <v>74</v>
      </c>
      <c r="D2332" s="85">
        <v>-141172.23850000001</v>
      </c>
      <c r="E2332" s="85">
        <v>0</v>
      </c>
      <c r="F2332" s="210">
        <f t="shared" si="108"/>
        <v>5</v>
      </c>
      <c r="G2332" s="79" t="str">
        <f t="shared" si="109"/>
        <v>D</v>
      </c>
      <c r="H2332" s="79" t="str">
        <f t="shared" si="110"/>
        <v>5NGI-PGE/CG</v>
      </c>
    </row>
    <row r="2333" spans="1:8">
      <c r="A2333" s="80">
        <v>37681</v>
      </c>
      <c r="B2333" s="79" t="s">
        <v>86</v>
      </c>
      <c r="C2333" s="79" t="s">
        <v>46</v>
      </c>
      <c r="D2333" s="85">
        <v>-49972.022299999997</v>
      </c>
      <c r="E2333" s="85">
        <v>4997.2022299999999</v>
      </c>
      <c r="F2333" s="210">
        <f t="shared" si="108"/>
        <v>5</v>
      </c>
      <c r="G2333" s="79" t="str">
        <f t="shared" si="109"/>
        <v>D</v>
      </c>
      <c r="H2333" s="79" t="str">
        <f t="shared" si="110"/>
        <v>5NGI-SOCAL</v>
      </c>
    </row>
    <row r="2334" spans="1:8">
      <c r="A2334" s="80">
        <v>37681</v>
      </c>
      <c r="B2334" s="79" t="s">
        <v>86</v>
      </c>
      <c r="C2334" s="79" t="s">
        <v>103</v>
      </c>
      <c r="D2334" s="85">
        <v>-149360.06080000001</v>
      </c>
      <c r="E2334" s="85">
        <v>0</v>
      </c>
      <c r="F2334" s="210">
        <f t="shared" si="108"/>
        <v>5</v>
      </c>
      <c r="G2334" s="79" t="str">
        <f t="shared" si="109"/>
        <v>D</v>
      </c>
      <c r="H2334" s="79" t="str">
        <f t="shared" si="110"/>
        <v>5NGW/OPAL</v>
      </c>
    </row>
    <row r="2335" spans="1:8">
      <c r="A2335" s="80">
        <v>37712</v>
      </c>
      <c r="B2335" s="79" t="s">
        <v>86</v>
      </c>
      <c r="C2335" s="79" t="s">
        <v>88</v>
      </c>
      <c r="D2335" s="85">
        <v>424935.19549999997</v>
      </c>
      <c r="E2335" s="85">
        <v>-4249.3519550000001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6IF-CIG/RKYMTN</v>
      </c>
    </row>
    <row r="2336" spans="1:8">
      <c r="A2336" s="80">
        <v>37712</v>
      </c>
      <c r="B2336" s="79" t="s">
        <v>86</v>
      </c>
      <c r="C2336" s="79" t="s">
        <v>101</v>
      </c>
      <c r="D2336" s="85">
        <v>-432225.39720000001</v>
      </c>
      <c r="E2336" s="85">
        <v>4322.2539720000004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6IF-CIG/WIC</v>
      </c>
    </row>
    <row r="2337" spans="1:8">
      <c r="A2337" s="80">
        <v>37712</v>
      </c>
      <c r="B2337" s="79" t="s">
        <v>86</v>
      </c>
      <c r="C2337" s="79" t="s">
        <v>89</v>
      </c>
      <c r="D2337" s="85">
        <v>-26883.4591</v>
      </c>
      <c r="E2337" s="85">
        <v>2688.34591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6IF-ELPO/PERMIAN</v>
      </c>
    </row>
    <row r="2338" spans="1:8">
      <c r="A2338" s="80">
        <v>37712</v>
      </c>
      <c r="B2338" s="79" t="s">
        <v>86</v>
      </c>
      <c r="C2338" s="79" t="s">
        <v>72</v>
      </c>
      <c r="D2338" s="85">
        <v>-10837.3315</v>
      </c>
      <c r="E2338" s="85">
        <v>1083.73315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6IF-ELPO/SJ</v>
      </c>
    </row>
    <row r="2339" spans="1:8">
      <c r="A2339" s="80">
        <v>37712</v>
      </c>
      <c r="B2339" s="79" t="s">
        <v>86</v>
      </c>
      <c r="C2339" s="79" t="s">
        <v>92</v>
      </c>
      <c r="D2339" s="85">
        <v>0</v>
      </c>
      <c r="E2339" s="85">
        <v>0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6IF-NTHWST/CANBR</v>
      </c>
    </row>
    <row r="2340" spans="1:8">
      <c r="A2340" s="80">
        <v>37712</v>
      </c>
      <c r="B2340" s="79" t="s">
        <v>86</v>
      </c>
      <c r="C2340" s="79" t="s">
        <v>67</v>
      </c>
      <c r="D2340" s="85">
        <v>144075.1324</v>
      </c>
      <c r="E2340" s="85">
        <v>-14407.51324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6IF-NWPL_ROCKY_M</v>
      </c>
    </row>
    <row r="2341" spans="1:8">
      <c r="A2341" s="80">
        <v>37712</v>
      </c>
      <c r="B2341" s="79" t="s">
        <v>86</v>
      </c>
      <c r="C2341" s="79" t="s">
        <v>73</v>
      </c>
      <c r="D2341" s="85">
        <v>14407.513200000001</v>
      </c>
      <c r="E2341" s="85">
        <v>-2881.5026400000002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6IF-WAHA-TX</v>
      </c>
    </row>
    <row r="2342" spans="1:8">
      <c r="A2342" s="80">
        <v>37712</v>
      </c>
      <c r="B2342" s="79" t="s">
        <v>86</v>
      </c>
      <c r="C2342" s="79" t="s">
        <v>68</v>
      </c>
      <c r="D2342" s="85">
        <v>-28815.0265</v>
      </c>
      <c r="E2342" s="85">
        <v>288.15026499999999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6NGI-MALIN</v>
      </c>
    </row>
    <row r="2343" spans="1:8">
      <c r="A2343" s="80">
        <v>37712</v>
      </c>
      <c r="B2343" s="79" t="s">
        <v>86</v>
      </c>
      <c r="C2343" s="79" t="s">
        <v>74</v>
      </c>
      <c r="D2343" s="85">
        <v>-102591.0992</v>
      </c>
      <c r="E2343" s="85">
        <v>0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6NGI-PGE/CG</v>
      </c>
    </row>
    <row r="2344" spans="1:8">
      <c r="A2344" s="80">
        <v>37712</v>
      </c>
      <c r="B2344" s="79" t="s">
        <v>86</v>
      </c>
      <c r="C2344" s="79" t="s">
        <v>46</v>
      </c>
      <c r="D2344" s="85">
        <v>126832.2205</v>
      </c>
      <c r="E2344" s="85">
        <v>-12683.22205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6NGI-SOCAL</v>
      </c>
    </row>
    <row r="2345" spans="1:8">
      <c r="A2345" s="80">
        <v>37712</v>
      </c>
      <c r="B2345" s="79" t="s">
        <v>86</v>
      </c>
      <c r="C2345" s="79" t="s">
        <v>103</v>
      </c>
      <c r="D2345" s="85">
        <v>-144075.1324</v>
      </c>
      <c r="E2345" s="85">
        <v>0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6NGW/OPAL</v>
      </c>
    </row>
    <row r="2346" spans="1:8">
      <c r="A2346" s="80">
        <v>37742</v>
      </c>
      <c r="B2346" s="79" t="s">
        <v>86</v>
      </c>
      <c r="C2346" s="79" t="s">
        <v>88</v>
      </c>
      <c r="D2346" s="85">
        <v>437690.12449999998</v>
      </c>
      <c r="E2346" s="85">
        <v>-4376.901245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6IF-CIG/RKYMTN</v>
      </c>
    </row>
    <row r="2347" spans="1:8">
      <c r="A2347" s="80">
        <v>37742</v>
      </c>
      <c r="B2347" s="79" t="s">
        <v>86</v>
      </c>
      <c r="C2347" s="79" t="s">
        <v>101</v>
      </c>
      <c r="D2347" s="85">
        <v>-445199.15010000003</v>
      </c>
      <c r="E2347" s="85">
        <v>4451.9915010000004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6IF-CIG/WIC</v>
      </c>
    </row>
    <row r="2348" spans="1:8">
      <c r="A2348" s="80">
        <v>37742</v>
      </c>
      <c r="B2348" s="79" t="s">
        <v>86</v>
      </c>
      <c r="C2348" s="79" t="s">
        <v>89</v>
      </c>
      <c r="D2348" s="85">
        <v>-27438.6289</v>
      </c>
      <c r="E2348" s="85">
        <v>2743.8628899999999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6IF-ELPO/PERMIAN</v>
      </c>
    </row>
    <row r="2349" spans="1:8">
      <c r="A2349" s="80">
        <v>37742</v>
      </c>
      <c r="B2349" s="79" t="s">
        <v>86</v>
      </c>
      <c r="C2349" s="79" t="s">
        <v>72</v>
      </c>
      <c r="D2349" s="85">
        <v>-9188.3360000000011</v>
      </c>
      <c r="E2349" s="85">
        <v>918.83360000000005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6IF-ELPO/SJ</v>
      </c>
    </row>
    <row r="2350" spans="1:8">
      <c r="A2350" s="80">
        <v>37742</v>
      </c>
      <c r="B2350" s="79" t="s">
        <v>86</v>
      </c>
      <c r="C2350" s="79" t="s">
        <v>92</v>
      </c>
      <c r="D2350" s="85">
        <v>0</v>
      </c>
      <c r="E2350" s="85">
        <v>0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6IF-NTHWST/CANBR</v>
      </c>
    </row>
    <row r="2351" spans="1:8">
      <c r="A2351" s="80">
        <v>37742</v>
      </c>
      <c r="B2351" s="79" t="s">
        <v>86</v>
      </c>
      <c r="C2351" s="79" t="s">
        <v>67</v>
      </c>
      <c r="D2351" s="85">
        <v>148399.71669999999</v>
      </c>
      <c r="E2351" s="85">
        <v>-14839.971670000001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6IF-NWPL_ROCKY_M</v>
      </c>
    </row>
    <row r="2352" spans="1:8">
      <c r="A2352" s="80">
        <v>37742</v>
      </c>
      <c r="B2352" s="79" t="s">
        <v>86</v>
      </c>
      <c r="C2352" s="79" t="s">
        <v>73</v>
      </c>
      <c r="D2352" s="85">
        <v>14839.9717</v>
      </c>
      <c r="E2352" s="85">
        <v>-2967.9943400000002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6IF-WAHA-TX</v>
      </c>
    </row>
    <row r="2353" spans="1:8">
      <c r="A2353" s="80">
        <v>37742</v>
      </c>
      <c r="B2353" s="79" t="s">
        <v>86</v>
      </c>
      <c r="C2353" s="79" t="s">
        <v>68</v>
      </c>
      <c r="D2353" s="85">
        <v>-29679.943299999999</v>
      </c>
      <c r="E2353" s="85">
        <v>296.79943300000002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6NGI-MALIN</v>
      </c>
    </row>
    <row r="2354" spans="1:8">
      <c r="A2354" s="80">
        <v>37742</v>
      </c>
      <c r="B2354" s="79" t="s">
        <v>86</v>
      </c>
      <c r="C2354" s="79" t="s">
        <v>74</v>
      </c>
      <c r="D2354" s="85">
        <v>-79451.2935</v>
      </c>
      <c r="E2354" s="85">
        <v>0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6NGI-PGE/CG</v>
      </c>
    </row>
    <row r="2355" spans="1:8">
      <c r="A2355" s="80">
        <v>37742</v>
      </c>
      <c r="B2355" s="79" t="s">
        <v>86</v>
      </c>
      <c r="C2355" s="79" t="s">
        <v>46</v>
      </c>
      <c r="D2355" s="85">
        <v>49075.307399999998</v>
      </c>
      <c r="E2355" s="85">
        <v>-4907.5307400000002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6NGI-SOCAL</v>
      </c>
    </row>
    <row r="2356" spans="1:8">
      <c r="A2356" s="80">
        <v>37742</v>
      </c>
      <c r="B2356" s="79" t="s">
        <v>86</v>
      </c>
      <c r="C2356" s="79" t="s">
        <v>103</v>
      </c>
      <c r="D2356" s="85">
        <v>-148399.71679999999</v>
      </c>
      <c r="E2356" s="85">
        <v>0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6NGW/OPAL</v>
      </c>
    </row>
    <row r="2357" spans="1:8">
      <c r="A2357" s="80">
        <v>37773</v>
      </c>
      <c r="B2357" s="79" t="s">
        <v>86</v>
      </c>
      <c r="C2357" s="79" t="s">
        <v>88</v>
      </c>
      <c r="D2357" s="85">
        <v>422122.4927</v>
      </c>
      <c r="E2357" s="85">
        <v>-4221.2249270000002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6IF-CIG/RKYMTN</v>
      </c>
    </row>
    <row r="2358" spans="1:8">
      <c r="A2358" s="80">
        <v>37773</v>
      </c>
      <c r="B2358" s="79" t="s">
        <v>86</v>
      </c>
      <c r="C2358" s="79" t="s">
        <v>101</v>
      </c>
      <c r="D2358" s="85">
        <v>-429364.43949999998</v>
      </c>
      <c r="E2358" s="85">
        <v>4293.6443950000003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6IF-CIG/WIC</v>
      </c>
    </row>
    <row r="2359" spans="1:8">
      <c r="A2359" s="80">
        <v>37773</v>
      </c>
      <c r="B2359" s="79" t="s">
        <v>86</v>
      </c>
      <c r="C2359" s="79" t="s">
        <v>89</v>
      </c>
      <c r="D2359" s="85">
        <v>-23950.902600000001</v>
      </c>
      <c r="E2359" s="85">
        <v>2395.0902599999999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6IF-ELPO/PERMIAN</v>
      </c>
    </row>
    <row r="2360" spans="1:8">
      <c r="A2360" s="80">
        <v>37773</v>
      </c>
      <c r="B2360" s="79" t="s">
        <v>86</v>
      </c>
      <c r="C2360" s="79" t="s">
        <v>72</v>
      </c>
      <c r="D2360" s="85">
        <v>-9200.8029000000006</v>
      </c>
      <c r="E2360" s="85">
        <v>920.08028999999999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6IF-ELPO/SJ</v>
      </c>
    </row>
    <row r="2361" spans="1:8">
      <c r="A2361" s="80">
        <v>37773</v>
      </c>
      <c r="B2361" s="79" t="s">
        <v>86</v>
      </c>
      <c r="C2361" s="79" t="s">
        <v>92</v>
      </c>
      <c r="D2361" s="85">
        <v>0</v>
      </c>
      <c r="E2361" s="85">
        <v>0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6IF-NTHWST/CANBR</v>
      </c>
    </row>
    <row r="2362" spans="1:8">
      <c r="A2362" s="80">
        <v>37773</v>
      </c>
      <c r="B2362" s="79" t="s">
        <v>86</v>
      </c>
      <c r="C2362" s="79" t="s">
        <v>67</v>
      </c>
      <c r="D2362" s="85">
        <v>143121.47990000001</v>
      </c>
      <c r="E2362" s="85">
        <v>-14312.147989999999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6IF-NWPL_ROCKY_M</v>
      </c>
    </row>
    <row r="2363" spans="1:8">
      <c r="A2363" s="80">
        <v>37773</v>
      </c>
      <c r="B2363" s="79" t="s">
        <v>86</v>
      </c>
      <c r="C2363" s="79" t="s">
        <v>73</v>
      </c>
      <c r="D2363" s="85">
        <v>14312.148000000001</v>
      </c>
      <c r="E2363" s="85">
        <v>-2862.4295999999999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6IF-WAHA-TX</v>
      </c>
    </row>
    <row r="2364" spans="1:8">
      <c r="A2364" s="80">
        <v>37773</v>
      </c>
      <c r="B2364" s="79" t="s">
        <v>86</v>
      </c>
      <c r="C2364" s="79" t="s">
        <v>68</v>
      </c>
      <c r="D2364" s="85">
        <v>0</v>
      </c>
      <c r="E2364" s="85">
        <v>0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6NGI-MALIN</v>
      </c>
    </row>
    <row r="2365" spans="1:8">
      <c r="A2365" s="80">
        <v>37773</v>
      </c>
      <c r="B2365" s="79" t="s">
        <v>86</v>
      </c>
      <c r="C2365" s="79" t="s">
        <v>74</v>
      </c>
      <c r="D2365" s="85">
        <v>-60077.626499999998</v>
      </c>
      <c r="E2365" s="85">
        <v>0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6NGI-PGE/CG</v>
      </c>
    </row>
    <row r="2366" spans="1:8">
      <c r="A2366" s="80">
        <v>37773</v>
      </c>
      <c r="B2366" s="79" t="s">
        <v>86</v>
      </c>
      <c r="C2366" s="79" t="s">
        <v>46</v>
      </c>
      <c r="D2366" s="85">
        <v>100824.3115</v>
      </c>
      <c r="E2366" s="85">
        <v>-10082.43115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6NGI-SOCAL</v>
      </c>
    </row>
    <row r="2367" spans="1:8">
      <c r="A2367" s="80">
        <v>37773</v>
      </c>
      <c r="B2367" s="79" t="s">
        <v>86</v>
      </c>
      <c r="C2367" s="79" t="s">
        <v>103</v>
      </c>
      <c r="D2367" s="85">
        <v>-143121.4798</v>
      </c>
      <c r="E2367" s="85">
        <v>0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6NGW/OPAL</v>
      </c>
    </row>
    <row r="2368" spans="1:8">
      <c r="A2368" s="80">
        <v>37803</v>
      </c>
      <c r="B2368" s="79" t="s">
        <v>86</v>
      </c>
      <c r="C2368" s="79" t="s">
        <v>88</v>
      </c>
      <c r="D2368" s="85">
        <v>434705.43089999998</v>
      </c>
      <c r="E2368" s="85">
        <v>-4347.0543090000001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6IF-CIG/RKYMTN</v>
      </c>
    </row>
    <row r="2369" spans="1:8">
      <c r="A2369" s="80">
        <v>37803</v>
      </c>
      <c r="B2369" s="79" t="s">
        <v>86</v>
      </c>
      <c r="C2369" s="79" t="s">
        <v>101</v>
      </c>
      <c r="D2369" s="85">
        <v>-442163.25099999999</v>
      </c>
      <c r="E2369" s="85">
        <v>4421.6325100000004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6IF-CIG/WIC</v>
      </c>
    </row>
    <row r="2370" spans="1:8">
      <c r="A2370" s="80">
        <v>37803</v>
      </c>
      <c r="B2370" s="79" t="s">
        <v>86</v>
      </c>
      <c r="C2370" s="79" t="s">
        <v>89</v>
      </c>
      <c r="D2370" s="85">
        <v>-27251.519700000001</v>
      </c>
      <c r="E2370" s="85">
        <v>2725.1519699999999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6IF-ELPO/PERMIAN</v>
      </c>
    </row>
    <row r="2371" spans="1:8">
      <c r="A2371" s="80">
        <v>37803</v>
      </c>
      <c r="B2371" s="79" t="s">
        <v>86</v>
      </c>
      <c r="C2371" s="79" t="s">
        <v>72</v>
      </c>
      <c r="D2371" s="85">
        <v>-10182.116400000001</v>
      </c>
      <c r="E2371" s="85">
        <v>1018.21164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6IF-ELPO/SJ</v>
      </c>
    </row>
    <row r="2372" spans="1:8">
      <c r="A2372" s="80">
        <v>37803</v>
      </c>
      <c r="B2372" s="79" t="s">
        <v>86</v>
      </c>
      <c r="C2372" s="79" t="s">
        <v>92</v>
      </c>
      <c r="D2372" s="85">
        <v>0</v>
      </c>
      <c r="E2372" s="85">
        <v>0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6IF-NTHWST/CANBR</v>
      </c>
    </row>
    <row r="2373" spans="1:8">
      <c r="A2373" s="80">
        <v>37803</v>
      </c>
      <c r="B2373" s="79" t="s">
        <v>86</v>
      </c>
      <c r="C2373" s="79" t="s">
        <v>67</v>
      </c>
      <c r="D2373" s="85">
        <v>147387.75039999999</v>
      </c>
      <c r="E2373" s="85">
        <v>-14738.77504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6IF-NWPL_ROCKY_M</v>
      </c>
    </row>
    <row r="2374" spans="1:8">
      <c r="A2374" s="80">
        <v>37803</v>
      </c>
      <c r="B2374" s="79" t="s">
        <v>86</v>
      </c>
      <c r="C2374" s="79" t="s">
        <v>73</v>
      </c>
      <c r="D2374" s="85">
        <v>14738.775099999999</v>
      </c>
      <c r="E2374" s="85">
        <v>-2947.7550200000001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6IF-WAHA-TX</v>
      </c>
    </row>
    <row r="2375" spans="1:8">
      <c r="A2375" s="80">
        <v>37803</v>
      </c>
      <c r="B2375" s="79" t="s">
        <v>86</v>
      </c>
      <c r="C2375" s="79" t="s">
        <v>68</v>
      </c>
      <c r="D2375" s="85">
        <v>0</v>
      </c>
      <c r="E2375" s="85">
        <v>0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6NGI-MALIN</v>
      </c>
    </row>
    <row r="2376" spans="1:8">
      <c r="A2376" s="80">
        <v>37803</v>
      </c>
      <c r="B2376" s="79" t="s">
        <v>86</v>
      </c>
      <c r="C2376" s="79" t="s">
        <v>74</v>
      </c>
      <c r="D2376" s="85">
        <v>-33493.153100000003</v>
      </c>
      <c r="E2376" s="85">
        <v>0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6NGI-PGE/CG</v>
      </c>
    </row>
    <row r="2377" spans="1:8">
      <c r="A2377" s="80">
        <v>37803</v>
      </c>
      <c r="B2377" s="79" t="s">
        <v>86</v>
      </c>
      <c r="C2377" s="79" t="s">
        <v>46</v>
      </c>
      <c r="D2377" s="85">
        <v>8223.2854000000007</v>
      </c>
      <c r="E2377" s="85">
        <v>-822.32853999999998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6NGI-SOCAL</v>
      </c>
    </row>
    <row r="2378" spans="1:8">
      <c r="A2378" s="80">
        <v>37803</v>
      </c>
      <c r="B2378" s="79" t="s">
        <v>86</v>
      </c>
      <c r="C2378" s="79" t="s">
        <v>103</v>
      </c>
      <c r="D2378" s="85">
        <v>-147387.75039999999</v>
      </c>
      <c r="E2378" s="85">
        <v>0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6NGW/OPAL</v>
      </c>
    </row>
    <row r="2379" spans="1:8">
      <c r="A2379" s="80">
        <v>37834</v>
      </c>
      <c r="B2379" s="79" t="s">
        <v>86</v>
      </c>
      <c r="C2379" s="79" t="s">
        <v>88</v>
      </c>
      <c r="D2379" s="85">
        <v>433127.60989999998</v>
      </c>
      <c r="E2379" s="85">
        <v>-4331.2760989999997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6IF-CIG/RKYMTN</v>
      </c>
    </row>
    <row r="2380" spans="1:8">
      <c r="A2380" s="80">
        <v>37834</v>
      </c>
      <c r="B2380" s="79" t="s">
        <v>86</v>
      </c>
      <c r="C2380" s="79" t="s">
        <v>101</v>
      </c>
      <c r="D2380" s="85">
        <v>-440558.36090000003</v>
      </c>
      <c r="E2380" s="85">
        <v>4405.5836090000003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6IF-CIG/WIC</v>
      </c>
    </row>
    <row r="2381" spans="1:8">
      <c r="A2381" s="80">
        <v>37834</v>
      </c>
      <c r="B2381" s="79" t="s">
        <v>86</v>
      </c>
      <c r="C2381" s="79" t="s">
        <v>89</v>
      </c>
      <c r="D2381" s="85">
        <v>-28519.758600000001</v>
      </c>
      <c r="E2381" s="85">
        <v>2851.97586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6IF-ELPO/PERMIAN</v>
      </c>
    </row>
    <row r="2382" spans="1:8">
      <c r="A2382" s="80">
        <v>37834</v>
      </c>
      <c r="B2382" s="79" t="s">
        <v>86</v>
      </c>
      <c r="C2382" s="79" t="s">
        <v>72</v>
      </c>
      <c r="D2382" s="85">
        <v>-10016.3074</v>
      </c>
      <c r="E2382" s="85">
        <v>1001.6307399999999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6IF-ELPO/SJ</v>
      </c>
    </row>
    <row r="2383" spans="1:8">
      <c r="A2383" s="80">
        <v>37834</v>
      </c>
      <c r="B2383" s="79" t="s">
        <v>86</v>
      </c>
      <c r="C2383" s="79" t="s">
        <v>92</v>
      </c>
      <c r="D2383" s="85">
        <v>0</v>
      </c>
      <c r="E2383" s="85">
        <v>0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6IF-NTHWST/CANBR</v>
      </c>
    </row>
    <row r="2384" spans="1:8">
      <c r="A2384" s="80">
        <v>37834</v>
      </c>
      <c r="B2384" s="79" t="s">
        <v>86</v>
      </c>
      <c r="C2384" s="79" t="s">
        <v>67</v>
      </c>
      <c r="D2384" s="85">
        <v>146852.78690000001</v>
      </c>
      <c r="E2384" s="85">
        <v>-14685.278689999999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6IF-NWPL_ROCKY_M</v>
      </c>
    </row>
    <row r="2385" spans="1:8">
      <c r="A2385" s="80">
        <v>37834</v>
      </c>
      <c r="B2385" s="79" t="s">
        <v>86</v>
      </c>
      <c r="C2385" s="79" t="s">
        <v>73</v>
      </c>
      <c r="D2385" s="85">
        <v>14685.2788</v>
      </c>
      <c r="E2385" s="85">
        <v>-2937.0557600000002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6IF-WAHA-TX</v>
      </c>
    </row>
    <row r="2386" spans="1:8">
      <c r="A2386" s="80">
        <v>37834</v>
      </c>
      <c r="B2386" s="79" t="s">
        <v>86</v>
      </c>
      <c r="C2386" s="79" t="s">
        <v>68</v>
      </c>
      <c r="D2386" s="85">
        <v>0</v>
      </c>
      <c r="E2386" s="85">
        <v>0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6NGI-MALIN</v>
      </c>
    </row>
    <row r="2387" spans="1:8">
      <c r="A2387" s="80">
        <v>37834</v>
      </c>
      <c r="B2387" s="79" t="s">
        <v>86</v>
      </c>
      <c r="C2387" s="79" t="s">
        <v>74</v>
      </c>
      <c r="D2387" s="85">
        <v>-7496.1242000000002</v>
      </c>
      <c r="E2387" s="85">
        <v>0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6NGI-PGE/CG</v>
      </c>
    </row>
    <row r="2388" spans="1:8">
      <c r="A2388" s="80">
        <v>37834</v>
      </c>
      <c r="B2388" s="79" t="s">
        <v>86</v>
      </c>
      <c r="C2388" s="79" t="s">
        <v>46</v>
      </c>
      <c r="D2388" s="85">
        <v>-24845.5965</v>
      </c>
      <c r="E2388" s="85">
        <v>2484.5596500000001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6NGI-SOCAL</v>
      </c>
    </row>
    <row r="2389" spans="1:8">
      <c r="A2389" s="80">
        <v>37834</v>
      </c>
      <c r="B2389" s="79" t="s">
        <v>86</v>
      </c>
      <c r="C2389" s="79" t="s">
        <v>103</v>
      </c>
      <c r="D2389" s="85">
        <v>-146852.78700000001</v>
      </c>
      <c r="E2389" s="85">
        <v>0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6NGW/OPAL</v>
      </c>
    </row>
    <row r="2390" spans="1:8">
      <c r="A2390" s="80">
        <v>37865</v>
      </c>
      <c r="B2390" s="79" t="s">
        <v>86</v>
      </c>
      <c r="C2390" s="79" t="s">
        <v>88</v>
      </c>
      <c r="D2390" s="85">
        <v>417590.42080000002</v>
      </c>
      <c r="E2390" s="85">
        <v>-4175.9042079999999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6IF-CIG/RKYMTN</v>
      </c>
    </row>
    <row r="2391" spans="1:8">
      <c r="A2391" s="80">
        <v>37865</v>
      </c>
      <c r="B2391" s="79" t="s">
        <v>86</v>
      </c>
      <c r="C2391" s="79" t="s">
        <v>101</v>
      </c>
      <c r="D2391" s="85">
        <v>-424754.6152</v>
      </c>
      <c r="E2391" s="85">
        <v>4247.5461519999999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6IF-CIG/WIC</v>
      </c>
    </row>
    <row r="2392" spans="1:8">
      <c r="A2392" s="80">
        <v>37865</v>
      </c>
      <c r="B2392" s="79" t="s">
        <v>86</v>
      </c>
      <c r="C2392" s="79" t="s">
        <v>89</v>
      </c>
      <c r="D2392" s="85">
        <v>-22331.71</v>
      </c>
      <c r="E2392" s="85">
        <v>2233.1710000000003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6IF-ELPO/PERMIAN</v>
      </c>
    </row>
    <row r="2393" spans="1:8">
      <c r="A2393" s="80">
        <v>37865</v>
      </c>
      <c r="B2393" s="79" t="s">
        <v>86</v>
      </c>
      <c r="C2393" s="79" t="s">
        <v>72</v>
      </c>
      <c r="D2393" s="85">
        <v>-10046.8627</v>
      </c>
      <c r="E2393" s="85">
        <v>1004.68627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6IF-ELPO/SJ</v>
      </c>
    </row>
    <row r="2394" spans="1:8">
      <c r="A2394" s="80">
        <v>37865</v>
      </c>
      <c r="B2394" s="79" t="s">
        <v>86</v>
      </c>
      <c r="C2394" s="79" t="s">
        <v>92</v>
      </c>
      <c r="D2394" s="85">
        <v>0</v>
      </c>
      <c r="E2394" s="85">
        <v>0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6IF-NTHWST/CANBR</v>
      </c>
    </row>
    <row r="2395" spans="1:8">
      <c r="A2395" s="80">
        <v>37865</v>
      </c>
      <c r="B2395" s="79" t="s">
        <v>86</v>
      </c>
      <c r="C2395" s="79" t="s">
        <v>67</v>
      </c>
      <c r="D2395" s="85">
        <v>141584.87179999999</v>
      </c>
      <c r="E2395" s="85">
        <v>-14158.48718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6IF-NWPL_ROCKY_M</v>
      </c>
    </row>
    <row r="2396" spans="1:8">
      <c r="A2396" s="80">
        <v>37865</v>
      </c>
      <c r="B2396" s="79" t="s">
        <v>86</v>
      </c>
      <c r="C2396" s="79" t="s">
        <v>73</v>
      </c>
      <c r="D2396" s="85">
        <v>14158.4872</v>
      </c>
      <c r="E2396" s="85">
        <v>-2831.6974399999999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6IF-WAHA-TX</v>
      </c>
    </row>
    <row r="2397" spans="1:8">
      <c r="A2397" s="80">
        <v>37865</v>
      </c>
      <c r="B2397" s="79" t="s">
        <v>86</v>
      </c>
      <c r="C2397" s="79" t="s">
        <v>68</v>
      </c>
      <c r="D2397" s="85">
        <v>0</v>
      </c>
      <c r="E2397" s="85">
        <v>0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6NGI-MALIN</v>
      </c>
    </row>
    <row r="2398" spans="1:8">
      <c r="A2398" s="80">
        <v>37865</v>
      </c>
      <c r="B2398" s="79" t="s">
        <v>86</v>
      </c>
      <c r="C2398" s="79" t="s">
        <v>46</v>
      </c>
      <c r="D2398" s="85">
        <v>22782.8933</v>
      </c>
      <c r="E2398" s="85">
        <v>-2278.2893300000001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6NGI-SOCAL</v>
      </c>
    </row>
    <row r="2399" spans="1:8">
      <c r="A2399" s="80">
        <v>37865</v>
      </c>
      <c r="B2399" s="79" t="s">
        <v>86</v>
      </c>
      <c r="C2399" s="79" t="s">
        <v>103</v>
      </c>
      <c r="D2399" s="85">
        <v>-141584.87179999999</v>
      </c>
      <c r="E2399" s="85">
        <v>0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6NGW/OPAL</v>
      </c>
    </row>
    <row r="2400" spans="1:8">
      <c r="A2400" s="80">
        <v>37895</v>
      </c>
      <c r="B2400" s="79" t="s">
        <v>86</v>
      </c>
      <c r="C2400" s="79" t="s">
        <v>88</v>
      </c>
      <c r="D2400" s="85">
        <v>429915.54440000001</v>
      </c>
      <c r="E2400" s="85">
        <v>-4299.155444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6IF-CIG/RKYMTN</v>
      </c>
    </row>
    <row r="2401" spans="1:8">
      <c r="A2401" s="80">
        <v>37895</v>
      </c>
      <c r="B2401" s="79" t="s">
        <v>86</v>
      </c>
      <c r="C2401" s="79" t="s">
        <v>101</v>
      </c>
      <c r="D2401" s="85">
        <v>-437291.18910000002</v>
      </c>
      <c r="E2401" s="85">
        <v>4372.9118909999997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6IF-CIG/WIC</v>
      </c>
    </row>
    <row r="2402" spans="1:8">
      <c r="A2402" s="80">
        <v>37895</v>
      </c>
      <c r="B2402" s="79" t="s">
        <v>86</v>
      </c>
      <c r="C2402" s="79" t="s">
        <v>89</v>
      </c>
      <c r="D2402" s="85">
        <v>-26951.2435</v>
      </c>
      <c r="E2402" s="85">
        <v>2695.12435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6IF-ELPO/PERMIAN</v>
      </c>
    </row>
    <row r="2403" spans="1:8">
      <c r="A2403" s="80">
        <v>37895</v>
      </c>
      <c r="B2403" s="79" t="s">
        <v>86</v>
      </c>
      <c r="C2403" s="79" t="s">
        <v>72</v>
      </c>
      <c r="D2403" s="85">
        <v>-11015.9764</v>
      </c>
      <c r="E2403" s="85">
        <v>1101.59764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6IF-ELPO/SJ</v>
      </c>
    </row>
    <row r="2404" spans="1:8">
      <c r="A2404" s="80">
        <v>37895</v>
      </c>
      <c r="B2404" s="79" t="s">
        <v>86</v>
      </c>
      <c r="C2404" s="79" t="s">
        <v>92</v>
      </c>
      <c r="D2404" s="85">
        <v>0</v>
      </c>
      <c r="E2404" s="85">
        <v>0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6IF-NTHWST/CANBR</v>
      </c>
    </row>
    <row r="2405" spans="1:8">
      <c r="A2405" s="80">
        <v>37895</v>
      </c>
      <c r="B2405" s="79" t="s">
        <v>86</v>
      </c>
      <c r="C2405" s="79" t="s">
        <v>67</v>
      </c>
      <c r="D2405" s="85">
        <v>145763.7297</v>
      </c>
      <c r="E2405" s="85">
        <v>-14576.37297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6IF-NWPL_ROCKY_M</v>
      </c>
    </row>
    <row r="2406" spans="1:8">
      <c r="A2406" s="80">
        <v>37895</v>
      </c>
      <c r="B2406" s="79" t="s">
        <v>86</v>
      </c>
      <c r="C2406" s="79" t="s">
        <v>73</v>
      </c>
      <c r="D2406" s="85">
        <v>14576.373</v>
      </c>
      <c r="E2406" s="85">
        <v>-2915.2746000000002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6IF-WAHA-TX</v>
      </c>
    </row>
    <row r="2407" spans="1:8">
      <c r="A2407" s="80">
        <v>37895</v>
      </c>
      <c r="B2407" s="79" t="s">
        <v>86</v>
      </c>
      <c r="C2407" s="79" t="s">
        <v>68</v>
      </c>
      <c r="D2407" s="85">
        <v>0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6NGI-MALIN</v>
      </c>
    </row>
    <row r="2408" spans="1:8">
      <c r="A2408" s="80">
        <v>37895</v>
      </c>
      <c r="B2408" s="79" t="s">
        <v>86</v>
      </c>
      <c r="C2408" s="79" t="s">
        <v>46</v>
      </c>
      <c r="D2408" s="85">
        <v>-8583.1329000000005</v>
      </c>
      <c r="E2408" s="85">
        <v>858.31329000000005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6NGI-SOCAL</v>
      </c>
    </row>
    <row r="2409" spans="1:8">
      <c r="A2409" s="80">
        <v>37895</v>
      </c>
      <c r="B2409" s="79" t="s">
        <v>86</v>
      </c>
      <c r="C2409" s="79" t="s">
        <v>103</v>
      </c>
      <c r="D2409" s="85">
        <v>-145763.7298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6NGW/OPAL</v>
      </c>
    </row>
    <row r="2410" spans="1:8">
      <c r="A2410" s="80">
        <v>37926</v>
      </c>
      <c r="B2410" s="79" t="s">
        <v>86</v>
      </c>
      <c r="C2410" s="79" t="s">
        <v>88</v>
      </c>
      <c r="D2410" s="85">
        <v>414426.7268</v>
      </c>
      <c r="E2410" s="85">
        <v>-4144.2672679999996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6IF-CIG/RKYMTN</v>
      </c>
    </row>
    <row r="2411" spans="1:8">
      <c r="A2411" s="80">
        <v>37926</v>
      </c>
      <c r="B2411" s="79" t="s">
        <v>86</v>
      </c>
      <c r="C2411" s="79" t="s">
        <v>101</v>
      </c>
      <c r="D2411" s="85">
        <v>-421536.64480000001</v>
      </c>
      <c r="E2411" s="85">
        <v>4215.3664479999998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6IF-CIG/WIC</v>
      </c>
    </row>
    <row r="2412" spans="1:8">
      <c r="A2412" s="80">
        <v>37926</v>
      </c>
      <c r="B2412" s="79" t="s">
        <v>86</v>
      </c>
      <c r="C2412" s="79" t="s">
        <v>89</v>
      </c>
      <c r="D2412" s="85">
        <v>-23514.250899999999</v>
      </c>
      <c r="E2412" s="85">
        <v>2351.4250900000002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6IF-ELPO/PERMIAN</v>
      </c>
    </row>
    <row r="2413" spans="1:8">
      <c r="A2413" s="80">
        <v>37926</v>
      </c>
      <c r="B2413" s="79" t="s">
        <v>86</v>
      </c>
      <c r="C2413" s="79" t="s">
        <v>72</v>
      </c>
      <c r="D2413" s="85">
        <v>41147.596799999999</v>
      </c>
      <c r="E2413" s="85">
        <v>-4114.7596800000001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6IF-ELPO/SJ</v>
      </c>
    </row>
    <row r="2414" spans="1:8">
      <c r="A2414" s="80">
        <v>37926</v>
      </c>
      <c r="B2414" s="79" t="s">
        <v>86</v>
      </c>
      <c r="C2414" s="79" t="s">
        <v>92</v>
      </c>
      <c r="D2414" s="85">
        <v>0</v>
      </c>
      <c r="E2414" s="85">
        <v>0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6IF-NTHWST/CANBR</v>
      </c>
    </row>
    <row r="2415" spans="1:8">
      <c r="A2415" s="80">
        <v>37926</v>
      </c>
      <c r="B2415" s="79" t="s">
        <v>86</v>
      </c>
      <c r="C2415" s="79" t="s">
        <v>67</v>
      </c>
      <c r="D2415" s="85">
        <v>140512.215</v>
      </c>
      <c r="E2415" s="85">
        <v>-14051.2215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6IF-NWPL_ROCKY_M</v>
      </c>
    </row>
    <row r="2416" spans="1:8">
      <c r="A2416" s="80">
        <v>37926</v>
      </c>
      <c r="B2416" s="79" t="s">
        <v>86</v>
      </c>
      <c r="C2416" s="79" t="s">
        <v>73</v>
      </c>
      <c r="D2416" s="85">
        <v>14051.221600000001</v>
      </c>
      <c r="E2416" s="85">
        <v>-2810.2443199999998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6IF-WAHA-TX</v>
      </c>
    </row>
    <row r="2417" spans="1:8">
      <c r="A2417" s="80">
        <v>37926</v>
      </c>
      <c r="B2417" s="79" t="s">
        <v>86</v>
      </c>
      <c r="C2417" s="79" t="s">
        <v>68</v>
      </c>
      <c r="D2417" s="85">
        <v>0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6NGI-MALIN</v>
      </c>
    </row>
    <row r="2418" spans="1:8">
      <c r="A2418" s="80">
        <v>37926</v>
      </c>
      <c r="B2418" s="79" t="s">
        <v>86</v>
      </c>
      <c r="C2418" s="79" t="s">
        <v>46</v>
      </c>
      <c r="D2418" s="85">
        <v>40666.108200000002</v>
      </c>
      <c r="E2418" s="85">
        <v>-4066.6108199999999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6NGI-SOCAL</v>
      </c>
    </row>
    <row r="2419" spans="1:8">
      <c r="A2419" s="80">
        <v>37926</v>
      </c>
      <c r="B2419" s="79" t="s">
        <v>86</v>
      </c>
      <c r="C2419" s="79" t="s">
        <v>103</v>
      </c>
      <c r="D2419" s="85">
        <v>-140512.215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6NGW/OPAL</v>
      </c>
    </row>
    <row r="2420" spans="1:8">
      <c r="A2420" s="80">
        <v>37956</v>
      </c>
      <c r="B2420" s="79" t="s">
        <v>86</v>
      </c>
      <c r="C2420" s="79" t="s">
        <v>88</v>
      </c>
      <c r="D2420" s="85">
        <v>433903.92820000002</v>
      </c>
      <c r="E2420" s="85">
        <v>-4339.0392819999997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6IF-CIG/RKYMTN</v>
      </c>
    </row>
    <row r="2421" spans="1:8">
      <c r="A2421" s="80">
        <v>37956</v>
      </c>
      <c r="B2421" s="79" t="s">
        <v>86</v>
      </c>
      <c r="C2421" s="79" t="s">
        <v>101</v>
      </c>
      <c r="D2421" s="85">
        <v>-433903.92820000002</v>
      </c>
      <c r="E2421" s="85">
        <v>4339.0392819999997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6IF-CIG/WIC</v>
      </c>
    </row>
    <row r="2422" spans="1:8">
      <c r="A2422" s="80">
        <v>37956</v>
      </c>
      <c r="B2422" s="79" t="s">
        <v>86</v>
      </c>
      <c r="C2422" s="79" t="s">
        <v>89</v>
      </c>
      <c r="D2422" s="85">
        <v>-26742.478900000002</v>
      </c>
      <c r="E2422" s="85">
        <v>2674.2478900000001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6IF-ELPO/PERMIAN</v>
      </c>
    </row>
    <row r="2423" spans="1:8">
      <c r="A2423" s="80">
        <v>37956</v>
      </c>
      <c r="B2423" s="79" t="s">
        <v>86</v>
      </c>
      <c r="C2423" s="79" t="s">
        <v>72</v>
      </c>
      <c r="D2423" s="85">
        <v>33821.178200000002</v>
      </c>
      <c r="E2423" s="85">
        <v>-3382.1178199999999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6IF-ELPO/SJ</v>
      </c>
    </row>
    <row r="2424" spans="1:8">
      <c r="A2424" s="80">
        <v>37956</v>
      </c>
      <c r="B2424" s="79" t="s">
        <v>86</v>
      </c>
      <c r="C2424" s="79" t="s">
        <v>92</v>
      </c>
      <c r="D2424" s="85">
        <v>0</v>
      </c>
      <c r="E2424" s="85">
        <v>0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6IF-NTHWST/CANBR</v>
      </c>
    </row>
    <row r="2425" spans="1:8">
      <c r="A2425" s="80">
        <v>37956</v>
      </c>
      <c r="B2425" s="79" t="s">
        <v>86</v>
      </c>
      <c r="C2425" s="79" t="s">
        <v>67</v>
      </c>
      <c r="D2425" s="85">
        <v>144634.6428</v>
      </c>
      <c r="E2425" s="85">
        <v>-14463.46428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6IF-NWPL_ROCKY_M</v>
      </c>
    </row>
    <row r="2426" spans="1:8">
      <c r="A2426" s="80">
        <v>37956</v>
      </c>
      <c r="B2426" s="79" t="s">
        <v>86</v>
      </c>
      <c r="C2426" s="79" t="s">
        <v>73</v>
      </c>
      <c r="D2426" s="85">
        <v>14463.4643</v>
      </c>
      <c r="E2426" s="85">
        <v>-2892.6928600000001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6IF-WAHA-TX</v>
      </c>
    </row>
    <row r="2427" spans="1:8">
      <c r="A2427" s="80">
        <v>37956</v>
      </c>
      <c r="B2427" s="79" t="s">
        <v>86</v>
      </c>
      <c r="C2427" s="79" t="s">
        <v>68</v>
      </c>
      <c r="D2427" s="85">
        <v>0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6NGI-MALIN</v>
      </c>
    </row>
    <row r="2428" spans="1:8">
      <c r="A2428" s="80">
        <v>37956</v>
      </c>
      <c r="B2428" s="79" t="s">
        <v>86</v>
      </c>
      <c r="C2428" s="79" t="s">
        <v>46</v>
      </c>
      <c r="D2428" s="85">
        <v>35279.654900000001</v>
      </c>
      <c r="E2428" s="85">
        <v>-3527.96549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6NGI-SOCAL</v>
      </c>
    </row>
    <row r="2429" spans="1:8">
      <c r="A2429" s="80">
        <v>37956</v>
      </c>
      <c r="B2429" s="79" t="s">
        <v>86</v>
      </c>
      <c r="C2429" s="79" t="s">
        <v>103</v>
      </c>
      <c r="D2429" s="85">
        <v>-144634.6428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6NGW/OPAL</v>
      </c>
    </row>
    <row r="2430" spans="1:8">
      <c r="A2430" s="80">
        <v>37987</v>
      </c>
      <c r="B2430" s="79" t="s">
        <v>86</v>
      </c>
      <c r="C2430" s="79" t="s">
        <v>88</v>
      </c>
      <c r="D2430" s="85">
        <v>576177.58259999997</v>
      </c>
      <c r="E2430" s="85">
        <v>-5761.7758260000001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6IF-CIG/RKYMTN</v>
      </c>
    </row>
    <row r="2431" spans="1:8">
      <c r="A2431" s="80">
        <v>37987</v>
      </c>
      <c r="B2431" s="79" t="s">
        <v>86</v>
      </c>
      <c r="C2431" s="79" t="s">
        <v>101</v>
      </c>
      <c r="D2431" s="85">
        <v>-432133.18699999998</v>
      </c>
      <c r="E2431" s="85">
        <v>4321.33187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6IF-CIG/WIC</v>
      </c>
    </row>
    <row r="2432" spans="1:8">
      <c r="A2432" s="80">
        <v>37987</v>
      </c>
      <c r="B2432" s="79" t="s">
        <v>86</v>
      </c>
      <c r="C2432" s="79" t="s">
        <v>89</v>
      </c>
      <c r="D2432" s="85">
        <v>-27974.350900000001</v>
      </c>
      <c r="E2432" s="85">
        <v>2797.4350899999999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6IF-ELPO/PERMIAN</v>
      </c>
    </row>
    <row r="2433" spans="1:8">
      <c r="A2433" s="80">
        <v>37987</v>
      </c>
      <c r="B2433" s="79" t="s">
        <v>86</v>
      </c>
      <c r="C2433" s="79" t="s">
        <v>72</v>
      </c>
      <c r="D2433" s="85">
        <v>9355.4512000000013</v>
      </c>
      <c r="E2433" s="85">
        <v>-935.54512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6IF-ELPO/SJ</v>
      </c>
    </row>
    <row r="2434" spans="1:8">
      <c r="A2434" s="80">
        <v>37987</v>
      </c>
      <c r="B2434" s="79" t="s">
        <v>86</v>
      </c>
      <c r="C2434" s="79" t="s">
        <v>92</v>
      </c>
      <c r="D2434" s="85">
        <v>0</v>
      </c>
      <c r="E2434" s="85">
        <v>0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6IF-NTHWST/CANBR</v>
      </c>
    </row>
    <row r="2435" spans="1:8">
      <c r="A2435" s="80">
        <v>37987</v>
      </c>
      <c r="B2435" s="79" t="s">
        <v>86</v>
      </c>
      <c r="C2435" s="79" t="s">
        <v>67</v>
      </c>
      <c r="D2435" s="85">
        <v>144044.39569999999</v>
      </c>
      <c r="E2435" s="85">
        <v>-14404.43957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6IF-NWPL_ROCKY_M</v>
      </c>
    </row>
    <row r="2436" spans="1:8">
      <c r="A2436" s="80">
        <v>37987</v>
      </c>
      <c r="B2436" s="79" t="s">
        <v>86</v>
      </c>
      <c r="C2436" s="79" t="s">
        <v>73</v>
      </c>
      <c r="D2436" s="85">
        <v>14404.4395</v>
      </c>
      <c r="E2436" s="85">
        <v>-2880.8879000000002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6IF-WAHA-TX</v>
      </c>
    </row>
    <row r="2437" spans="1:8">
      <c r="A2437" s="80">
        <v>37987</v>
      </c>
      <c r="B2437" s="79" t="s">
        <v>86</v>
      </c>
      <c r="C2437" s="79" t="s">
        <v>68</v>
      </c>
      <c r="D2437" s="85">
        <v>0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6NGI-MALIN</v>
      </c>
    </row>
    <row r="2438" spans="1:8">
      <c r="A2438" s="80">
        <v>37987</v>
      </c>
      <c r="B2438" s="79" t="s">
        <v>86</v>
      </c>
      <c r="C2438" s="79" t="s">
        <v>46</v>
      </c>
      <c r="D2438" s="85">
        <v>-97073.841499999995</v>
      </c>
      <c r="E2438" s="85">
        <v>9707.3841499999999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6NGI-SOCAL</v>
      </c>
    </row>
    <row r="2439" spans="1:8">
      <c r="A2439" s="80">
        <v>37987</v>
      </c>
      <c r="B2439" s="79" t="s">
        <v>86</v>
      </c>
      <c r="C2439" s="79" t="s">
        <v>103</v>
      </c>
      <c r="D2439" s="85">
        <v>-144044.39559999999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6NGW/OPAL</v>
      </c>
    </row>
    <row r="2440" spans="1:8">
      <c r="A2440" s="80">
        <v>38018</v>
      </c>
      <c r="B2440" s="79" t="s">
        <v>86</v>
      </c>
      <c r="C2440" s="79" t="s">
        <v>88</v>
      </c>
      <c r="D2440" s="85">
        <v>529969.01179999998</v>
      </c>
      <c r="E2440" s="85">
        <v>-5299.6901180000004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6IF-CIG/RKYMTN</v>
      </c>
    </row>
    <row r="2441" spans="1:8">
      <c r="A2441" s="80">
        <v>38018</v>
      </c>
      <c r="B2441" s="79" t="s">
        <v>86</v>
      </c>
      <c r="C2441" s="79" t="s">
        <v>101</v>
      </c>
      <c r="D2441" s="85">
        <v>-402569.26</v>
      </c>
      <c r="E2441" s="85">
        <v>4025.6926000000003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6IF-CIG/WIC</v>
      </c>
    </row>
    <row r="2442" spans="1:8">
      <c r="A2442" s="80">
        <v>38018</v>
      </c>
      <c r="B2442" s="79" t="s">
        <v>86</v>
      </c>
      <c r="C2442" s="79" t="s">
        <v>89</v>
      </c>
      <c r="D2442" s="85">
        <v>-17267.907599999999</v>
      </c>
      <c r="E2442" s="85">
        <v>1726.7907600000001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6IF-ELPO/PERMIAN</v>
      </c>
    </row>
    <row r="2443" spans="1:8">
      <c r="A2443" s="80">
        <v>38018</v>
      </c>
      <c r="B2443" s="79" t="s">
        <v>86</v>
      </c>
      <c r="C2443" s="79" t="s">
        <v>72</v>
      </c>
      <c r="D2443" s="85">
        <v>12039.1345</v>
      </c>
      <c r="E2443" s="85">
        <v>-1203.91345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6IF-ELPO/SJ</v>
      </c>
    </row>
    <row r="2444" spans="1:8">
      <c r="A2444" s="80">
        <v>38018</v>
      </c>
      <c r="B2444" s="79" t="s">
        <v>86</v>
      </c>
      <c r="C2444" s="79" t="s">
        <v>92</v>
      </c>
      <c r="D2444" s="85">
        <v>0</v>
      </c>
      <c r="E2444" s="85">
        <v>0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6IF-NTHWST/CANBR</v>
      </c>
    </row>
    <row r="2445" spans="1:8">
      <c r="A2445" s="80">
        <v>38018</v>
      </c>
      <c r="B2445" s="79" t="s">
        <v>86</v>
      </c>
      <c r="C2445" s="79" t="s">
        <v>67</v>
      </c>
      <c r="D2445" s="85">
        <v>134189.75330000001</v>
      </c>
      <c r="E2445" s="85">
        <v>-13418.975329999999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6IF-NWPL_ROCKY_M</v>
      </c>
    </row>
    <row r="2446" spans="1:8">
      <c r="A2446" s="80">
        <v>38018</v>
      </c>
      <c r="B2446" s="79" t="s">
        <v>86</v>
      </c>
      <c r="C2446" s="79" t="s">
        <v>73</v>
      </c>
      <c r="D2446" s="85">
        <v>13418.975399999999</v>
      </c>
      <c r="E2446" s="85">
        <v>-2683.7950799999999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6IF-WAHA-TX</v>
      </c>
    </row>
    <row r="2447" spans="1:8">
      <c r="A2447" s="80">
        <v>38018</v>
      </c>
      <c r="B2447" s="79" t="s">
        <v>86</v>
      </c>
      <c r="C2447" s="79" t="s">
        <v>68</v>
      </c>
      <c r="D2447" s="85">
        <v>0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6NGI-MALIN</v>
      </c>
    </row>
    <row r="2448" spans="1:8">
      <c r="A2448" s="80">
        <v>38018</v>
      </c>
      <c r="B2448" s="79" t="s">
        <v>86</v>
      </c>
      <c r="C2448" s="79" t="s">
        <v>46</v>
      </c>
      <c r="D2448" s="85">
        <v>-71322.316399999996</v>
      </c>
      <c r="E2448" s="85">
        <v>7132.23164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6NGI-SOCAL</v>
      </c>
    </row>
    <row r="2449" spans="1:8">
      <c r="A2449" s="80">
        <v>38018</v>
      </c>
      <c r="B2449" s="79" t="s">
        <v>86</v>
      </c>
      <c r="C2449" s="79" t="s">
        <v>103</v>
      </c>
      <c r="D2449" s="85">
        <v>-134189.75339999999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6NGW/OPAL</v>
      </c>
    </row>
    <row r="2450" spans="1:8">
      <c r="A2450" s="80">
        <v>38047</v>
      </c>
      <c r="B2450" s="79" t="s">
        <v>86</v>
      </c>
      <c r="C2450" s="79" t="s">
        <v>88</v>
      </c>
      <c r="D2450" s="85">
        <v>564259.46039999998</v>
      </c>
      <c r="E2450" s="85">
        <v>-5642.5946039999999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6IF-CIG/RKYMTN</v>
      </c>
    </row>
    <row r="2451" spans="1:8">
      <c r="A2451" s="80">
        <v>38047</v>
      </c>
      <c r="B2451" s="79" t="s">
        <v>86</v>
      </c>
      <c r="C2451" s="79" t="s">
        <v>101</v>
      </c>
      <c r="D2451" s="85">
        <v>-428616.59529999999</v>
      </c>
      <c r="E2451" s="85">
        <v>4286.1659529999997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6IF-CIG/WIC</v>
      </c>
    </row>
    <row r="2452" spans="1:8">
      <c r="A2452" s="80">
        <v>38047</v>
      </c>
      <c r="B2452" s="79" t="s">
        <v>86</v>
      </c>
      <c r="C2452" s="79" t="s">
        <v>89</v>
      </c>
      <c r="D2452" s="85">
        <v>-26416.6086</v>
      </c>
      <c r="E2452" s="85">
        <v>2641.66086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6IF-ELPO/PERMIAN</v>
      </c>
    </row>
    <row r="2453" spans="1:8">
      <c r="A2453" s="80">
        <v>38047</v>
      </c>
      <c r="B2453" s="79" t="s">
        <v>86</v>
      </c>
      <c r="C2453" s="79" t="s">
        <v>72</v>
      </c>
      <c r="D2453" s="85">
        <v>14730.584500000001</v>
      </c>
      <c r="E2453" s="85">
        <v>-1473.05845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6IF-ELPO/SJ</v>
      </c>
    </row>
    <row r="2454" spans="1:8">
      <c r="A2454" s="80">
        <v>38047</v>
      </c>
      <c r="B2454" s="79" t="s">
        <v>86</v>
      </c>
      <c r="C2454" s="79" t="s">
        <v>92</v>
      </c>
      <c r="D2454" s="85">
        <v>0</v>
      </c>
      <c r="E2454" s="85">
        <v>0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6IF-NTHWST/CANBR</v>
      </c>
    </row>
    <row r="2455" spans="1:8">
      <c r="A2455" s="80">
        <v>38047</v>
      </c>
      <c r="B2455" s="79" t="s">
        <v>86</v>
      </c>
      <c r="C2455" s="79" t="s">
        <v>67</v>
      </c>
      <c r="D2455" s="85">
        <v>142872.19839999999</v>
      </c>
      <c r="E2455" s="85">
        <v>-14287.21984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6IF-NWPL_ROCKY_M</v>
      </c>
    </row>
    <row r="2456" spans="1:8">
      <c r="A2456" s="80">
        <v>38047</v>
      </c>
      <c r="B2456" s="79" t="s">
        <v>86</v>
      </c>
      <c r="C2456" s="79" t="s">
        <v>73</v>
      </c>
      <c r="D2456" s="85">
        <v>14287.219700000001</v>
      </c>
      <c r="E2456" s="85">
        <v>-2857.4439400000001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6IF-WAHA-TX</v>
      </c>
    </row>
    <row r="2457" spans="1:8">
      <c r="A2457" s="80">
        <v>38047</v>
      </c>
      <c r="B2457" s="79" t="s">
        <v>86</v>
      </c>
      <c r="C2457" s="79" t="s">
        <v>68</v>
      </c>
      <c r="D2457" s="85">
        <v>0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6NGI-MALIN</v>
      </c>
    </row>
    <row r="2458" spans="1:8">
      <c r="A2458" s="80">
        <v>38047</v>
      </c>
      <c r="B2458" s="79" t="s">
        <v>86</v>
      </c>
      <c r="C2458" s="79" t="s">
        <v>46</v>
      </c>
      <c r="D2458" s="85">
        <v>-81177.217999999993</v>
      </c>
      <c r="E2458" s="85">
        <v>8117.7218000000003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6NGI-SOCAL</v>
      </c>
    </row>
    <row r="2459" spans="1:8">
      <c r="A2459" s="80">
        <v>38047</v>
      </c>
      <c r="B2459" s="79" t="s">
        <v>86</v>
      </c>
      <c r="C2459" s="79" t="s">
        <v>103</v>
      </c>
      <c r="D2459" s="85">
        <v>-142872.19839999999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6NGW/OPAL</v>
      </c>
    </row>
    <row r="2460" spans="1:8">
      <c r="A2460" s="80">
        <v>38078</v>
      </c>
      <c r="B2460" s="79" t="s">
        <v>86</v>
      </c>
      <c r="C2460" s="79" t="s">
        <v>88</v>
      </c>
      <c r="D2460" s="85">
        <v>543722.41729999997</v>
      </c>
      <c r="E2460" s="85">
        <v>-5437.2241729999996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6IF-CIG/RKYMTN</v>
      </c>
    </row>
    <row r="2461" spans="1:8">
      <c r="A2461" s="80">
        <v>38078</v>
      </c>
      <c r="B2461" s="79" t="s">
        <v>86</v>
      </c>
      <c r="C2461" s="79" t="s">
        <v>101</v>
      </c>
      <c r="D2461" s="85">
        <v>-413016.47129999998</v>
      </c>
      <c r="E2461" s="85">
        <v>4130.1647130000001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6IF-CIG/WIC</v>
      </c>
    </row>
    <row r="2462" spans="1:8">
      <c r="A2462" s="80">
        <v>38078</v>
      </c>
      <c r="B2462" s="79" t="s">
        <v>86</v>
      </c>
      <c r="C2462" s="79" t="s">
        <v>89</v>
      </c>
      <c r="D2462" s="85">
        <v>-24364.300600000002</v>
      </c>
      <c r="E2462" s="85">
        <v>2436.4300600000001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6IF-ELPO/PERMIAN</v>
      </c>
    </row>
    <row r="2463" spans="1:8">
      <c r="A2463" s="80">
        <v>38078</v>
      </c>
      <c r="B2463" s="79" t="s">
        <v>86</v>
      </c>
      <c r="C2463" s="79" t="s">
        <v>72</v>
      </c>
      <c r="D2463" s="85">
        <v>17422.8704</v>
      </c>
      <c r="E2463" s="85">
        <v>-1742.2870399999999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6IF-ELPO/SJ</v>
      </c>
    </row>
    <row r="2464" spans="1:8">
      <c r="A2464" s="80">
        <v>38078</v>
      </c>
      <c r="B2464" s="79" t="s">
        <v>86</v>
      </c>
      <c r="C2464" s="79" t="s">
        <v>92</v>
      </c>
      <c r="D2464" s="85">
        <v>0</v>
      </c>
      <c r="E2464" s="85">
        <v>0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6IF-NTHWST/CANBR</v>
      </c>
    </row>
    <row r="2465" spans="1:8">
      <c r="A2465" s="80">
        <v>38078</v>
      </c>
      <c r="B2465" s="79" t="s">
        <v>86</v>
      </c>
      <c r="C2465" s="79" t="s">
        <v>67</v>
      </c>
      <c r="D2465" s="85">
        <v>137672.15710000001</v>
      </c>
      <c r="E2465" s="85">
        <v>-13767.21571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6IF-NWPL_ROCKY_M</v>
      </c>
    </row>
    <row r="2466" spans="1:8">
      <c r="A2466" s="80">
        <v>38078</v>
      </c>
      <c r="B2466" s="79" t="s">
        <v>86</v>
      </c>
      <c r="C2466" s="79" t="s">
        <v>73</v>
      </c>
      <c r="D2466" s="85">
        <v>13767.215700000001</v>
      </c>
      <c r="E2466" s="85">
        <v>-2753.4431399999999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6IF-WAHA-TX</v>
      </c>
    </row>
    <row r="2467" spans="1:8">
      <c r="A2467" s="80">
        <v>38078</v>
      </c>
      <c r="B2467" s="79" t="s">
        <v>86</v>
      </c>
      <c r="C2467" s="79" t="s">
        <v>68</v>
      </c>
      <c r="D2467" s="85">
        <v>0</v>
      </c>
      <c r="E2467" s="85">
        <v>0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6NGI-MALIN</v>
      </c>
    </row>
    <row r="2468" spans="1:8">
      <c r="A2468" s="80">
        <v>38078</v>
      </c>
      <c r="B2468" s="79" t="s">
        <v>86</v>
      </c>
      <c r="C2468" s="79" t="s">
        <v>46</v>
      </c>
      <c r="D2468" s="85">
        <v>-31805.0219</v>
      </c>
      <c r="E2468" s="85">
        <v>3180.5021900000002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6NGI-SOCAL</v>
      </c>
    </row>
    <row r="2469" spans="1:8">
      <c r="A2469" s="80">
        <v>38078</v>
      </c>
      <c r="B2469" s="79" t="s">
        <v>86</v>
      </c>
      <c r="C2469" s="79" t="s">
        <v>103</v>
      </c>
      <c r="D2469" s="85">
        <v>-137672.15719999999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6NGW/OPAL</v>
      </c>
    </row>
    <row r="2470" spans="1:8">
      <c r="A2470" s="80">
        <v>38108</v>
      </c>
      <c r="B2470" s="79" t="s">
        <v>86</v>
      </c>
      <c r="C2470" s="79" t="s">
        <v>88</v>
      </c>
      <c r="D2470" s="85">
        <v>559520.19310000003</v>
      </c>
      <c r="E2470" s="85">
        <v>-5595.2019309999996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6IF-CIG/RKYMTN</v>
      </c>
    </row>
    <row r="2471" spans="1:8">
      <c r="A2471" s="80">
        <v>38108</v>
      </c>
      <c r="B2471" s="79" t="s">
        <v>86</v>
      </c>
      <c r="C2471" s="79" t="s">
        <v>101</v>
      </c>
      <c r="D2471" s="85">
        <v>-425016.60489999998</v>
      </c>
      <c r="E2471" s="85">
        <v>4250.1660490000004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6IF-CIG/WIC</v>
      </c>
    </row>
    <row r="2472" spans="1:8">
      <c r="A2472" s="80">
        <v>38108</v>
      </c>
      <c r="B2472" s="79" t="s">
        <v>86</v>
      </c>
      <c r="C2472" s="79" t="s">
        <v>89</v>
      </c>
      <c r="D2472" s="85">
        <v>-26194.733100000001</v>
      </c>
      <c r="E2472" s="85">
        <v>2619.4733099999999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6IF-ELPO/PERMIAN</v>
      </c>
    </row>
    <row r="2473" spans="1:8">
      <c r="A2473" s="80">
        <v>38108</v>
      </c>
      <c r="B2473" s="79" t="s">
        <v>86</v>
      </c>
      <c r="C2473" s="79" t="s">
        <v>72</v>
      </c>
      <c r="D2473" s="85">
        <v>18782.0779</v>
      </c>
      <c r="E2473" s="85">
        <v>-1878.2077899999999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6IF-ELPO/SJ</v>
      </c>
    </row>
    <row r="2474" spans="1:8">
      <c r="A2474" s="80">
        <v>38108</v>
      </c>
      <c r="B2474" s="79" t="s">
        <v>86</v>
      </c>
      <c r="C2474" s="79" t="s">
        <v>92</v>
      </c>
      <c r="D2474" s="85">
        <v>0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6IF-NTHWST/CANBR</v>
      </c>
    </row>
    <row r="2475" spans="1:8">
      <c r="A2475" s="80">
        <v>38108</v>
      </c>
      <c r="B2475" s="79" t="s">
        <v>86</v>
      </c>
      <c r="C2475" s="79" t="s">
        <v>67</v>
      </c>
      <c r="D2475" s="85">
        <v>141672.2016</v>
      </c>
      <c r="E2475" s="85">
        <v>-14167.220160000001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38108</v>
      </c>
      <c r="B2476" s="79" t="s">
        <v>86</v>
      </c>
      <c r="C2476" s="79" t="s">
        <v>73</v>
      </c>
      <c r="D2476" s="85">
        <v>14167.2201</v>
      </c>
      <c r="E2476" s="85">
        <v>-2833.4440199999999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38108</v>
      </c>
      <c r="B2477" s="79" t="s">
        <v>86</v>
      </c>
      <c r="C2477" s="79" t="s">
        <v>68</v>
      </c>
      <c r="D2477" s="85">
        <v>0</v>
      </c>
      <c r="E2477" s="85">
        <v>0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38108</v>
      </c>
      <c r="B2478" s="79" t="s">
        <v>86</v>
      </c>
      <c r="C2478" s="79" t="s">
        <v>46</v>
      </c>
      <c r="D2478" s="85">
        <v>20790.166799999999</v>
      </c>
      <c r="E2478" s="85">
        <v>-2079.0166800000002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38108</v>
      </c>
      <c r="B2479" s="79" t="s">
        <v>86</v>
      </c>
      <c r="C2479" s="79" t="s">
        <v>103</v>
      </c>
      <c r="D2479" s="85">
        <v>-141672.2016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38139</v>
      </c>
      <c r="B2480" s="79" t="s">
        <v>86</v>
      </c>
      <c r="C2480" s="79" t="s">
        <v>88</v>
      </c>
      <c r="D2480" s="85">
        <v>539108.27890000003</v>
      </c>
      <c r="E2480" s="85">
        <v>-5391.082789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38139</v>
      </c>
      <c r="B2481" s="79" t="s">
        <v>86</v>
      </c>
      <c r="C2481" s="79" t="s">
        <v>101</v>
      </c>
      <c r="D2481" s="85">
        <v>-409511.53009999997</v>
      </c>
      <c r="E2481" s="85">
        <v>4095.1153009999998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38139</v>
      </c>
      <c r="B2482" s="79" t="s">
        <v>86</v>
      </c>
      <c r="C2482" s="79" t="s">
        <v>89</v>
      </c>
      <c r="D2482" s="85">
        <v>-22843.463100000001</v>
      </c>
      <c r="E2482" s="85">
        <v>2284.3463099999999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38139</v>
      </c>
      <c r="B2483" s="79" t="s">
        <v>86</v>
      </c>
      <c r="C2483" s="79" t="s">
        <v>72</v>
      </c>
      <c r="D2483" s="85">
        <v>18796.5792</v>
      </c>
      <c r="E2483" s="85">
        <v>-1879.6579200000001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38139</v>
      </c>
      <c r="B2484" s="79" t="s">
        <v>86</v>
      </c>
      <c r="C2484" s="79" t="s">
        <v>92</v>
      </c>
      <c r="D2484" s="85">
        <v>0</v>
      </c>
      <c r="E2484" s="85">
        <v>0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6IF-NTHWST/CANBR</v>
      </c>
    </row>
    <row r="2485" spans="1:8">
      <c r="A2485" s="80">
        <v>38139</v>
      </c>
      <c r="B2485" s="79" t="s">
        <v>86</v>
      </c>
      <c r="C2485" s="79" t="s">
        <v>67</v>
      </c>
      <c r="D2485" s="85">
        <v>136503.84340000001</v>
      </c>
      <c r="E2485" s="85">
        <v>-13650.384340000001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6IF-NWPL_ROCKY_M</v>
      </c>
    </row>
    <row r="2486" spans="1:8">
      <c r="A2486" s="80">
        <v>38139</v>
      </c>
      <c r="B2486" s="79" t="s">
        <v>86</v>
      </c>
      <c r="C2486" s="79" t="s">
        <v>73</v>
      </c>
      <c r="D2486" s="85">
        <v>13650.384400000001</v>
      </c>
      <c r="E2486" s="85">
        <v>-2730.0768800000001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6IF-WAHA-TX</v>
      </c>
    </row>
    <row r="2487" spans="1:8">
      <c r="A2487" s="80">
        <v>38139</v>
      </c>
      <c r="B2487" s="79" t="s">
        <v>86</v>
      </c>
      <c r="C2487" s="79" t="s">
        <v>68</v>
      </c>
      <c r="D2487" s="85">
        <v>0</v>
      </c>
      <c r="E2487" s="85">
        <v>0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6NGI-MALIN</v>
      </c>
    </row>
    <row r="2488" spans="1:8">
      <c r="A2488" s="80">
        <v>38139</v>
      </c>
      <c r="B2488" s="79" t="s">
        <v>86</v>
      </c>
      <c r="C2488" s="79" t="s">
        <v>46</v>
      </c>
      <c r="D2488" s="85">
        <v>141336.07949999999</v>
      </c>
      <c r="E2488" s="85">
        <v>-14133.60795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6NGI-SOCAL</v>
      </c>
    </row>
    <row r="2489" spans="1:8">
      <c r="A2489" s="80">
        <v>38139</v>
      </c>
      <c r="B2489" s="79" t="s">
        <v>86</v>
      </c>
      <c r="C2489" s="79" t="s">
        <v>103</v>
      </c>
      <c r="D2489" s="85">
        <v>-136503.84340000001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6NGW/OPAL</v>
      </c>
    </row>
    <row r="2490" spans="1:8">
      <c r="A2490" s="80">
        <v>38169</v>
      </c>
      <c r="B2490" s="79" t="s">
        <v>86</v>
      </c>
      <c r="C2490" s="79" t="s">
        <v>88</v>
      </c>
      <c r="D2490" s="85">
        <v>554707.2659</v>
      </c>
      <c r="E2490" s="85">
        <v>-5547.0726590000004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6IF-CIG/RKYMTN</v>
      </c>
    </row>
    <row r="2491" spans="1:8">
      <c r="A2491" s="80">
        <v>38169</v>
      </c>
      <c r="B2491" s="79" t="s">
        <v>86</v>
      </c>
      <c r="C2491" s="79" t="s">
        <v>101</v>
      </c>
      <c r="D2491" s="85">
        <v>-421360.6618</v>
      </c>
      <c r="E2491" s="85">
        <v>4213.6066179999998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6IF-CIG/WIC</v>
      </c>
    </row>
    <row r="2492" spans="1:8">
      <c r="A2492" s="80">
        <v>38169</v>
      </c>
      <c r="B2492" s="79" t="s">
        <v>86</v>
      </c>
      <c r="C2492" s="79" t="s">
        <v>89</v>
      </c>
      <c r="D2492" s="85">
        <v>-25969.409100000001</v>
      </c>
      <c r="E2492" s="85">
        <v>2596.9409099999998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6IF-ELPO/PERMIAN</v>
      </c>
    </row>
    <row r="2493" spans="1:8">
      <c r="A2493" s="80">
        <v>38169</v>
      </c>
      <c r="B2493" s="79" t="s">
        <v>86</v>
      </c>
      <c r="C2493" s="79" t="s">
        <v>72</v>
      </c>
      <c r="D2493" s="85">
        <v>18813.527000000002</v>
      </c>
      <c r="E2493" s="85">
        <v>-1881.3527000000001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6IF-ELPO/SJ</v>
      </c>
    </row>
    <row r="2494" spans="1:8">
      <c r="A2494" s="80">
        <v>38169</v>
      </c>
      <c r="B2494" s="79" t="s">
        <v>86</v>
      </c>
      <c r="C2494" s="79" t="s">
        <v>92</v>
      </c>
      <c r="D2494" s="85">
        <v>0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6IF-NTHWST/CANBR</v>
      </c>
    </row>
    <row r="2495" spans="1:8">
      <c r="A2495" s="80">
        <v>38169</v>
      </c>
      <c r="B2495" s="79" t="s">
        <v>86</v>
      </c>
      <c r="C2495" s="79" t="s">
        <v>67</v>
      </c>
      <c r="D2495" s="85">
        <v>140453.5539</v>
      </c>
      <c r="E2495" s="85">
        <v>-14045.355390000001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6IF-NWPL_ROCKY_M</v>
      </c>
    </row>
    <row r="2496" spans="1:8">
      <c r="A2496" s="80">
        <v>38169</v>
      </c>
      <c r="B2496" s="79" t="s">
        <v>86</v>
      </c>
      <c r="C2496" s="79" t="s">
        <v>73</v>
      </c>
      <c r="D2496" s="85">
        <v>14045.355299999999</v>
      </c>
      <c r="E2496" s="85">
        <v>-2809.0710600000002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6IF-WAHA-TX</v>
      </c>
    </row>
    <row r="2497" spans="1:8">
      <c r="A2497" s="80">
        <v>38169</v>
      </c>
      <c r="B2497" s="79" t="s">
        <v>86</v>
      </c>
      <c r="C2497" s="79" t="s">
        <v>68</v>
      </c>
      <c r="D2497" s="85">
        <v>0</v>
      </c>
      <c r="E2497" s="85">
        <v>0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6NGI-MALIN</v>
      </c>
    </row>
    <row r="2498" spans="1:8">
      <c r="A2498" s="80">
        <v>38169</v>
      </c>
      <c r="B2498" s="79" t="s">
        <v>86</v>
      </c>
      <c r="C2498" s="79" t="s">
        <v>46</v>
      </c>
      <c r="D2498" s="85">
        <v>166417.52619999999</v>
      </c>
      <c r="E2498" s="85">
        <v>-16641.752619999999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6NGI-SOCAL</v>
      </c>
    </row>
    <row r="2499" spans="1:8">
      <c r="A2499" s="80">
        <v>38169</v>
      </c>
      <c r="B2499" s="79" t="s">
        <v>86</v>
      </c>
      <c r="C2499" s="79" t="s">
        <v>103</v>
      </c>
      <c r="D2499" s="85">
        <v>-140453.554</v>
      </c>
      <c r="E2499" s="85">
        <v>0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6NGW/OPAL</v>
      </c>
    </row>
    <row r="2500" spans="1:8">
      <c r="A2500" s="80">
        <v>38200</v>
      </c>
      <c r="B2500" s="79" t="s">
        <v>86</v>
      </c>
      <c r="C2500" s="79" t="s">
        <v>88</v>
      </c>
      <c r="D2500" s="85">
        <v>552252.90960000001</v>
      </c>
      <c r="E2500" s="85">
        <v>-5522.5290960000002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6IF-CIG/RKYMTN</v>
      </c>
    </row>
    <row r="2501" spans="1:8">
      <c r="A2501" s="80">
        <v>38200</v>
      </c>
      <c r="B2501" s="79" t="s">
        <v>86</v>
      </c>
      <c r="C2501" s="79" t="s">
        <v>101</v>
      </c>
      <c r="D2501" s="85">
        <v>-419496.31050000002</v>
      </c>
      <c r="E2501" s="85">
        <v>4194.9631049999998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6IF-CIG/WIC</v>
      </c>
    </row>
    <row r="2502" spans="1:8">
      <c r="A2502" s="80">
        <v>38200</v>
      </c>
      <c r="B2502" s="79" t="s">
        <v>86</v>
      </c>
      <c r="C2502" s="79" t="s">
        <v>89</v>
      </c>
      <c r="D2502" s="85">
        <v>-27156.296699999999</v>
      </c>
      <c r="E2502" s="85">
        <v>2715.6296699999998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6IF-ELPO/PERMIAN</v>
      </c>
    </row>
    <row r="2503" spans="1:8">
      <c r="A2503" s="80">
        <v>38200</v>
      </c>
      <c r="B2503" s="79" t="s">
        <v>86</v>
      </c>
      <c r="C2503" s="79" t="s">
        <v>72</v>
      </c>
      <c r="D2503" s="85">
        <v>17481.719400000002</v>
      </c>
      <c r="E2503" s="85">
        <v>-1748.1719399999999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6IF-ELPO/SJ</v>
      </c>
    </row>
    <row r="2504" spans="1:8">
      <c r="A2504" s="80">
        <v>38200</v>
      </c>
      <c r="B2504" s="79" t="s">
        <v>86</v>
      </c>
      <c r="C2504" s="79" t="s">
        <v>92</v>
      </c>
      <c r="D2504" s="85">
        <v>0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6IF-NTHWST/CANBR</v>
      </c>
    </row>
    <row r="2505" spans="1:8">
      <c r="A2505" s="80">
        <v>38200</v>
      </c>
      <c r="B2505" s="79" t="s">
        <v>86</v>
      </c>
      <c r="C2505" s="79" t="s">
        <v>67</v>
      </c>
      <c r="D2505" s="85">
        <v>139832.1035</v>
      </c>
      <c r="E2505" s="85">
        <v>-13983.210349999999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6IF-NWPL_ROCKY_M</v>
      </c>
    </row>
    <row r="2506" spans="1:8">
      <c r="A2506" s="80">
        <v>38200</v>
      </c>
      <c r="B2506" s="79" t="s">
        <v>86</v>
      </c>
      <c r="C2506" s="79" t="s">
        <v>73</v>
      </c>
      <c r="D2506" s="85">
        <v>13983.210300000001</v>
      </c>
      <c r="E2506" s="85">
        <v>-2796.6420600000001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6IF-WAHA-TX</v>
      </c>
    </row>
    <row r="2507" spans="1:8">
      <c r="A2507" s="80">
        <v>38200</v>
      </c>
      <c r="B2507" s="79" t="s">
        <v>86</v>
      </c>
      <c r="C2507" s="79" t="s">
        <v>68</v>
      </c>
      <c r="D2507" s="85">
        <v>0</v>
      </c>
      <c r="E2507" s="85">
        <v>0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6NGI-MALIN</v>
      </c>
    </row>
    <row r="2508" spans="1:8">
      <c r="A2508" s="80">
        <v>38200</v>
      </c>
      <c r="B2508" s="79" t="s">
        <v>86</v>
      </c>
      <c r="C2508" s="79" t="s">
        <v>46</v>
      </c>
      <c r="D2508" s="85">
        <v>144069.46729999999</v>
      </c>
      <c r="E2508" s="85">
        <v>-14406.94673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6NGI-SOCAL</v>
      </c>
    </row>
    <row r="2509" spans="1:8">
      <c r="A2509" s="80">
        <v>38200</v>
      </c>
      <c r="B2509" s="79" t="s">
        <v>86</v>
      </c>
      <c r="C2509" s="79" t="s">
        <v>103</v>
      </c>
      <c r="D2509" s="85">
        <v>-139832.1036</v>
      </c>
      <c r="E2509" s="85">
        <v>0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6NGW/OPAL</v>
      </c>
    </row>
    <row r="2510" spans="1:8">
      <c r="A2510" s="80">
        <v>38231</v>
      </c>
      <c r="B2510" s="79" t="s">
        <v>86</v>
      </c>
      <c r="C2510" s="79" t="s">
        <v>88</v>
      </c>
      <c r="D2510" s="85">
        <v>-6816.4160000000002</v>
      </c>
      <c r="E2510" s="85">
        <v>68.164159999999995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6IF-CIG/RKYMTN</v>
      </c>
    </row>
    <row r="2511" spans="1:8">
      <c r="A2511" s="80">
        <v>38231</v>
      </c>
      <c r="B2511" s="79" t="s">
        <v>86</v>
      </c>
      <c r="C2511" s="79" t="s">
        <v>101</v>
      </c>
      <c r="D2511" s="85">
        <v>-404135.33889999997</v>
      </c>
      <c r="E2511" s="85">
        <v>4041.3533889999999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6IF-CIG/WIC</v>
      </c>
    </row>
    <row r="2512" spans="1:8">
      <c r="A2512" s="80">
        <v>38231</v>
      </c>
      <c r="B2512" s="79" t="s">
        <v>86</v>
      </c>
      <c r="C2512" s="79" t="s">
        <v>89</v>
      </c>
      <c r="D2512" s="85">
        <v>-21247.64</v>
      </c>
      <c r="E2512" s="85">
        <v>2124.7640000000001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6IF-ELPO/PERMIAN</v>
      </c>
    </row>
    <row r="2513" spans="1:8">
      <c r="A2513" s="80">
        <v>38231</v>
      </c>
      <c r="B2513" s="79" t="s">
        <v>86</v>
      </c>
      <c r="C2513" s="79" t="s">
        <v>72</v>
      </c>
      <c r="D2513" s="85">
        <v>17493.671699999999</v>
      </c>
      <c r="E2513" s="85">
        <v>-1749.36717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6IF-ELPO/SJ</v>
      </c>
    </row>
    <row r="2514" spans="1:8">
      <c r="A2514" s="80">
        <v>38231</v>
      </c>
      <c r="B2514" s="79" t="s">
        <v>86</v>
      </c>
      <c r="C2514" s="79" t="s">
        <v>92</v>
      </c>
      <c r="D2514" s="85">
        <v>0</v>
      </c>
      <c r="E2514" s="85">
        <v>0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6IF-NTHWST/CANBR</v>
      </c>
    </row>
    <row r="2515" spans="1:8">
      <c r="A2515" s="80">
        <v>38231</v>
      </c>
      <c r="B2515" s="79" t="s">
        <v>86</v>
      </c>
      <c r="C2515" s="79" t="s">
        <v>67</v>
      </c>
      <c r="D2515" s="85">
        <v>134711.77960000001</v>
      </c>
      <c r="E2515" s="85">
        <v>-13471.177960000001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6IF-NWPL_ROCKY_M</v>
      </c>
    </row>
    <row r="2516" spans="1:8">
      <c r="A2516" s="80">
        <v>38231</v>
      </c>
      <c r="B2516" s="79" t="s">
        <v>86</v>
      </c>
      <c r="C2516" s="79" t="s">
        <v>73</v>
      </c>
      <c r="D2516" s="85">
        <v>13471.177900000001</v>
      </c>
      <c r="E2516" s="85">
        <v>-2694.23558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6IF-WAHA-TX</v>
      </c>
    </row>
    <row r="2517" spans="1:8">
      <c r="A2517" s="80">
        <v>38231</v>
      </c>
      <c r="B2517" s="79" t="s">
        <v>86</v>
      </c>
      <c r="C2517" s="79" t="s">
        <v>68</v>
      </c>
      <c r="D2517" s="85">
        <v>0</v>
      </c>
      <c r="E2517" s="85">
        <v>0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6NGI-MALIN</v>
      </c>
    </row>
    <row r="2518" spans="1:8">
      <c r="A2518" s="80">
        <v>38231</v>
      </c>
      <c r="B2518" s="79" t="s">
        <v>86</v>
      </c>
      <c r="C2518" s="79" t="s">
        <v>46</v>
      </c>
      <c r="D2518" s="85">
        <v>172869.34020000001</v>
      </c>
      <c r="E2518" s="85">
        <v>-17286.934020000001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6NGI-SOCAL</v>
      </c>
    </row>
    <row r="2519" spans="1:8">
      <c r="A2519" s="80">
        <v>38231</v>
      </c>
      <c r="B2519" s="79" t="s">
        <v>86</v>
      </c>
      <c r="C2519" s="79" t="s">
        <v>103</v>
      </c>
      <c r="D2519" s="85">
        <v>-134711.77960000001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6NGW/OPAL</v>
      </c>
    </row>
    <row r="2520" spans="1:8">
      <c r="A2520" s="80">
        <v>38261</v>
      </c>
      <c r="B2520" s="79" t="s">
        <v>86</v>
      </c>
      <c r="C2520" s="79" t="s">
        <v>88</v>
      </c>
      <c r="D2520" s="85">
        <v>-7012.7604000000001</v>
      </c>
      <c r="E2520" s="85">
        <v>70.127603999999991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6IF-CIG/RKYMTN</v>
      </c>
    </row>
    <row r="2521" spans="1:8">
      <c r="A2521" s="80">
        <v>38261</v>
      </c>
      <c r="B2521" s="79" t="s">
        <v>86</v>
      </c>
      <c r="C2521" s="79" t="s">
        <v>101</v>
      </c>
      <c r="D2521" s="85">
        <v>-415776.3064</v>
      </c>
      <c r="E2521" s="85">
        <v>4157.7630639999998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6IF-CIG/WIC</v>
      </c>
    </row>
    <row r="2522" spans="1:8">
      <c r="A2522" s="80">
        <v>38261</v>
      </c>
      <c r="B2522" s="79" t="s">
        <v>86</v>
      </c>
      <c r="C2522" s="79" t="s">
        <v>89</v>
      </c>
      <c r="D2522" s="85">
        <v>-25625.232599999999</v>
      </c>
      <c r="E2522" s="85">
        <v>2562.5232599999999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6IF-ELPO/PERMIAN</v>
      </c>
    </row>
    <row r="2523" spans="1:8">
      <c r="A2523" s="80">
        <v>38261</v>
      </c>
      <c r="B2523" s="79" t="s">
        <v>86</v>
      </c>
      <c r="C2523" s="79" t="s">
        <v>72</v>
      </c>
      <c r="D2523" s="85">
        <v>17507.312000000002</v>
      </c>
      <c r="E2523" s="85">
        <v>-1750.7312000000002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6IF-ELPO/SJ</v>
      </c>
    </row>
    <row r="2524" spans="1:8">
      <c r="A2524" s="80">
        <v>38261</v>
      </c>
      <c r="B2524" s="79" t="s">
        <v>86</v>
      </c>
      <c r="C2524" s="79" t="s">
        <v>92</v>
      </c>
      <c r="D2524" s="85">
        <v>0</v>
      </c>
      <c r="E2524" s="85">
        <v>0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6IF-NTHWST/CANBR</v>
      </c>
    </row>
    <row r="2525" spans="1:8">
      <c r="A2525" s="80">
        <v>38261</v>
      </c>
      <c r="B2525" s="79" t="s">
        <v>86</v>
      </c>
      <c r="C2525" s="79" t="s">
        <v>67</v>
      </c>
      <c r="D2525" s="85">
        <v>138592.10209999999</v>
      </c>
      <c r="E2525" s="85">
        <v>-13859.210209999999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38261</v>
      </c>
      <c r="B2526" s="79" t="s">
        <v>86</v>
      </c>
      <c r="C2526" s="79" t="s">
        <v>73</v>
      </c>
      <c r="D2526" s="85">
        <v>13859.2102</v>
      </c>
      <c r="E2526" s="85">
        <v>-2771.84204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38261</v>
      </c>
      <c r="B2527" s="79" t="s">
        <v>86</v>
      </c>
      <c r="C2527" s="79" t="s">
        <v>68</v>
      </c>
      <c r="D2527" s="85">
        <v>0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38261</v>
      </c>
      <c r="B2528" s="79" t="s">
        <v>86</v>
      </c>
      <c r="C2528" s="79" t="s">
        <v>46</v>
      </c>
      <c r="D2528" s="85">
        <v>123949.62300000001</v>
      </c>
      <c r="E2528" s="85">
        <v>-12394.962299999999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38261</v>
      </c>
      <c r="B2529" s="79" t="s">
        <v>86</v>
      </c>
      <c r="C2529" s="79" t="s">
        <v>103</v>
      </c>
      <c r="D2529" s="85">
        <v>-138592.10219999999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38292</v>
      </c>
      <c r="B2530" s="79" t="s">
        <v>86</v>
      </c>
      <c r="C2530" s="79" t="s">
        <v>88</v>
      </c>
      <c r="D2530" s="85">
        <v>-6755.6562000000004</v>
      </c>
      <c r="E2530" s="85">
        <v>67.556562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38292</v>
      </c>
      <c r="B2531" s="79" t="s">
        <v>86</v>
      </c>
      <c r="C2531" s="79" t="s">
        <v>101</v>
      </c>
      <c r="D2531" s="85">
        <v>-267021.98310000001</v>
      </c>
      <c r="E2531" s="85">
        <v>2670.2198309999999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6IF-CIG/WIC</v>
      </c>
    </row>
    <row r="2532" spans="1:8">
      <c r="A2532" s="80">
        <v>38292</v>
      </c>
      <c r="B2532" s="79" t="s">
        <v>86</v>
      </c>
      <c r="C2532" s="79" t="s">
        <v>89</v>
      </c>
      <c r="D2532" s="85">
        <v>-22342.619500000001</v>
      </c>
      <c r="E2532" s="85">
        <v>2234.2619500000001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6IF-ELPO/PERMIAN</v>
      </c>
    </row>
    <row r="2533" spans="1:8">
      <c r="A2533" s="80">
        <v>38292</v>
      </c>
      <c r="B2533" s="79" t="s">
        <v>86</v>
      </c>
      <c r="C2533" s="79" t="s">
        <v>72</v>
      </c>
      <c r="D2533" s="85">
        <v>13475.7094</v>
      </c>
      <c r="E2533" s="85">
        <v>-1347.5709400000001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6IF-ELPO/SJ</v>
      </c>
    </row>
    <row r="2534" spans="1:8">
      <c r="A2534" s="80">
        <v>38292</v>
      </c>
      <c r="B2534" s="79" t="s">
        <v>86</v>
      </c>
      <c r="C2534" s="79" t="s">
        <v>92</v>
      </c>
      <c r="D2534" s="85">
        <v>0</v>
      </c>
      <c r="E2534" s="85">
        <v>0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6IF-NTHWST/CANBR</v>
      </c>
    </row>
    <row r="2535" spans="1:8">
      <c r="A2535" s="80">
        <v>38292</v>
      </c>
      <c r="B2535" s="79" t="s">
        <v>86</v>
      </c>
      <c r="C2535" s="79" t="s">
        <v>67</v>
      </c>
      <c r="D2535" s="85">
        <v>133510.9915</v>
      </c>
      <c r="E2535" s="85">
        <v>-13351.09915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38292</v>
      </c>
      <c r="B2536" s="79" t="s">
        <v>86</v>
      </c>
      <c r="C2536" s="79" t="s">
        <v>73</v>
      </c>
      <c r="D2536" s="85">
        <v>13351.099099999999</v>
      </c>
      <c r="E2536" s="85">
        <v>-2670.2198199999998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38292</v>
      </c>
      <c r="B2537" s="79" t="s">
        <v>86</v>
      </c>
      <c r="C2537" s="79" t="s">
        <v>68</v>
      </c>
      <c r="D2537" s="85">
        <v>0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38292</v>
      </c>
      <c r="B2538" s="79" t="s">
        <v>86</v>
      </c>
      <c r="C2538" s="79" t="s">
        <v>46</v>
      </c>
      <c r="D2538" s="85">
        <v>116588.9183</v>
      </c>
      <c r="E2538" s="85">
        <v>-11658.89183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38292</v>
      </c>
      <c r="B2539" s="79" t="s">
        <v>86</v>
      </c>
      <c r="C2539" s="79" t="s">
        <v>103</v>
      </c>
      <c r="D2539" s="85">
        <v>-133510.99160000001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38322</v>
      </c>
      <c r="B2540" s="79" t="s">
        <v>86</v>
      </c>
      <c r="C2540" s="79" t="s">
        <v>101</v>
      </c>
      <c r="D2540" s="85">
        <v>-274687.92050000001</v>
      </c>
      <c r="E2540" s="85">
        <v>2746.8792050000002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6IF-CIG/WIC</v>
      </c>
    </row>
    <row r="2541" spans="1:8">
      <c r="A2541" s="80">
        <v>38322</v>
      </c>
      <c r="B2541" s="79" t="s">
        <v>86</v>
      </c>
      <c r="C2541" s="79" t="s">
        <v>89</v>
      </c>
      <c r="D2541" s="85">
        <v>-25394.455300000001</v>
      </c>
      <c r="E2541" s="85">
        <v>2539.44553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6IF-ELPO/PERMIAN</v>
      </c>
    </row>
    <row r="2542" spans="1:8">
      <c r="A2542" s="80">
        <v>38322</v>
      </c>
      <c r="B2542" s="79" t="s">
        <v>86</v>
      </c>
      <c r="C2542" s="79" t="s">
        <v>72</v>
      </c>
      <c r="D2542" s="85">
        <v>12137.661700000001</v>
      </c>
      <c r="E2542" s="85">
        <v>-1213.7661700000001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6IF-ELPO/SJ</v>
      </c>
    </row>
    <row r="2543" spans="1:8">
      <c r="A2543" s="80">
        <v>38322</v>
      </c>
      <c r="B2543" s="79" t="s">
        <v>86</v>
      </c>
      <c r="C2543" s="79" t="s">
        <v>92</v>
      </c>
      <c r="D2543" s="85">
        <v>0</v>
      </c>
      <c r="E2543" s="85">
        <v>0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6IF-NTHWST/CANBR</v>
      </c>
    </row>
    <row r="2544" spans="1:8">
      <c r="A2544" s="80">
        <v>38322</v>
      </c>
      <c r="B2544" s="79" t="s">
        <v>86</v>
      </c>
      <c r="C2544" s="79" t="s">
        <v>67</v>
      </c>
      <c r="D2544" s="85">
        <v>137343.96030000001</v>
      </c>
      <c r="E2544" s="85">
        <v>-13734.39603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6IF-NWPL_ROCKY_M</v>
      </c>
    </row>
    <row r="2545" spans="1:8">
      <c r="A2545" s="80">
        <v>38322</v>
      </c>
      <c r="B2545" s="79" t="s">
        <v>86</v>
      </c>
      <c r="C2545" s="79" t="s">
        <v>73</v>
      </c>
      <c r="D2545" s="85">
        <v>13734.396000000001</v>
      </c>
      <c r="E2545" s="85">
        <v>-2746.8792000000003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6IF-WAHA-TX</v>
      </c>
    </row>
    <row r="2546" spans="1:8">
      <c r="A2546" s="80">
        <v>38322</v>
      </c>
      <c r="B2546" s="79" t="s">
        <v>86</v>
      </c>
      <c r="C2546" s="79" t="s">
        <v>68</v>
      </c>
      <c r="D2546" s="85">
        <v>0</v>
      </c>
      <c r="E2546" s="85">
        <v>0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6NGI-MALIN</v>
      </c>
    </row>
    <row r="2547" spans="1:8">
      <c r="A2547" s="80">
        <v>38322</v>
      </c>
      <c r="B2547" s="79" t="s">
        <v>86</v>
      </c>
      <c r="C2547" s="79" t="s">
        <v>46</v>
      </c>
      <c r="D2547" s="85">
        <v>393076.6421</v>
      </c>
      <c r="E2547" s="85">
        <v>-39307.664210000003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6NGI-SOCAL</v>
      </c>
    </row>
    <row r="2548" spans="1:8">
      <c r="A2548" s="80">
        <v>38322</v>
      </c>
      <c r="B2548" s="79" t="s">
        <v>86</v>
      </c>
      <c r="C2548" s="79" t="s">
        <v>103</v>
      </c>
      <c r="D2548" s="85">
        <v>-137343.9602</v>
      </c>
      <c r="E2548" s="85">
        <v>0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6NGW/OPAL</v>
      </c>
    </row>
    <row r="2549" spans="1:8">
      <c r="A2549" s="80">
        <v>38353</v>
      </c>
      <c r="B2549" s="79" t="s">
        <v>86</v>
      </c>
      <c r="C2549" s="79" t="s">
        <v>101</v>
      </c>
      <c r="D2549" s="85">
        <v>-273407.66470000002</v>
      </c>
      <c r="E2549" s="85">
        <v>2734.0766469999999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6IF-CIG/WIC</v>
      </c>
    </row>
    <row r="2550" spans="1:8">
      <c r="A2550" s="80">
        <v>38353</v>
      </c>
      <c r="B2550" s="79" t="s">
        <v>86</v>
      </c>
      <c r="C2550" s="79" t="s">
        <v>89</v>
      </c>
      <c r="D2550" s="85">
        <v>-26548.766199999998</v>
      </c>
      <c r="E2550" s="85">
        <v>2654.87662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6IF-ELPO/PERMIAN</v>
      </c>
    </row>
    <row r="2551" spans="1:8">
      <c r="A2551" s="80">
        <v>38353</v>
      </c>
      <c r="B2551" s="79" t="s">
        <v>86</v>
      </c>
      <c r="C2551" s="79" t="s">
        <v>72</v>
      </c>
      <c r="D2551" s="85">
        <v>10795.192999999999</v>
      </c>
      <c r="E2551" s="85">
        <v>-1079.5193000000002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6IF-ELPO/SJ</v>
      </c>
    </row>
    <row r="2552" spans="1:8">
      <c r="A2552" s="80">
        <v>38353</v>
      </c>
      <c r="B2552" s="79" t="s">
        <v>86</v>
      </c>
      <c r="C2552" s="79" t="s">
        <v>67</v>
      </c>
      <c r="D2552" s="85">
        <v>410111.49719999998</v>
      </c>
      <c r="E2552" s="85">
        <v>-41011.149720000001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6IF-NWPL_ROCKY_M</v>
      </c>
    </row>
    <row r="2553" spans="1:8">
      <c r="A2553" s="80">
        <v>38353</v>
      </c>
      <c r="B2553" s="79" t="s">
        <v>86</v>
      </c>
      <c r="C2553" s="79" t="s">
        <v>73</v>
      </c>
      <c r="D2553" s="85">
        <v>13670.3833</v>
      </c>
      <c r="E2553" s="85">
        <v>-2734.0766600000002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6IF-WAHA-TX</v>
      </c>
    </row>
    <row r="2554" spans="1:8">
      <c r="A2554" s="80">
        <v>38353</v>
      </c>
      <c r="B2554" s="79" t="s">
        <v>86</v>
      </c>
      <c r="C2554" s="79" t="s">
        <v>68</v>
      </c>
      <c r="D2554" s="85">
        <v>0</v>
      </c>
      <c r="E2554" s="85">
        <v>0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6NGI-MALIN</v>
      </c>
    </row>
    <row r="2555" spans="1:8">
      <c r="A2555" s="80">
        <v>38353</v>
      </c>
      <c r="B2555" s="79" t="s">
        <v>86</v>
      </c>
      <c r="C2555" s="79" t="s">
        <v>46</v>
      </c>
      <c r="D2555" s="85">
        <v>132798.51259999999</v>
      </c>
      <c r="E2555" s="85">
        <v>-13279.851259999999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6NGI-SOCAL</v>
      </c>
    </row>
    <row r="2556" spans="1:8">
      <c r="A2556" s="80">
        <v>38353</v>
      </c>
      <c r="B2556" s="79" t="s">
        <v>86</v>
      </c>
      <c r="C2556" s="79" t="s">
        <v>103</v>
      </c>
      <c r="D2556" s="85">
        <v>-136703.83240000001</v>
      </c>
      <c r="E2556" s="85">
        <v>0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6NGW/OPAL</v>
      </c>
    </row>
    <row r="2557" spans="1:8">
      <c r="A2557" s="80">
        <v>38384</v>
      </c>
      <c r="B2557" s="79" t="s">
        <v>86</v>
      </c>
      <c r="C2557" s="79" t="s">
        <v>88</v>
      </c>
      <c r="D2557" s="85">
        <v>-6218.4264000000003</v>
      </c>
      <c r="E2557" s="85">
        <v>62.184263999999999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6IF-CIG/RKYMTN</v>
      </c>
    </row>
    <row r="2558" spans="1:8">
      <c r="A2558" s="80">
        <v>38384</v>
      </c>
      <c r="B2558" s="79" t="s">
        <v>86</v>
      </c>
      <c r="C2558" s="79" t="s">
        <v>101</v>
      </c>
      <c r="D2558" s="85">
        <v>-245787.60519999999</v>
      </c>
      <c r="E2558" s="85">
        <v>2457.8760520000001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6IF-CIG/WIC</v>
      </c>
    </row>
    <row r="2559" spans="1:8">
      <c r="A2559" s="80">
        <v>38384</v>
      </c>
      <c r="B2559" s="79" t="s">
        <v>86</v>
      </c>
      <c r="C2559" s="79" t="s">
        <v>89</v>
      </c>
      <c r="D2559" s="85">
        <v>-11990.046</v>
      </c>
      <c r="E2559" s="85">
        <v>1199.0046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6IF-ELPO/PERMIAN</v>
      </c>
    </row>
    <row r="2560" spans="1:8">
      <c r="A2560" s="80">
        <v>38384</v>
      </c>
      <c r="B2560" s="79" t="s">
        <v>86</v>
      </c>
      <c r="C2560" s="79" t="s">
        <v>72</v>
      </c>
      <c r="D2560" s="85">
        <v>12148.930200000001</v>
      </c>
      <c r="E2560" s="85">
        <v>-1214.89302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6IF-ELPO/SJ</v>
      </c>
    </row>
    <row r="2561" spans="1:8">
      <c r="A2561" s="80">
        <v>38384</v>
      </c>
      <c r="B2561" s="79" t="s">
        <v>86</v>
      </c>
      <c r="C2561" s="79" t="s">
        <v>67</v>
      </c>
      <c r="D2561" s="85">
        <v>368681.40779999999</v>
      </c>
      <c r="E2561" s="85">
        <v>-36868.140780000002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6IF-NWPL_ROCKY_M</v>
      </c>
    </row>
    <row r="2562" spans="1:8">
      <c r="A2562" s="80">
        <v>38384</v>
      </c>
      <c r="B2562" s="79" t="s">
        <v>86</v>
      </c>
      <c r="C2562" s="79" t="s">
        <v>73</v>
      </c>
      <c r="D2562" s="85">
        <v>12289.380300000001</v>
      </c>
      <c r="E2562" s="85">
        <v>-2457.8760600000001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6IF-WAHA-TX</v>
      </c>
    </row>
    <row r="2563" spans="1:8">
      <c r="A2563" s="80">
        <v>38384</v>
      </c>
      <c r="B2563" s="79" t="s">
        <v>86</v>
      </c>
      <c r="C2563" s="79" t="s">
        <v>68</v>
      </c>
      <c r="D2563" s="85">
        <v>0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6NGI-MALIN</v>
      </c>
    </row>
    <row r="2564" spans="1:8">
      <c r="A2564" s="80">
        <v>38384</v>
      </c>
      <c r="B2564" s="79" t="s">
        <v>86</v>
      </c>
      <c r="C2564" s="79" t="s">
        <v>46</v>
      </c>
      <c r="D2564" s="85">
        <v>127483.0082</v>
      </c>
      <c r="E2564" s="85">
        <v>-12748.30082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6NGI-SOCAL</v>
      </c>
    </row>
    <row r="2565" spans="1:8">
      <c r="A2565" s="80">
        <v>38384</v>
      </c>
      <c r="B2565" s="79" t="s">
        <v>86</v>
      </c>
      <c r="C2565" s="79" t="s">
        <v>103</v>
      </c>
      <c r="D2565" s="85">
        <v>-122893.8026</v>
      </c>
      <c r="E2565" s="85">
        <v>0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6NGW/OPAL</v>
      </c>
    </row>
    <row r="2566" spans="1:8">
      <c r="A2566" s="80">
        <v>38412</v>
      </c>
      <c r="B2566" s="79" t="s">
        <v>86</v>
      </c>
      <c r="C2566" s="79" t="s">
        <v>88</v>
      </c>
      <c r="D2566" s="85">
        <v>-6855.0206000000007</v>
      </c>
      <c r="E2566" s="85">
        <v>68.550206000000003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6IF-CIG/RKYMTN</v>
      </c>
    </row>
    <row r="2567" spans="1:8">
      <c r="A2567" s="80">
        <v>38412</v>
      </c>
      <c r="B2567" s="79" t="s">
        <v>86</v>
      </c>
      <c r="C2567" s="79" t="s">
        <v>101</v>
      </c>
      <c r="D2567" s="85">
        <v>-270949.42969999998</v>
      </c>
      <c r="E2567" s="85">
        <v>2709.4942970000002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6IF-CIG/WIC</v>
      </c>
    </row>
    <row r="2568" spans="1:8">
      <c r="A2568" s="80">
        <v>38412</v>
      </c>
      <c r="B2568" s="79" t="s">
        <v>86</v>
      </c>
      <c r="C2568" s="79" t="s">
        <v>89</v>
      </c>
      <c r="D2568" s="85">
        <v>-25048.837899999999</v>
      </c>
      <c r="E2568" s="85">
        <v>2504.8837899999999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6IF-ELPO/PERMIAN</v>
      </c>
    </row>
    <row r="2569" spans="1:8">
      <c r="A2569" s="80">
        <v>38412</v>
      </c>
      <c r="B2569" s="79" t="s">
        <v>86</v>
      </c>
      <c r="C2569" s="79" t="s">
        <v>72</v>
      </c>
      <c r="D2569" s="85">
        <v>16211.5162</v>
      </c>
      <c r="E2569" s="85">
        <v>-1621.1516200000001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6IF-ELPO/SJ</v>
      </c>
    </row>
    <row r="2570" spans="1:8">
      <c r="A2570" s="80">
        <v>38412</v>
      </c>
      <c r="B2570" s="79" t="s">
        <v>86</v>
      </c>
      <c r="C2570" s="79" t="s">
        <v>67</v>
      </c>
      <c r="D2570" s="85">
        <v>406424.14439999999</v>
      </c>
      <c r="E2570" s="85">
        <v>-40642.41444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6IF-NWPL_ROCKY_M</v>
      </c>
    </row>
    <row r="2571" spans="1:8">
      <c r="A2571" s="80">
        <v>38412</v>
      </c>
      <c r="B2571" s="79" t="s">
        <v>86</v>
      </c>
      <c r="C2571" s="79" t="s">
        <v>73</v>
      </c>
      <c r="D2571" s="85">
        <v>13547.471600000001</v>
      </c>
      <c r="E2571" s="85">
        <v>-2709.4943199999998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6IF-WAHA-TX</v>
      </c>
    </row>
    <row r="2572" spans="1:8">
      <c r="A2572" s="80">
        <v>38412</v>
      </c>
      <c r="B2572" s="79" t="s">
        <v>86</v>
      </c>
      <c r="C2572" s="79" t="s">
        <v>68</v>
      </c>
      <c r="D2572" s="85">
        <v>0</v>
      </c>
      <c r="E2572" s="85">
        <v>0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6NGI-MALIN</v>
      </c>
    </row>
    <row r="2573" spans="1:8">
      <c r="A2573" s="80">
        <v>38412</v>
      </c>
      <c r="B2573" s="79" t="s">
        <v>86</v>
      </c>
      <c r="C2573" s="79" t="s">
        <v>46</v>
      </c>
      <c r="D2573" s="85">
        <v>142587.57430000001</v>
      </c>
      <c r="E2573" s="85">
        <v>-14258.75743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6NGI-SOCAL</v>
      </c>
    </row>
    <row r="2574" spans="1:8">
      <c r="A2574" s="80">
        <v>38412</v>
      </c>
      <c r="B2574" s="79" t="s">
        <v>86</v>
      </c>
      <c r="C2574" s="79" t="s">
        <v>103</v>
      </c>
      <c r="D2574" s="85">
        <v>-135474.71479999999</v>
      </c>
      <c r="E2574" s="85">
        <v>0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6NGW/OPAL</v>
      </c>
    </row>
    <row r="2575" spans="1:8">
      <c r="A2575" s="80">
        <v>38443</v>
      </c>
      <c r="B2575" s="79" t="s">
        <v>86</v>
      </c>
      <c r="C2575" s="79" t="s">
        <v>88</v>
      </c>
      <c r="D2575" s="85">
        <v>-6602.4504000000006</v>
      </c>
      <c r="E2575" s="85">
        <v>66.024503999999993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6IF-CIG/RKYMTN</v>
      </c>
    </row>
    <row r="2576" spans="1:8">
      <c r="A2576" s="80">
        <v>38443</v>
      </c>
      <c r="B2576" s="79" t="s">
        <v>86</v>
      </c>
      <c r="C2576" s="79" t="s">
        <v>89</v>
      </c>
      <c r="D2576" s="85">
        <v>-24347.296999999999</v>
      </c>
      <c r="E2576" s="85">
        <v>2434.7297000000003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6IF-ELPO/PERMIAN</v>
      </c>
    </row>
    <row r="2577" spans="1:8">
      <c r="A2577" s="80">
        <v>38443</v>
      </c>
      <c r="B2577" s="79" t="s">
        <v>86</v>
      </c>
      <c r="C2577" s="79" t="s">
        <v>72</v>
      </c>
      <c r="D2577" s="85">
        <v>17568.2592</v>
      </c>
      <c r="E2577" s="85">
        <v>-1756.82592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6IF-ELPO/SJ</v>
      </c>
    </row>
    <row r="2578" spans="1:8">
      <c r="A2578" s="80">
        <v>38443</v>
      </c>
      <c r="B2578" s="79" t="s">
        <v>86</v>
      </c>
      <c r="C2578" s="79" t="s">
        <v>67</v>
      </c>
      <c r="D2578" s="85">
        <v>130483.2089</v>
      </c>
      <c r="E2578" s="85">
        <v>-13048.320890000001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6IF-NWPL_ROCKY_M</v>
      </c>
    </row>
    <row r="2579" spans="1:8">
      <c r="A2579" s="80">
        <v>38443</v>
      </c>
      <c r="B2579" s="79" t="s">
        <v>86</v>
      </c>
      <c r="C2579" s="79" t="s">
        <v>73</v>
      </c>
      <c r="D2579" s="85">
        <v>13048.320900000001</v>
      </c>
      <c r="E2579" s="85">
        <v>-2609.6641800000002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6IF-WAHA-TX</v>
      </c>
    </row>
    <row r="2580" spans="1:8">
      <c r="A2580" s="80">
        <v>38443</v>
      </c>
      <c r="B2580" s="79" t="s">
        <v>86</v>
      </c>
      <c r="C2580" s="79" t="s">
        <v>68</v>
      </c>
      <c r="D2580" s="85">
        <v>0</v>
      </c>
      <c r="E2580" s="85">
        <v>0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6NGI-MALIN</v>
      </c>
    </row>
    <row r="2581" spans="1:8">
      <c r="A2581" s="80">
        <v>38443</v>
      </c>
      <c r="B2581" s="79" t="s">
        <v>86</v>
      </c>
      <c r="C2581" s="79" t="s">
        <v>46</v>
      </c>
      <c r="D2581" s="85">
        <v>143817.723</v>
      </c>
      <c r="E2581" s="85">
        <v>-14381.772300000001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6NGI-SOCAL</v>
      </c>
    </row>
    <row r="2582" spans="1:8">
      <c r="A2582" s="80">
        <v>38443</v>
      </c>
      <c r="B2582" s="79" t="s">
        <v>86</v>
      </c>
      <c r="C2582" s="79" t="s">
        <v>103</v>
      </c>
      <c r="D2582" s="85">
        <v>-130483.20879999999</v>
      </c>
      <c r="E2582" s="85">
        <v>0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6NGW/OPAL</v>
      </c>
    </row>
    <row r="2583" spans="1:8">
      <c r="A2583" s="80">
        <v>38473</v>
      </c>
      <c r="B2583" s="79" t="s">
        <v>86</v>
      </c>
      <c r="C2583" s="79" t="s">
        <v>88</v>
      </c>
      <c r="D2583" s="85">
        <v>-6791.4025000000001</v>
      </c>
      <c r="E2583" s="85">
        <v>67.914024999999995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6IF-CIG/RKYMTN</v>
      </c>
    </row>
    <row r="2584" spans="1:8">
      <c r="A2584" s="80">
        <v>38473</v>
      </c>
      <c r="B2584" s="79" t="s">
        <v>86</v>
      </c>
      <c r="C2584" s="79" t="s">
        <v>89</v>
      </c>
      <c r="D2584" s="85">
        <v>-24816.3717</v>
      </c>
      <c r="E2584" s="85">
        <v>2481.63717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6IF-ELPO/PERMIAN</v>
      </c>
    </row>
    <row r="2585" spans="1:8">
      <c r="A2585" s="80">
        <v>38473</v>
      </c>
      <c r="B2585" s="79" t="s">
        <v>86</v>
      </c>
      <c r="C2585" s="79" t="s">
        <v>72</v>
      </c>
      <c r="D2585" s="85">
        <v>18930.720500000003</v>
      </c>
      <c r="E2585" s="85">
        <v>-1893.07205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6IF-ELPO/SJ</v>
      </c>
    </row>
    <row r="2586" spans="1:8">
      <c r="A2586" s="80">
        <v>38473</v>
      </c>
      <c r="B2586" s="79" t="s">
        <v>86</v>
      </c>
      <c r="C2586" s="79" t="s">
        <v>67</v>
      </c>
      <c r="D2586" s="85">
        <v>134217.4405</v>
      </c>
      <c r="E2586" s="85">
        <v>-13421.744049999999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6IF-NWPL_ROCKY_M</v>
      </c>
    </row>
    <row r="2587" spans="1:8">
      <c r="A2587" s="80">
        <v>38473</v>
      </c>
      <c r="B2587" s="79" t="s">
        <v>86</v>
      </c>
      <c r="C2587" s="79" t="s">
        <v>73</v>
      </c>
      <c r="D2587" s="85">
        <v>13421.7441</v>
      </c>
      <c r="E2587" s="85">
        <v>-2684.3488200000002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6IF-WAHA-TX</v>
      </c>
    </row>
    <row r="2588" spans="1:8">
      <c r="A2588" s="80">
        <v>38473</v>
      </c>
      <c r="B2588" s="79" t="s">
        <v>86</v>
      </c>
      <c r="C2588" s="79" t="s">
        <v>68</v>
      </c>
      <c r="D2588" s="85">
        <v>0</v>
      </c>
      <c r="E2588" s="85">
        <v>0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6NGI-MALIN</v>
      </c>
    </row>
    <row r="2589" spans="1:8">
      <c r="A2589" s="80">
        <v>38473</v>
      </c>
      <c r="B2589" s="79" t="s">
        <v>86</v>
      </c>
      <c r="C2589" s="79" t="s">
        <v>46</v>
      </c>
      <c r="D2589" s="85">
        <v>164144.46600000001</v>
      </c>
      <c r="E2589" s="85">
        <v>-16414.446599999999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6NGI-SOCAL</v>
      </c>
    </row>
    <row r="2590" spans="1:8">
      <c r="A2590" s="80">
        <v>38473</v>
      </c>
      <c r="B2590" s="79" t="s">
        <v>86</v>
      </c>
      <c r="C2590" s="79" t="s">
        <v>103</v>
      </c>
      <c r="D2590" s="85">
        <v>-134217.44039999999</v>
      </c>
      <c r="E2590" s="85">
        <v>0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6NGW/OPAL</v>
      </c>
    </row>
    <row r="2591" spans="1:8">
      <c r="A2591" s="80">
        <v>38504</v>
      </c>
      <c r="B2591" s="79" t="s">
        <v>86</v>
      </c>
      <c r="C2591" s="79" t="s">
        <v>88</v>
      </c>
      <c r="D2591" s="85">
        <v>-6540.9426000000003</v>
      </c>
      <c r="E2591" s="85">
        <v>65.409425999999996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6IF-CIG/RKYMTN</v>
      </c>
    </row>
    <row r="2592" spans="1:8">
      <c r="A2592" s="80">
        <v>38504</v>
      </c>
      <c r="B2592" s="79" t="s">
        <v>86</v>
      </c>
      <c r="C2592" s="79" t="s">
        <v>89</v>
      </c>
      <c r="D2592" s="85">
        <v>-21632.508600000001</v>
      </c>
      <c r="E2592" s="85">
        <v>2163.2508600000001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6IF-ELPO/PERMIAN</v>
      </c>
    </row>
    <row r="2593" spans="1:8">
      <c r="A2593" s="80">
        <v>38504</v>
      </c>
      <c r="B2593" s="79" t="s">
        <v>86</v>
      </c>
      <c r="C2593" s="79" t="s">
        <v>72</v>
      </c>
      <c r="D2593" s="85">
        <v>18938.571100000001</v>
      </c>
      <c r="E2593" s="85">
        <v>-1893.8571099999999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6IF-ELPO/SJ</v>
      </c>
    </row>
    <row r="2594" spans="1:8">
      <c r="A2594" s="80">
        <v>38504</v>
      </c>
      <c r="B2594" s="79" t="s">
        <v>86</v>
      </c>
      <c r="C2594" s="79" t="s">
        <v>67</v>
      </c>
      <c r="D2594" s="85">
        <v>129267.6401</v>
      </c>
      <c r="E2594" s="85">
        <v>-12926.764010000001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6IF-NWPL_ROCKY_M</v>
      </c>
    </row>
    <row r="2595" spans="1:8">
      <c r="A2595" s="80">
        <v>38504</v>
      </c>
      <c r="B2595" s="79" t="s">
        <v>86</v>
      </c>
      <c r="C2595" s="79" t="s">
        <v>73</v>
      </c>
      <c r="D2595" s="85">
        <v>12926.7641</v>
      </c>
      <c r="E2595" s="85">
        <v>-2585.3528200000001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6IF-WAHA-TX</v>
      </c>
    </row>
    <row r="2596" spans="1:8">
      <c r="A2596" s="80">
        <v>38504</v>
      </c>
      <c r="B2596" s="79" t="s">
        <v>86</v>
      </c>
      <c r="C2596" s="79" t="s">
        <v>68</v>
      </c>
      <c r="D2596" s="85">
        <v>0</v>
      </c>
      <c r="E2596" s="85">
        <v>0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6NGI-MALIN</v>
      </c>
    </row>
    <row r="2597" spans="1:8">
      <c r="A2597" s="80">
        <v>38504</v>
      </c>
      <c r="B2597" s="79" t="s">
        <v>86</v>
      </c>
      <c r="C2597" s="79" t="s">
        <v>46</v>
      </c>
      <c r="D2597" s="85">
        <v>134551.2396</v>
      </c>
      <c r="E2597" s="85">
        <v>-13455.123960000001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6NGI-SOCAL</v>
      </c>
    </row>
    <row r="2598" spans="1:8">
      <c r="A2598" s="80">
        <v>38504</v>
      </c>
      <c r="B2598" s="79" t="s">
        <v>86</v>
      </c>
      <c r="C2598" s="79" t="s">
        <v>103</v>
      </c>
      <c r="D2598" s="85">
        <v>-129267.64</v>
      </c>
      <c r="E2598" s="85">
        <v>0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6NGW/OPAL</v>
      </c>
    </row>
    <row r="2599" spans="1:8">
      <c r="A2599" s="80">
        <v>38534</v>
      </c>
      <c r="B2599" s="79" t="s">
        <v>86</v>
      </c>
      <c r="C2599" s="79" t="s">
        <v>88</v>
      </c>
      <c r="D2599" s="85">
        <v>-6727.6788999999999</v>
      </c>
      <c r="E2599" s="85">
        <v>67.276788999999994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6IF-CIG/RKYMTN</v>
      </c>
    </row>
    <row r="2600" spans="1:8">
      <c r="A2600" s="80">
        <v>38534</v>
      </c>
      <c r="B2600" s="79" t="s">
        <v>86</v>
      </c>
      <c r="C2600" s="79" t="s">
        <v>89</v>
      </c>
      <c r="D2600" s="85">
        <v>-24583.5203</v>
      </c>
      <c r="E2600" s="85">
        <v>2458.35203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6IF-ELPO/PERMIAN</v>
      </c>
    </row>
    <row r="2601" spans="1:8">
      <c r="A2601" s="80">
        <v>38534</v>
      </c>
      <c r="B2601" s="79" t="s">
        <v>86</v>
      </c>
      <c r="C2601" s="79" t="s">
        <v>72</v>
      </c>
      <c r="D2601" s="85">
        <v>18948.671000000002</v>
      </c>
      <c r="E2601" s="85">
        <v>-1894.8671000000002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6IF-ELPO/SJ</v>
      </c>
    </row>
    <row r="2602" spans="1:8">
      <c r="A2602" s="80">
        <v>38534</v>
      </c>
      <c r="B2602" s="79" t="s">
        <v>86</v>
      </c>
      <c r="C2602" s="79" t="s">
        <v>67</v>
      </c>
      <c r="D2602" s="85">
        <v>132958.08069999999</v>
      </c>
      <c r="E2602" s="85">
        <v>-13295.808069999999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6IF-NWPL_ROCKY_M</v>
      </c>
    </row>
    <row r="2603" spans="1:8">
      <c r="A2603" s="80">
        <v>38534</v>
      </c>
      <c r="B2603" s="79" t="s">
        <v>86</v>
      </c>
      <c r="C2603" s="79" t="s">
        <v>73</v>
      </c>
      <c r="D2603" s="85">
        <v>13295.8081</v>
      </c>
      <c r="E2603" s="85">
        <v>-2659.1616199999999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6IF-WAHA-TX</v>
      </c>
    </row>
    <row r="2604" spans="1:8">
      <c r="A2604" s="80">
        <v>38534</v>
      </c>
      <c r="B2604" s="79" t="s">
        <v>86</v>
      </c>
      <c r="C2604" s="79" t="s">
        <v>68</v>
      </c>
      <c r="D2604" s="85">
        <v>0</v>
      </c>
      <c r="E2604" s="85">
        <v>0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6NGI-MALIN</v>
      </c>
    </row>
    <row r="2605" spans="1:8">
      <c r="A2605" s="80">
        <v>38534</v>
      </c>
      <c r="B2605" s="79" t="s">
        <v>86</v>
      </c>
      <c r="C2605" s="79" t="s">
        <v>46</v>
      </c>
      <c r="D2605" s="85">
        <v>146700.7997</v>
      </c>
      <c r="E2605" s="85">
        <v>-14670.079970000001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6NGI-SOCAL</v>
      </c>
    </row>
    <row r="2606" spans="1:8">
      <c r="A2606" s="80">
        <v>38534</v>
      </c>
      <c r="B2606" s="79" t="s">
        <v>86</v>
      </c>
      <c r="C2606" s="79" t="s">
        <v>103</v>
      </c>
      <c r="D2606" s="85">
        <v>-132958.0808</v>
      </c>
      <c r="E2606" s="85">
        <v>0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6NGW/OPAL</v>
      </c>
    </row>
    <row r="2607" spans="1:8">
      <c r="A2607" s="80">
        <v>38565</v>
      </c>
      <c r="B2607" s="79" t="s">
        <v>86</v>
      </c>
      <c r="C2607" s="79" t="s">
        <v>88</v>
      </c>
      <c r="D2607" s="85">
        <v>-6695.4301000000005</v>
      </c>
      <c r="E2607" s="85">
        <v>66.954301000000001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6IF-CIG/RKYMTN</v>
      </c>
    </row>
    <row r="2608" spans="1:8">
      <c r="A2608" s="80">
        <v>38565</v>
      </c>
      <c r="B2608" s="79" t="s">
        <v>86</v>
      </c>
      <c r="C2608" s="79" t="s">
        <v>89</v>
      </c>
      <c r="D2608" s="85">
        <v>-25697.5442</v>
      </c>
      <c r="E2608" s="85">
        <v>2569.7544200000002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6IF-ELPO/PERMIAN</v>
      </c>
    </row>
    <row r="2609" spans="1:8">
      <c r="A2609" s="80">
        <v>38565</v>
      </c>
      <c r="B2609" s="79" t="s">
        <v>86</v>
      </c>
      <c r="C2609" s="79" t="s">
        <v>72</v>
      </c>
      <c r="D2609" s="85">
        <v>17602.075000000001</v>
      </c>
      <c r="E2609" s="85">
        <v>-1760.2075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6IF-ELPO/SJ</v>
      </c>
    </row>
    <row r="2610" spans="1:8">
      <c r="A2610" s="80">
        <v>38565</v>
      </c>
      <c r="B2610" s="79" t="s">
        <v>86</v>
      </c>
      <c r="C2610" s="79" t="s">
        <v>67</v>
      </c>
      <c r="D2610" s="85">
        <v>132320.75409999999</v>
      </c>
      <c r="E2610" s="85">
        <v>-13232.075409999999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6IF-NWPL_ROCKY_M</v>
      </c>
    </row>
    <row r="2611" spans="1:8">
      <c r="A2611" s="80">
        <v>38565</v>
      </c>
      <c r="B2611" s="79" t="s">
        <v>86</v>
      </c>
      <c r="C2611" s="79" t="s">
        <v>73</v>
      </c>
      <c r="D2611" s="85">
        <v>13232.075500000001</v>
      </c>
      <c r="E2611" s="85">
        <v>-2646.4151000000002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6IF-WAHA-TX</v>
      </c>
    </row>
    <row r="2612" spans="1:8">
      <c r="A2612" s="80">
        <v>38565</v>
      </c>
      <c r="B2612" s="79" t="s">
        <v>86</v>
      </c>
      <c r="C2612" s="79" t="s">
        <v>68</v>
      </c>
      <c r="D2612" s="85">
        <v>0</v>
      </c>
      <c r="E2612" s="85">
        <v>0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6NGI-MALIN</v>
      </c>
    </row>
    <row r="2613" spans="1:8">
      <c r="A2613" s="80">
        <v>38565</v>
      </c>
      <c r="B2613" s="79" t="s">
        <v>86</v>
      </c>
      <c r="C2613" s="79" t="s">
        <v>46</v>
      </c>
      <c r="D2613" s="85">
        <v>84858.58</v>
      </c>
      <c r="E2613" s="85">
        <v>-8485.8580000000002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6NGI-SOCAL</v>
      </c>
    </row>
    <row r="2614" spans="1:8">
      <c r="A2614" s="80">
        <v>38565</v>
      </c>
      <c r="B2614" s="79" t="s">
        <v>86</v>
      </c>
      <c r="C2614" s="79" t="s">
        <v>103</v>
      </c>
      <c r="D2614" s="85">
        <v>-132320.75399999999</v>
      </c>
      <c r="E2614" s="85">
        <v>0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6NGW/OPAL</v>
      </c>
    </row>
    <row r="2615" spans="1:8">
      <c r="A2615" s="80">
        <v>38596</v>
      </c>
      <c r="B2615" s="79" t="s">
        <v>86</v>
      </c>
      <c r="C2615" s="79" t="s">
        <v>88</v>
      </c>
      <c r="D2615" s="85">
        <v>-6448.0212000000001</v>
      </c>
      <c r="E2615" s="85">
        <v>64.480211999999995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6IF-CIG/RKYMTN</v>
      </c>
    </row>
    <row r="2616" spans="1:8">
      <c r="A2616" s="80">
        <v>38596</v>
      </c>
      <c r="B2616" s="79" t="s">
        <v>86</v>
      </c>
      <c r="C2616" s="79" t="s">
        <v>89</v>
      </c>
      <c r="D2616" s="85">
        <v>-20099.306199999999</v>
      </c>
      <c r="E2616" s="85">
        <v>2009.9306200000001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6IF-ELPO/PERMIAN</v>
      </c>
    </row>
    <row r="2617" spans="1:8">
      <c r="A2617" s="80">
        <v>38596</v>
      </c>
      <c r="B2617" s="79" t="s">
        <v>86</v>
      </c>
      <c r="C2617" s="79" t="s">
        <v>72</v>
      </c>
      <c r="D2617" s="85">
        <v>17607.600600000002</v>
      </c>
      <c r="E2617" s="85">
        <v>-1760.7600600000001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6IF-ELPO/SJ</v>
      </c>
    </row>
    <row r="2618" spans="1:8">
      <c r="A2618" s="80">
        <v>38596</v>
      </c>
      <c r="B2618" s="79" t="s">
        <v>86</v>
      </c>
      <c r="C2618" s="79" t="s">
        <v>67</v>
      </c>
      <c r="D2618" s="85">
        <v>127431.25019999999</v>
      </c>
      <c r="E2618" s="85">
        <v>-12743.125019999999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6IF-NWPL_ROCKY_M</v>
      </c>
    </row>
    <row r="2619" spans="1:8">
      <c r="A2619" s="80">
        <v>38596</v>
      </c>
      <c r="B2619" s="79" t="s">
        <v>86</v>
      </c>
      <c r="C2619" s="79" t="s">
        <v>73</v>
      </c>
      <c r="D2619" s="85">
        <v>12743.124900000001</v>
      </c>
      <c r="E2619" s="85">
        <v>-2548.6249800000001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6IF-WAHA-TX</v>
      </c>
    </row>
    <row r="2620" spans="1:8">
      <c r="A2620" s="80">
        <v>38596</v>
      </c>
      <c r="B2620" s="79" t="s">
        <v>86</v>
      </c>
      <c r="C2620" s="79" t="s">
        <v>68</v>
      </c>
      <c r="D2620" s="85">
        <v>0</v>
      </c>
      <c r="E2620" s="85">
        <v>0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6NGI-MALIN</v>
      </c>
    </row>
    <row r="2621" spans="1:8">
      <c r="A2621" s="80">
        <v>38596</v>
      </c>
      <c r="B2621" s="79" t="s">
        <v>86</v>
      </c>
      <c r="C2621" s="79" t="s">
        <v>46</v>
      </c>
      <c r="D2621" s="85">
        <v>116497.64870000001</v>
      </c>
      <c r="E2621" s="85">
        <v>-11649.764870000001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6NGI-SOCAL</v>
      </c>
    </row>
    <row r="2622" spans="1:8">
      <c r="A2622" s="80">
        <v>38596</v>
      </c>
      <c r="B2622" s="79" t="s">
        <v>86</v>
      </c>
      <c r="C2622" s="79" t="s">
        <v>103</v>
      </c>
      <c r="D2622" s="85">
        <v>-127431.25019999999</v>
      </c>
      <c r="E2622" s="85">
        <v>0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6NGW/OPAL</v>
      </c>
    </row>
    <row r="2623" spans="1:8">
      <c r="A2623" s="80">
        <v>38626</v>
      </c>
      <c r="B2623" s="79" t="s">
        <v>86</v>
      </c>
      <c r="C2623" s="79" t="s">
        <v>88</v>
      </c>
      <c r="D2623" s="85">
        <v>-6631.5384000000004</v>
      </c>
      <c r="E2623" s="85">
        <v>66.315383999999995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6IF-CIG/RKYMTN</v>
      </c>
    </row>
    <row r="2624" spans="1:8">
      <c r="A2624" s="80">
        <v>38626</v>
      </c>
      <c r="B2624" s="79" t="s">
        <v>86</v>
      </c>
      <c r="C2624" s="79" t="s">
        <v>89</v>
      </c>
      <c r="D2624" s="85">
        <v>-24232.214500000002</v>
      </c>
      <c r="E2624" s="85">
        <v>2423.22145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6IF-ELPO/PERMIAN</v>
      </c>
    </row>
    <row r="2625" spans="1:8">
      <c r="A2625" s="80">
        <v>38626</v>
      </c>
      <c r="B2625" s="79" t="s">
        <v>86</v>
      </c>
      <c r="C2625" s="79" t="s">
        <v>72</v>
      </c>
      <c r="D2625" s="85">
        <v>17616.741300000002</v>
      </c>
      <c r="E2625" s="85">
        <v>-1761.6741300000001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6IF-ELPO/SJ</v>
      </c>
    </row>
    <row r="2626" spans="1:8">
      <c r="A2626" s="80">
        <v>38626</v>
      </c>
      <c r="B2626" s="79" t="s">
        <v>86</v>
      </c>
      <c r="C2626" s="79" t="s">
        <v>67</v>
      </c>
      <c r="D2626" s="85">
        <v>131058.07090000001</v>
      </c>
      <c r="E2626" s="85">
        <v>-13105.80709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6IF-NWPL_ROCKY_M</v>
      </c>
    </row>
    <row r="2627" spans="1:8">
      <c r="A2627" s="80">
        <v>38626</v>
      </c>
      <c r="B2627" s="79" t="s">
        <v>86</v>
      </c>
      <c r="C2627" s="79" t="s">
        <v>73</v>
      </c>
      <c r="D2627" s="85">
        <v>13105.807000000001</v>
      </c>
      <c r="E2627" s="85">
        <v>-2621.1614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6IF-WAHA-TX</v>
      </c>
    </row>
    <row r="2628" spans="1:8">
      <c r="A2628" s="80">
        <v>38626</v>
      </c>
      <c r="B2628" s="79" t="s">
        <v>86</v>
      </c>
      <c r="C2628" s="79" t="s">
        <v>68</v>
      </c>
      <c r="D2628" s="85">
        <v>0</v>
      </c>
      <c r="E2628" s="85">
        <v>0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6NGI-MALIN</v>
      </c>
    </row>
    <row r="2629" spans="1:8">
      <c r="A2629" s="80">
        <v>38626</v>
      </c>
      <c r="B2629" s="79" t="s">
        <v>86</v>
      </c>
      <c r="C2629" s="79" t="s">
        <v>46</v>
      </c>
      <c r="D2629" s="85">
        <v>97040.468900000007</v>
      </c>
      <c r="E2629" s="85">
        <v>-9704.0468899999996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6NGI-SOCAL</v>
      </c>
    </row>
    <row r="2630" spans="1:8">
      <c r="A2630" s="80">
        <v>38626</v>
      </c>
      <c r="B2630" s="79" t="s">
        <v>86</v>
      </c>
      <c r="C2630" s="79" t="s">
        <v>103</v>
      </c>
      <c r="D2630" s="85">
        <v>-131058.071</v>
      </c>
      <c r="E2630" s="85">
        <v>0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6NGW/OPAL</v>
      </c>
    </row>
    <row r="2631" spans="1:8">
      <c r="A2631" s="80">
        <v>38657</v>
      </c>
      <c r="B2631" s="79" t="s">
        <v>86</v>
      </c>
      <c r="C2631" s="79" t="s">
        <v>88</v>
      </c>
      <c r="D2631" s="85">
        <v>-6386.4832000000006</v>
      </c>
      <c r="E2631" s="85">
        <v>63.864832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6IF-CIG/RKYMTN</v>
      </c>
    </row>
    <row r="2632" spans="1:8">
      <c r="A2632" s="80">
        <v>38657</v>
      </c>
      <c r="B2632" s="79" t="s">
        <v>86</v>
      </c>
      <c r="C2632" s="79" t="s">
        <v>89</v>
      </c>
      <c r="D2632" s="85">
        <v>-21121.673500000001</v>
      </c>
      <c r="E2632" s="85">
        <v>2112.1673500000002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6IF-ELPO/PERMIAN</v>
      </c>
    </row>
    <row r="2633" spans="1:8">
      <c r="A2633" s="80">
        <v>38657</v>
      </c>
      <c r="B2633" s="79" t="s">
        <v>86</v>
      </c>
      <c r="C2633" s="79" t="s">
        <v>72</v>
      </c>
      <c r="D2633" s="85">
        <v>14912.732800000002</v>
      </c>
      <c r="E2633" s="85">
        <v>-1491.2732799999999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6IF-ELPO/SJ</v>
      </c>
    </row>
    <row r="2634" spans="1:8">
      <c r="A2634" s="80">
        <v>38657</v>
      </c>
      <c r="B2634" s="79" t="s">
        <v>86</v>
      </c>
      <c r="C2634" s="79" t="s">
        <v>67</v>
      </c>
      <c r="D2634" s="85">
        <v>126215.0834</v>
      </c>
      <c r="E2634" s="85">
        <v>-12621.50834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6IF-NWPL_ROCKY_M</v>
      </c>
    </row>
    <row r="2635" spans="1:8">
      <c r="A2635" s="80">
        <v>38657</v>
      </c>
      <c r="B2635" s="79" t="s">
        <v>86</v>
      </c>
      <c r="C2635" s="79" t="s">
        <v>73</v>
      </c>
      <c r="D2635" s="85">
        <v>12621.5083</v>
      </c>
      <c r="E2635" s="85">
        <v>-2524.3016600000001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6IF-WAHA-TX</v>
      </c>
    </row>
    <row r="2636" spans="1:8">
      <c r="A2636" s="80">
        <v>38657</v>
      </c>
      <c r="B2636" s="79" t="s">
        <v>86</v>
      </c>
      <c r="C2636" s="79" t="s">
        <v>68</v>
      </c>
      <c r="D2636" s="85">
        <v>0</v>
      </c>
      <c r="E2636" s="85">
        <v>0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6NGI-MALIN</v>
      </c>
    </row>
    <row r="2637" spans="1:8">
      <c r="A2637" s="80">
        <v>38657</v>
      </c>
      <c r="B2637" s="79" t="s">
        <v>86</v>
      </c>
      <c r="C2637" s="79" t="s">
        <v>46</v>
      </c>
      <c r="D2637" s="85">
        <v>57491.811999999998</v>
      </c>
      <c r="E2637" s="85">
        <v>-5749.1812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6NGI-SOCAL</v>
      </c>
    </row>
    <row r="2638" spans="1:8">
      <c r="A2638" s="80">
        <v>38657</v>
      </c>
      <c r="B2638" s="79" t="s">
        <v>86</v>
      </c>
      <c r="C2638" s="79" t="s">
        <v>103</v>
      </c>
      <c r="D2638" s="85">
        <v>-126215.0834</v>
      </c>
      <c r="E2638" s="85">
        <v>0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6NGW/OPAL</v>
      </c>
    </row>
    <row r="2639" spans="1:8">
      <c r="A2639" s="80">
        <v>38687</v>
      </c>
      <c r="B2639" s="79" t="s">
        <v>86</v>
      </c>
      <c r="C2639" s="79" t="s">
        <v>89</v>
      </c>
      <c r="D2639" s="85">
        <v>-24000.2294</v>
      </c>
      <c r="E2639" s="85">
        <v>2400.0229399999998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6IF-ELPO/PERMIAN</v>
      </c>
    </row>
    <row r="2640" spans="1:8">
      <c r="A2640" s="80">
        <v>38687</v>
      </c>
      <c r="B2640" s="79" t="s">
        <v>86</v>
      </c>
      <c r="C2640" s="79" t="s">
        <v>72</v>
      </c>
      <c r="D2640" s="85">
        <v>12207.3814</v>
      </c>
      <c r="E2640" s="85">
        <v>-1220.7381399999999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6IF-ELPO/SJ</v>
      </c>
    </row>
    <row r="2641" spans="1:8">
      <c r="A2641" s="80">
        <v>38687</v>
      </c>
      <c r="B2641" s="79" t="s">
        <v>86</v>
      </c>
      <c r="C2641" s="79" t="s">
        <v>67</v>
      </c>
      <c r="D2641" s="85">
        <v>129803.39750000001</v>
      </c>
      <c r="E2641" s="85">
        <v>-12980.339749999999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6IF-NWPL_ROCKY_M</v>
      </c>
    </row>
    <row r="2642" spans="1:8">
      <c r="A2642" s="80">
        <v>38687</v>
      </c>
      <c r="B2642" s="79" t="s">
        <v>86</v>
      </c>
      <c r="C2642" s="79" t="s">
        <v>73</v>
      </c>
      <c r="D2642" s="85">
        <v>12980.3398</v>
      </c>
      <c r="E2642" s="85">
        <v>-2596.0679599999999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6IF-WAHA-TX</v>
      </c>
    </row>
    <row r="2643" spans="1:8">
      <c r="A2643" s="80">
        <v>38687</v>
      </c>
      <c r="B2643" s="79" t="s">
        <v>86</v>
      </c>
      <c r="C2643" s="79" t="s">
        <v>68</v>
      </c>
      <c r="D2643" s="85">
        <v>0</v>
      </c>
      <c r="E2643" s="85">
        <v>0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6NGI-MALIN</v>
      </c>
    </row>
    <row r="2644" spans="1:8">
      <c r="A2644" s="80">
        <v>38687</v>
      </c>
      <c r="B2644" s="79" t="s">
        <v>86</v>
      </c>
      <c r="C2644" s="79" t="s">
        <v>46</v>
      </c>
      <c r="D2644" s="85">
        <v>56336.349399999999</v>
      </c>
      <c r="E2644" s="85">
        <v>-5633.6349399999999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6NGI-SOCAL</v>
      </c>
    </row>
    <row r="2645" spans="1:8">
      <c r="A2645" s="80">
        <v>38687</v>
      </c>
      <c r="B2645" s="79" t="s">
        <v>86</v>
      </c>
      <c r="C2645" s="79" t="s">
        <v>103</v>
      </c>
      <c r="D2645" s="85">
        <v>-129803.3974</v>
      </c>
      <c r="E2645" s="85">
        <v>0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6NGW/OPAL</v>
      </c>
    </row>
    <row r="2646" spans="1:8">
      <c r="A2646" s="80">
        <v>38718</v>
      </c>
      <c r="B2646" s="79" t="s">
        <v>86</v>
      </c>
      <c r="C2646" s="79" t="s">
        <v>89</v>
      </c>
      <c r="D2646" s="85">
        <v>104084.6581</v>
      </c>
      <c r="E2646" s="85">
        <v>-10408.46581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6IF-ELPO/PERMIAN</v>
      </c>
    </row>
    <row r="2647" spans="1:8">
      <c r="A2647" s="80">
        <v>38718</v>
      </c>
      <c r="B2647" s="79" t="s">
        <v>86</v>
      </c>
      <c r="C2647" s="79" t="s">
        <v>72</v>
      </c>
      <c r="D2647" s="85">
        <v>10856.1453</v>
      </c>
      <c r="E2647" s="85">
        <v>-1085.6145300000001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6IF-ELPO/SJ</v>
      </c>
    </row>
    <row r="2648" spans="1:8">
      <c r="A2648" s="80">
        <v>38718</v>
      </c>
      <c r="B2648" s="79" t="s">
        <v>86</v>
      </c>
      <c r="C2648" s="79" t="s">
        <v>67</v>
      </c>
      <c r="D2648" s="85">
        <v>129170.379</v>
      </c>
      <c r="E2648" s="85">
        <v>-12917.037899999999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6IF-NWPL_ROCKY_M</v>
      </c>
    </row>
    <row r="2649" spans="1:8">
      <c r="A2649" s="80">
        <v>38718</v>
      </c>
      <c r="B2649" s="79" t="s">
        <v>86</v>
      </c>
      <c r="C2649" s="79" t="s">
        <v>73</v>
      </c>
      <c r="D2649" s="85">
        <v>12917.037899999999</v>
      </c>
      <c r="E2649" s="85">
        <v>-2583.4075800000001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6IF-WAHA-TX</v>
      </c>
    </row>
    <row r="2650" spans="1:8">
      <c r="A2650" s="80">
        <v>38718</v>
      </c>
      <c r="B2650" s="79" t="s">
        <v>86</v>
      </c>
      <c r="C2650" s="79" t="s">
        <v>68</v>
      </c>
      <c r="D2650" s="85">
        <v>0</v>
      </c>
      <c r="E2650" s="85">
        <v>0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6NGI-MALIN</v>
      </c>
    </row>
    <row r="2651" spans="1:8">
      <c r="A2651" s="80">
        <v>38718</v>
      </c>
      <c r="B2651" s="79" t="s">
        <v>86</v>
      </c>
      <c r="C2651" s="79" t="s">
        <v>46</v>
      </c>
      <c r="D2651" s="85">
        <v>-232558.35019999999</v>
      </c>
      <c r="E2651" s="85">
        <v>23255.835019999999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6NGI-SOCAL</v>
      </c>
    </row>
    <row r="2652" spans="1:8">
      <c r="A2652" s="80">
        <v>38718</v>
      </c>
      <c r="B2652" s="79" t="s">
        <v>86</v>
      </c>
      <c r="C2652" s="79" t="s">
        <v>103</v>
      </c>
      <c r="D2652" s="85">
        <v>-129170.379</v>
      </c>
      <c r="E2652" s="85">
        <v>0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6NGW/OPAL</v>
      </c>
    </row>
    <row r="2653" spans="1:8">
      <c r="A2653" s="80">
        <v>38749</v>
      </c>
      <c r="B2653" s="79" t="s">
        <v>86</v>
      </c>
      <c r="C2653" s="79" t="s">
        <v>88</v>
      </c>
      <c r="D2653" s="85">
        <v>-5875.2709000000004</v>
      </c>
      <c r="E2653" s="85">
        <v>-198.12893969038402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6IF-CIG/RKYMTN</v>
      </c>
    </row>
    <row r="2654" spans="1:8">
      <c r="A2654" s="80">
        <v>38749</v>
      </c>
      <c r="B2654" s="79" t="s">
        <v>86</v>
      </c>
      <c r="C2654" s="79" t="s">
        <v>89</v>
      </c>
      <c r="D2654" s="85">
        <v>104783.6823</v>
      </c>
      <c r="E2654" s="85">
        <v>-10478.36823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6IF-ELPO/PERMIAN</v>
      </c>
    </row>
    <row r="2655" spans="1:8">
      <c r="A2655" s="80">
        <v>38749</v>
      </c>
      <c r="B2655" s="79" t="s">
        <v>86</v>
      </c>
      <c r="C2655" s="79" t="s">
        <v>72</v>
      </c>
      <c r="D2655" s="85">
        <v>12216.6489</v>
      </c>
      <c r="E2655" s="85">
        <v>-1221.66489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6IF-ELPO/SJ</v>
      </c>
    </row>
    <row r="2656" spans="1:8">
      <c r="A2656" s="80">
        <v>38749</v>
      </c>
      <c r="B2656" s="79" t="s">
        <v>86</v>
      </c>
      <c r="C2656" s="79" t="s">
        <v>67</v>
      </c>
      <c r="D2656" s="85">
        <v>116112.0738</v>
      </c>
      <c r="E2656" s="85">
        <v>-11611.20738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6IF-NWPL_ROCKY_M</v>
      </c>
    </row>
    <row r="2657" spans="1:8">
      <c r="A2657" s="80">
        <v>38749</v>
      </c>
      <c r="B2657" s="79" t="s">
        <v>86</v>
      </c>
      <c r="C2657" s="79" t="s">
        <v>73</v>
      </c>
      <c r="D2657" s="85">
        <v>11611.207399999999</v>
      </c>
      <c r="E2657" s="85">
        <v>-2322.2414800000001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6IF-WAHA-TX</v>
      </c>
    </row>
    <row r="2658" spans="1:8">
      <c r="A2658" s="80">
        <v>38749</v>
      </c>
      <c r="B2658" s="79" t="s">
        <v>86</v>
      </c>
      <c r="C2658" s="79" t="s">
        <v>68</v>
      </c>
      <c r="D2658" s="85">
        <v>0</v>
      </c>
      <c r="E2658" s="85">
        <v>0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6NGI-MALIN</v>
      </c>
    </row>
    <row r="2659" spans="1:8">
      <c r="A2659" s="80">
        <v>38749</v>
      </c>
      <c r="B2659" s="79" t="s">
        <v>86</v>
      </c>
      <c r="C2659" s="79" t="s">
        <v>46</v>
      </c>
      <c r="D2659" s="85">
        <v>-222736.13250000001</v>
      </c>
      <c r="E2659" s="85">
        <v>22273.613249999999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6NGI-SOCAL</v>
      </c>
    </row>
    <row r="2660" spans="1:8">
      <c r="A2660" s="80">
        <v>38749</v>
      </c>
      <c r="B2660" s="79" t="s">
        <v>86</v>
      </c>
      <c r="C2660" s="79" t="s">
        <v>103</v>
      </c>
      <c r="D2660" s="85">
        <v>-116112.0738</v>
      </c>
      <c r="E2660" s="85">
        <v>0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6NGW/OPAL</v>
      </c>
    </row>
    <row r="2661" spans="1:8">
      <c r="A2661" s="80">
        <v>38777</v>
      </c>
      <c r="B2661" s="79" t="s">
        <v>86</v>
      </c>
      <c r="C2661" s="79" t="s">
        <v>88</v>
      </c>
      <c r="D2661" s="85">
        <v>-6476.4179000000004</v>
      </c>
      <c r="E2661" s="85">
        <v>-339.28550323687904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6IF-CIG/RKYMTN</v>
      </c>
    </row>
    <row r="2662" spans="1:8">
      <c r="A2662" s="80">
        <v>38777</v>
      </c>
      <c r="B2662" s="79" t="s">
        <v>86</v>
      </c>
      <c r="C2662" s="79" t="s">
        <v>89</v>
      </c>
      <c r="D2662" s="85">
        <v>100751.526</v>
      </c>
      <c r="E2662" s="85">
        <v>-10075.152599999999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6IF-ELPO/PERMIAN</v>
      </c>
    </row>
    <row r="2663" spans="1:8">
      <c r="A2663" s="80">
        <v>38777</v>
      </c>
      <c r="B2663" s="79" t="s">
        <v>86</v>
      </c>
      <c r="C2663" s="79" t="s">
        <v>72</v>
      </c>
      <c r="D2663" s="85">
        <v>16301.283299999999</v>
      </c>
      <c r="E2663" s="85">
        <v>-1630.12833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6IF-ELPO/SJ</v>
      </c>
    </row>
    <row r="2664" spans="1:8">
      <c r="A2664" s="80">
        <v>38777</v>
      </c>
      <c r="B2664" s="79" t="s">
        <v>86</v>
      </c>
      <c r="C2664" s="79" t="s">
        <v>67</v>
      </c>
      <c r="D2664" s="85">
        <v>127992.44779999999</v>
      </c>
      <c r="E2664" s="85">
        <v>-12799.244780000001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6IF-NWPL_ROCKY_M</v>
      </c>
    </row>
    <row r="2665" spans="1:8">
      <c r="A2665" s="80">
        <v>38777</v>
      </c>
      <c r="B2665" s="79" t="s">
        <v>86</v>
      </c>
      <c r="C2665" s="79" t="s">
        <v>73</v>
      </c>
      <c r="D2665" s="85">
        <v>12799.244699999999</v>
      </c>
      <c r="E2665" s="85">
        <v>-2559.8489399999999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6IF-WAHA-TX</v>
      </c>
    </row>
    <row r="2666" spans="1:8">
      <c r="A2666" s="80">
        <v>38777</v>
      </c>
      <c r="B2666" s="79" t="s">
        <v>86</v>
      </c>
      <c r="C2666" s="79" t="s">
        <v>68</v>
      </c>
      <c r="D2666" s="85">
        <v>0</v>
      </c>
      <c r="E2666" s="85">
        <v>0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6NGI-MALIN</v>
      </c>
    </row>
    <row r="2667" spans="1:8">
      <c r="A2667" s="80">
        <v>38777</v>
      </c>
      <c r="B2667" s="79" t="s">
        <v>86</v>
      </c>
      <c r="C2667" s="79" t="s">
        <v>46</v>
      </c>
      <c r="D2667" s="85">
        <v>-205439.43950000001</v>
      </c>
      <c r="E2667" s="85">
        <v>20543.943950000001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6NGI-SOCAL</v>
      </c>
    </row>
    <row r="2668" spans="1:8">
      <c r="A2668" s="80">
        <v>38777</v>
      </c>
      <c r="B2668" s="79" t="s">
        <v>86</v>
      </c>
      <c r="C2668" s="79" t="s">
        <v>103</v>
      </c>
      <c r="D2668" s="85">
        <v>-127992.44779999999</v>
      </c>
      <c r="E2668" s="85">
        <v>0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6NGW/OPAL</v>
      </c>
    </row>
    <row r="2669" spans="1:8">
      <c r="A2669" s="80">
        <v>38808</v>
      </c>
      <c r="B2669" s="79" t="s">
        <v>86</v>
      </c>
      <c r="C2669" s="79" t="s">
        <v>88</v>
      </c>
      <c r="D2669" s="85">
        <v>-6237.0106000000005</v>
      </c>
      <c r="E2669" s="85">
        <v>-328.05279385376599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6IF-CIG/RKYMTN</v>
      </c>
    </row>
    <row r="2670" spans="1:8">
      <c r="A2670" s="80">
        <v>38808</v>
      </c>
      <c r="B2670" s="79" t="s">
        <v>86</v>
      </c>
      <c r="C2670" s="79" t="s">
        <v>89</v>
      </c>
      <c r="D2670" s="85">
        <v>103819.5196</v>
      </c>
      <c r="E2670" s="85">
        <v>-10381.95196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6IF-ELPO/PERMIAN</v>
      </c>
    </row>
    <row r="2671" spans="1:8">
      <c r="A2671" s="80">
        <v>38808</v>
      </c>
      <c r="B2671" s="79" t="s">
        <v>86</v>
      </c>
      <c r="C2671" s="79" t="s">
        <v>72</v>
      </c>
      <c r="D2671" s="85">
        <v>17664.955999999998</v>
      </c>
      <c r="E2671" s="85">
        <v>-1766.4956000000002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6IF-ELPO/SJ</v>
      </c>
    </row>
    <row r="2672" spans="1:8">
      <c r="A2672" s="80">
        <v>38808</v>
      </c>
      <c r="B2672" s="79" t="s">
        <v>86</v>
      </c>
      <c r="C2672" s="79" t="s">
        <v>67</v>
      </c>
      <c r="D2672" s="85">
        <v>123261.07859999999</v>
      </c>
      <c r="E2672" s="85">
        <v>-12326.10786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6IF-NWPL_ROCKY_M</v>
      </c>
    </row>
    <row r="2673" spans="1:8">
      <c r="A2673" s="80">
        <v>38808</v>
      </c>
      <c r="B2673" s="79" t="s">
        <v>86</v>
      </c>
      <c r="C2673" s="79" t="s">
        <v>73</v>
      </c>
      <c r="D2673" s="85">
        <v>12326.107899999999</v>
      </c>
      <c r="E2673" s="85">
        <v>-2465.2215799999999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6IF-WAHA-TX</v>
      </c>
    </row>
    <row r="2674" spans="1:8">
      <c r="A2674" s="80">
        <v>38808</v>
      </c>
      <c r="B2674" s="79" t="s">
        <v>86</v>
      </c>
      <c r="C2674" s="79" t="s">
        <v>68</v>
      </c>
      <c r="D2674" s="85">
        <v>0</v>
      </c>
      <c r="E2674" s="85">
        <v>0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6NGI-MALIN</v>
      </c>
    </row>
    <row r="2675" spans="1:8">
      <c r="A2675" s="80">
        <v>38808</v>
      </c>
      <c r="B2675" s="79" t="s">
        <v>86</v>
      </c>
      <c r="C2675" s="79" t="s">
        <v>46</v>
      </c>
      <c r="D2675" s="85">
        <v>-126419.8493</v>
      </c>
      <c r="E2675" s="85">
        <v>12641.984930000001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6NGI-SOCAL</v>
      </c>
    </row>
    <row r="2676" spans="1:8">
      <c r="A2676" s="80">
        <v>38808</v>
      </c>
      <c r="B2676" s="79" t="s">
        <v>86</v>
      </c>
      <c r="C2676" s="79" t="s">
        <v>103</v>
      </c>
      <c r="D2676" s="85">
        <v>-123261.07859999999</v>
      </c>
      <c r="E2676" s="85">
        <v>0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6NGW/OPAL</v>
      </c>
    </row>
    <row r="2677" spans="1:8">
      <c r="A2677" s="80">
        <v>38838</v>
      </c>
      <c r="B2677" s="79" t="s">
        <v>86</v>
      </c>
      <c r="C2677" s="79" t="s">
        <v>88</v>
      </c>
      <c r="D2677" s="85">
        <v>-6414.3</v>
      </c>
      <c r="E2677" s="85">
        <v>-335.13435344290099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6IF-CIG/RKYMTN</v>
      </c>
    </row>
    <row r="2678" spans="1:8">
      <c r="A2678" s="80">
        <v>38838</v>
      </c>
      <c r="B2678" s="79" t="s">
        <v>86</v>
      </c>
      <c r="C2678" s="79" t="s">
        <v>89</v>
      </c>
      <c r="D2678" s="85">
        <v>102146.27559999999</v>
      </c>
      <c r="E2678" s="85">
        <v>-10214.627560000001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6IF-ELPO/PERMIAN</v>
      </c>
    </row>
    <row r="2679" spans="1:8">
      <c r="A2679" s="80">
        <v>38838</v>
      </c>
      <c r="B2679" s="79" t="s">
        <v>86</v>
      </c>
      <c r="C2679" s="79" t="s">
        <v>72</v>
      </c>
      <c r="D2679" s="85">
        <v>19031.8979</v>
      </c>
      <c r="E2679" s="85">
        <v>-1903.1897899999999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6IF-ELPO/SJ</v>
      </c>
    </row>
    <row r="2680" spans="1:8">
      <c r="A2680" s="80">
        <v>38838</v>
      </c>
      <c r="B2680" s="79" t="s">
        <v>86</v>
      </c>
      <c r="C2680" s="79" t="s">
        <v>67</v>
      </c>
      <c r="D2680" s="85">
        <v>126764.82180000001</v>
      </c>
      <c r="E2680" s="85">
        <v>-12676.482180000001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6IF-NWPL_ROCKY_M</v>
      </c>
    </row>
    <row r="2681" spans="1:8">
      <c r="A2681" s="80">
        <v>38838</v>
      </c>
      <c r="B2681" s="79" t="s">
        <v>86</v>
      </c>
      <c r="C2681" s="79" t="s">
        <v>73</v>
      </c>
      <c r="D2681" s="85">
        <v>12676.4823</v>
      </c>
      <c r="E2681" s="85">
        <v>-2535.29646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6IF-WAHA-TX</v>
      </c>
    </row>
    <row r="2682" spans="1:8">
      <c r="A2682" s="80">
        <v>38838</v>
      </c>
      <c r="B2682" s="79" t="s">
        <v>86</v>
      </c>
      <c r="C2682" s="79" t="s">
        <v>68</v>
      </c>
      <c r="D2682" s="85">
        <v>0</v>
      </c>
      <c r="E2682" s="85">
        <v>0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6NGI-MALIN</v>
      </c>
    </row>
    <row r="2683" spans="1:8">
      <c r="A2683" s="80">
        <v>38838</v>
      </c>
      <c r="B2683" s="79" t="s">
        <v>86</v>
      </c>
      <c r="C2683" s="79" t="s">
        <v>46</v>
      </c>
      <c r="D2683" s="85">
        <v>-105528.8517</v>
      </c>
      <c r="E2683" s="85">
        <v>10552.88517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6NGI-SOCAL</v>
      </c>
    </row>
    <row r="2684" spans="1:8">
      <c r="A2684" s="80">
        <v>38838</v>
      </c>
      <c r="B2684" s="79" t="s">
        <v>86</v>
      </c>
      <c r="C2684" s="79" t="s">
        <v>103</v>
      </c>
      <c r="D2684" s="85">
        <v>-126764.82180000001</v>
      </c>
      <c r="E2684" s="85">
        <v>0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6NGW/OPAL</v>
      </c>
    </row>
    <row r="2685" spans="1:8">
      <c r="A2685" s="80">
        <v>38869</v>
      </c>
      <c r="B2685" s="79" t="s">
        <v>86</v>
      </c>
      <c r="C2685" s="79" t="s">
        <v>88</v>
      </c>
      <c r="D2685" s="85">
        <v>-6176.6590000000006</v>
      </c>
      <c r="E2685" s="85">
        <v>-321.44499734988403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6IF-CIG/RKYMTN</v>
      </c>
    </row>
    <row r="2686" spans="1:8">
      <c r="A2686" s="80">
        <v>38869</v>
      </c>
      <c r="B2686" s="79" t="s">
        <v>86</v>
      </c>
      <c r="C2686" s="79" t="s">
        <v>89</v>
      </c>
      <c r="D2686" s="85">
        <v>102814.9241</v>
      </c>
      <c r="E2686" s="85">
        <v>-10281.492410000001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6IF-ELPO/PERMIAN</v>
      </c>
    </row>
    <row r="2687" spans="1:8">
      <c r="A2687" s="80">
        <v>38869</v>
      </c>
      <c r="B2687" s="79" t="s">
        <v>86</v>
      </c>
      <c r="C2687" s="79" t="s">
        <v>72</v>
      </c>
      <c r="D2687" s="85">
        <v>17677.126100000001</v>
      </c>
      <c r="E2687" s="85">
        <v>-1767.71261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6IF-ELPO/SJ</v>
      </c>
    </row>
    <row r="2688" spans="1:8">
      <c r="A2688" s="80">
        <v>38869</v>
      </c>
      <c r="B2688" s="79" t="s">
        <v>86</v>
      </c>
      <c r="C2688" s="79" t="s">
        <v>67</v>
      </c>
      <c r="D2688" s="85">
        <v>122068.3596</v>
      </c>
      <c r="E2688" s="85">
        <v>-12206.83596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6IF-NWPL_ROCKY_M</v>
      </c>
    </row>
    <row r="2689" spans="1:8">
      <c r="A2689" s="80">
        <v>38869</v>
      </c>
      <c r="B2689" s="79" t="s">
        <v>86</v>
      </c>
      <c r="C2689" s="79" t="s">
        <v>73</v>
      </c>
      <c r="D2689" s="85">
        <v>12206.835999999999</v>
      </c>
      <c r="E2689" s="85">
        <v>0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6IF-WAHA-TX</v>
      </c>
    </row>
    <row r="2690" spans="1:8">
      <c r="A2690" s="80">
        <v>38869</v>
      </c>
      <c r="B2690" s="79" t="s">
        <v>86</v>
      </c>
      <c r="C2690" s="79" t="s">
        <v>68</v>
      </c>
      <c r="D2690" s="85">
        <v>0</v>
      </c>
      <c r="E2690" s="85">
        <v>0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6NGI-MALIN</v>
      </c>
    </row>
    <row r="2691" spans="1:8">
      <c r="A2691" s="80">
        <v>38869</v>
      </c>
      <c r="B2691" s="79" t="s">
        <v>86</v>
      </c>
      <c r="C2691" s="79" t="s">
        <v>46</v>
      </c>
      <c r="D2691" s="85">
        <v>13817.324500000001</v>
      </c>
      <c r="E2691" s="85">
        <v>-1381.73245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6NGI-SOCAL</v>
      </c>
    </row>
    <row r="2692" spans="1:8">
      <c r="A2692" s="80">
        <v>38869</v>
      </c>
      <c r="B2692" s="79" t="s">
        <v>86</v>
      </c>
      <c r="C2692" s="79" t="s">
        <v>103</v>
      </c>
      <c r="D2692" s="85">
        <v>-122068.3596</v>
      </c>
      <c r="E2692" s="85">
        <v>0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6NGW/OPAL</v>
      </c>
    </row>
    <row r="2693" spans="1:8">
      <c r="A2693" s="80">
        <v>38899</v>
      </c>
      <c r="B2693" s="79" t="s">
        <v>86</v>
      </c>
      <c r="C2693" s="79" t="s">
        <v>88</v>
      </c>
      <c r="D2693" s="85">
        <v>-6351.7056000000002</v>
      </c>
      <c r="E2693" s="85">
        <v>-311.59793658087801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6IF-CIG/RKYMTN</v>
      </c>
    </row>
    <row r="2694" spans="1:8">
      <c r="A2694" s="80">
        <v>38899</v>
      </c>
      <c r="B2694" s="79" t="s">
        <v>86</v>
      </c>
      <c r="C2694" s="79" t="s">
        <v>89</v>
      </c>
      <c r="D2694" s="85">
        <v>101149.47410000001</v>
      </c>
      <c r="E2694" s="85">
        <v>-10114.947410000001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6IF-ELPO/PERMIAN</v>
      </c>
    </row>
    <row r="2695" spans="1:8">
      <c r="A2695" s="80">
        <v>38899</v>
      </c>
      <c r="B2695" s="79" t="s">
        <v>86</v>
      </c>
      <c r="C2695" s="79" t="s">
        <v>72</v>
      </c>
      <c r="D2695" s="85">
        <v>17684.029500000001</v>
      </c>
      <c r="E2695" s="85">
        <v>-1768.4029499999999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6IF-ELPO/SJ</v>
      </c>
    </row>
    <row r="2696" spans="1:8">
      <c r="A2696" s="80">
        <v>38899</v>
      </c>
      <c r="B2696" s="79" t="s">
        <v>86</v>
      </c>
      <c r="C2696" s="79" t="s">
        <v>67</v>
      </c>
      <c r="D2696" s="85">
        <v>125527.7785</v>
      </c>
      <c r="E2696" s="85">
        <v>-12552.77785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6IF-NWPL_ROCKY_M</v>
      </c>
    </row>
    <row r="2697" spans="1:8">
      <c r="A2697" s="80">
        <v>38899</v>
      </c>
      <c r="B2697" s="79" t="s">
        <v>86</v>
      </c>
      <c r="C2697" s="79" t="s">
        <v>73</v>
      </c>
      <c r="D2697" s="85">
        <v>12552.7778</v>
      </c>
      <c r="E2697" s="85">
        <v>0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6IF-WAHA-TX</v>
      </c>
    </row>
    <row r="2698" spans="1:8">
      <c r="A2698" s="80">
        <v>38899</v>
      </c>
      <c r="B2698" s="79" t="s">
        <v>86</v>
      </c>
      <c r="C2698" s="79" t="s">
        <v>68</v>
      </c>
      <c r="D2698" s="85">
        <v>0</v>
      </c>
      <c r="E2698" s="85">
        <v>0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6NGI-MALIN</v>
      </c>
    </row>
    <row r="2699" spans="1:8">
      <c r="A2699" s="80">
        <v>38899</v>
      </c>
      <c r="B2699" s="79" t="s">
        <v>86</v>
      </c>
      <c r="C2699" s="79" t="s">
        <v>46</v>
      </c>
      <c r="D2699" s="85">
        <v>14544.215400000001</v>
      </c>
      <c r="E2699" s="85">
        <v>-1454.42154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6NGI-SOCAL</v>
      </c>
    </row>
    <row r="2700" spans="1:8">
      <c r="A2700" s="80">
        <v>38899</v>
      </c>
      <c r="B2700" s="79" t="s">
        <v>86</v>
      </c>
      <c r="C2700" s="79" t="s">
        <v>103</v>
      </c>
      <c r="D2700" s="85">
        <v>-125527.77860000001</v>
      </c>
      <c r="E2700" s="85">
        <v>0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6NGW/OPAL</v>
      </c>
    </row>
    <row r="2701" spans="1:8">
      <c r="A2701" s="80">
        <v>38930</v>
      </c>
      <c r="B2701" s="79" t="s">
        <v>86</v>
      </c>
      <c r="C2701" s="79" t="s">
        <v>88</v>
      </c>
      <c r="D2701" s="85">
        <v>-6319.7210000000005</v>
      </c>
      <c r="E2701" s="85">
        <v>-299.33929727010502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6IF-CIG/RKYMTN</v>
      </c>
    </row>
    <row r="2702" spans="1:8">
      <c r="A2702" s="80">
        <v>38930</v>
      </c>
      <c r="B2702" s="79" t="s">
        <v>86</v>
      </c>
      <c r="C2702" s="79" t="s">
        <v>89</v>
      </c>
      <c r="D2702" s="85">
        <v>101802.86629999999</v>
      </c>
      <c r="E2702" s="85">
        <v>-10180.286630000001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6IF-ELPO/PERMIAN</v>
      </c>
    </row>
    <row r="2703" spans="1:8">
      <c r="A2703" s="80">
        <v>38930</v>
      </c>
      <c r="B2703" s="79" t="s">
        <v>86</v>
      </c>
      <c r="C2703" s="79" t="s">
        <v>72</v>
      </c>
      <c r="D2703" s="85">
        <v>17686.838900000002</v>
      </c>
      <c r="E2703" s="85">
        <v>-1768.68389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6IF-ELPO/SJ</v>
      </c>
    </row>
    <row r="2704" spans="1:8">
      <c r="A2704" s="80">
        <v>38930</v>
      </c>
      <c r="B2704" s="79" t="s">
        <v>86</v>
      </c>
      <c r="C2704" s="79" t="s">
        <v>67</v>
      </c>
      <c r="D2704" s="85">
        <v>124895.6734</v>
      </c>
      <c r="E2704" s="85">
        <v>-12489.56734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6IF-NWPL_ROCKY_M</v>
      </c>
    </row>
    <row r="2705" spans="1:8">
      <c r="A2705" s="80">
        <v>38930</v>
      </c>
      <c r="B2705" s="79" t="s">
        <v>86</v>
      </c>
      <c r="C2705" s="79" t="s">
        <v>73</v>
      </c>
      <c r="D2705" s="85">
        <v>12489.567300000001</v>
      </c>
      <c r="E2705" s="85">
        <v>0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6IF-WAHA-TX</v>
      </c>
    </row>
    <row r="2706" spans="1:8">
      <c r="A2706" s="80">
        <v>38930</v>
      </c>
      <c r="B2706" s="79" t="s">
        <v>86</v>
      </c>
      <c r="C2706" s="79" t="s">
        <v>68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6NGI-MALIN</v>
      </c>
    </row>
    <row r="2707" spans="1:8">
      <c r="A2707" s="80">
        <v>38930</v>
      </c>
      <c r="B2707" s="79" t="s">
        <v>86</v>
      </c>
      <c r="C2707" s="79" t="s">
        <v>46</v>
      </c>
      <c r="D2707" s="85">
        <v>10319.6057</v>
      </c>
      <c r="E2707" s="85">
        <v>-1031.96057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6NGI-SOCAL</v>
      </c>
    </row>
    <row r="2708" spans="1:8">
      <c r="A2708" s="80">
        <v>38930</v>
      </c>
      <c r="B2708" s="79" t="s">
        <v>86</v>
      </c>
      <c r="C2708" s="79" t="s">
        <v>103</v>
      </c>
      <c r="D2708" s="85">
        <v>-124895.6734</v>
      </c>
      <c r="E2708" s="85">
        <v>0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6NGW/OPAL</v>
      </c>
    </row>
    <row r="2709" spans="1:8">
      <c r="A2709" s="80">
        <v>38961</v>
      </c>
      <c r="B2709" s="79" t="s">
        <v>86</v>
      </c>
      <c r="C2709" s="79" t="s">
        <v>88</v>
      </c>
      <c r="D2709" s="85">
        <v>-6084.7970000000005</v>
      </c>
      <c r="E2709" s="85">
        <v>-279.81654294901102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6IF-CIG/RKYMTN</v>
      </c>
    </row>
    <row r="2710" spans="1:8">
      <c r="A2710" s="80">
        <v>38961</v>
      </c>
      <c r="B2710" s="79" t="s">
        <v>86</v>
      </c>
      <c r="C2710" s="79" t="s">
        <v>89</v>
      </c>
      <c r="D2710" s="85">
        <v>101285.8164</v>
      </c>
      <c r="E2710" s="85">
        <v>-10128.58164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6IF-ELPO/PERMIAN</v>
      </c>
    </row>
    <row r="2711" spans="1:8">
      <c r="A2711" s="80">
        <v>38961</v>
      </c>
      <c r="B2711" s="79" t="s">
        <v>86</v>
      </c>
      <c r="C2711" s="79" t="s">
        <v>72</v>
      </c>
      <c r="D2711" s="85">
        <v>17689.202600000001</v>
      </c>
      <c r="E2711" s="85">
        <v>-1768.9202600000001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6IF-ELPO/SJ</v>
      </c>
    </row>
    <row r="2712" spans="1:8">
      <c r="A2712" s="80">
        <v>38961</v>
      </c>
      <c r="B2712" s="79" t="s">
        <v>86</v>
      </c>
      <c r="C2712" s="79" t="s">
        <v>67</v>
      </c>
      <c r="D2712" s="85">
        <v>120252.9066</v>
      </c>
      <c r="E2712" s="85">
        <v>-12025.290660000001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6IF-NWPL_ROCKY_M</v>
      </c>
    </row>
    <row r="2713" spans="1:8">
      <c r="A2713" s="80">
        <v>38961</v>
      </c>
      <c r="B2713" s="79" t="s">
        <v>86</v>
      </c>
      <c r="C2713" s="79" t="s">
        <v>73</v>
      </c>
      <c r="D2713" s="85">
        <v>12025.2906</v>
      </c>
      <c r="E2713" s="85">
        <v>0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6IF-WAHA-TX</v>
      </c>
    </row>
    <row r="2714" spans="1:8">
      <c r="A2714" s="80">
        <v>38961</v>
      </c>
      <c r="B2714" s="79" t="s">
        <v>86</v>
      </c>
      <c r="C2714" s="79" t="s">
        <v>68</v>
      </c>
      <c r="D2714" s="85">
        <v>0</v>
      </c>
      <c r="E2714" s="85">
        <v>0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6NGI-MALIN</v>
      </c>
    </row>
    <row r="2715" spans="1:8">
      <c r="A2715" s="80">
        <v>38961</v>
      </c>
      <c r="B2715" s="79" t="s">
        <v>86</v>
      </c>
      <c r="C2715" s="79" t="s">
        <v>46</v>
      </c>
      <c r="D2715" s="85">
        <v>12133.5182</v>
      </c>
      <c r="E2715" s="85">
        <v>-1213.3518200000001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6NGI-SOCAL</v>
      </c>
    </row>
    <row r="2716" spans="1:8">
      <c r="A2716" s="80">
        <v>38961</v>
      </c>
      <c r="B2716" s="79" t="s">
        <v>86</v>
      </c>
      <c r="C2716" s="79" t="s">
        <v>103</v>
      </c>
      <c r="D2716" s="85">
        <v>-120252.9066</v>
      </c>
      <c r="E2716" s="85">
        <v>0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6NGW/OPAL</v>
      </c>
    </row>
    <row r="2717" spans="1:8">
      <c r="A2717" s="80">
        <v>38991</v>
      </c>
      <c r="B2717" s="79" t="s">
        <v>86</v>
      </c>
      <c r="C2717" s="79" t="s">
        <v>88</v>
      </c>
      <c r="D2717" s="85">
        <v>-6256.4573</v>
      </c>
      <c r="E2717" s="85">
        <v>-279.094740546575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6IF-CIG/RKYMTN</v>
      </c>
    </row>
    <row r="2718" spans="1:8">
      <c r="A2718" s="80">
        <v>38991</v>
      </c>
      <c r="B2718" s="79" t="s">
        <v>86</v>
      </c>
      <c r="C2718" s="79" t="s">
        <v>89</v>
      </c>
      <c r="D2718" s="85">
        <v>99632.666800000006</v>
      </c>
      <c r="E2718" s="85">
        <v>-9963.2666800000006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6IF-ELPO/PERMIAN</v>
      </c>
    </row>
    <row r="2719" spans="1:8">
      <c r="A2719" s="80">
        <v>38991</v>
      </c>
      <c r="B2719" s="79" t="s">
        <v>86</v>
      </c>
      <c r="C2719" s="79" t="s">
        <v>72</v>
      </c>
      <c r="D2719" s="85">
        <v>17694.853500000001</v>
      </c>
      <c r="E2719" s="85">
        <v>-1769.4853499999999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6IF-ELPO/SJ</v>
      </c>
    </row>
    <row r="2720" spans="1:8">
      <c r="A2720" s="80">
        <v>38991</v>
      </c>
      <c r="B2720" s="79" t="s">
        <v>86</v>
      </c>
      <c r="C2720" s="79" t="s">
        <v>67</v>
      </c>
      <c r="D2720" s="85">
        <v>123645.4016</v>
      </c>
      <c r="E2720" s="85">
        <v>-12364.54016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6IF-NWPL_ROCKY_M</v>
      </c>
    </row>
    <row r="2721" spans="1:8">
      <c r="A2721" s="80">
        <v>38991</v>
      </c>
      <c r="B2721" s="79" t="s">
        <v>86</v>
      </c>
      <c r="C2721" s="79" t="s">
        <v>73</v>
      </c>
      <c r="D2721" s="85">
        <v>12364.540199999999</v>
      </c>
      <c r="E2721" s="85">
        <v>0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6IF-WAHA-TX</v>
      </c>
    </row>
    <row r="2722" spans="1:8">
      <c r="A2722" s="80">
        <v>38991</v>
      </c>
      <c r="B2722" s="79" t="s">
        <v>86</v>
      </c>
      <c r="C2722" s="79" t="s">
        <v>68</v>
      </c>
      <c r="D2722" s="85">
        <v>0</v>
      </c>
      <c r="E2722" s="85">
        <v>0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6NGI-MALIN</v>
      </c>
    </row>
    <row r="2723" spans="1:8">
      <c r="A2723" s="80">
        <v>38991</v>
      </c>
      <c r="B2723" s="79" t="s">
        <v>86</v>
      </c>
      <c r="C2723" s="79" t="s">
        <v>46</v>
      </c>
      <c r="D2723" s="85">
        <v>12963.6219</v>
      </c>
      <c r="E2723" s="85">
        <v>-1296.3621900000001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6NGI-SOCAL</v>
      </c>
    </row>
    <row r="2724" spans="1:8">
      <c r="A2724" s="80">
        <v>38991</v>
      </c>
      <c r="B2724" s="79" t="s">
        <v>86</v>
      </c>
      <c r="C2724" s="79" t="s">
        <v>103</v>
      </c>
      <c r="D2724" s="85">
        <v>-123645.4016</v>
      </c>
      <c r="E2724" s="85">
        <v>0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6NGW/OPAL</v>
      </c>
    </row>
    <row r="2725" spans="1:8">
      <c r="A2725" s="80">
        <v>39022</v>
      </c>
      <c r="B2725" s="79" t="s">
        <v>86</v>
      </c>
      <c r="C2725" s="79" t="s">
        <v>88</v>
      </c>
      <c r="D2725" s="85">
        <v>-6023.8585000000003</v>
      </c>
      <c r="E2725" s="85">
        <v>-215.78399088273403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6IF-CIG/RKYMTN</v>
      </c>
    </row>
    <row r="2726" spans="1:8">
      <c r="A2726" s="80">
        <v>39022</v>
      </c>
      <c r="B2726" s="79" t="s">
        <v>86</v>
      </c>
      <c r="C2726" s="79" t="s">
        <v>89</v>
      </c>
      <c r="D2726" s="85">
        <v>99126.202600000004</v>
      </c>
      <c r="E2726" s="85">
        <v>-9912.6202599999997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6IF-ELPO/PERMIAN</v>
      </c>
    </row>
    <row r="2727" spans="1:8">
      <c r="A2727" s="80">
        <v>39022</v>
      </c>
      <c r="B2727" s="79" t="s">
        <v>86</v>
      </c>
      <c r="C2727" s="79" t="s">
        <v>72</v>
      </c>
      <c r="D2727" s="85">
        <v>14975.518599999999</v>
      </c>
      <c r="E2727" s="85">
        <v>-1497.55186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6IF-ELPO/SJ</v>
      </c>
    </row>
    <row r="2728" spans="1:8">
      <c r="A2728" s="80">
        <v>39022</v>
      </c>
      <c r="B2728" s="79" t="s">
        <v>86</v>
      </c>
      <c r="C2728" s="79" t="s">
        <v>67</v>
      </c>
      <c r="D2728" s="85">
        <v>119048.5868</v>
      </c>
      <c r="E2728" s="85">
        <v>-11904.858679999999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6IF-NWPL_ROCKY_M</v>
      </c>
    </row>
    <row r="2729" spans="1:8">
      <c r="A2729" s="80">
        <v>39022</v>
      </c>
      <c r="B2729" s="79" t="s">
        <v>86</v>
      </c>
      <c r="C2729" s="79" t="s">
        <v>73</v>
      </c>
      <c r="D2729" s="85">
        <v>11904.858700000001</v>
      </c>
      <c r="E2729" s="85">
        <v>0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6IF-WAHA-TX</v>
      </c>
    </row>
    <row r="2730" spans="1:8">
      <c r="A2730" s="80">
        <v>39022</v>
      </c>
      <c r="B2730" s="79" t="s">
        <v>86</v>
      </c>
      <c r="C2730" s="79" t="s">
        <v>68</v>
      </c>
      <c r="D2730" s="85">
        <v>0</v>
      </c>
      <c r="E2730" s="85">
        <v>0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6NGI-MALIN</v>
      </c>
    </row>
    <row r="2731" spans="1:8">
      <c r="A2731" s="80">
        <v>39022</v>
      </c>
      <c r="B2731" s="79" t="s">
        <v>86</v>
      </c>
      <c r="C2731" s="79" t="s">
        <v>46</v>
      </c>
      <c r="D2731" s="85">
        <v>12131.0509</v>
      </c>
      <c r="E2731" s="85">
        <v>-1213.10509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6NGI-SOCAL</v>
      </c>
    </row>
    <row r="2732" spans="1:8">
      <c r="A2732" s="80">
        <v>39022</v>
      </c>
      <c r="B2732" s="79" t="s">
        <v>86</v>
      </c>
      <c r="C2732" s="79" t="s">
        <v>103</v>
      </c>
      <c r="D2732" s="85">
        <v>-119048.5868</v>
      </c>
      <c r="E2732" s="85">
        <v>0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6NGW/OPAL</v>
      </c>
    </row>
    <row r="2733" spans="1:8">
      <c r="A2733" s="80">
        <v>39052</v>
      </c>
      <c r="B2733" s="79" t="s">
        <v>86</v>
      </c>
      <c r="C2733" s="79" t="s">
        <v>89</v>
      </c>
      <c r="D2733" s="85">
        <v>99801.6204</v>
      </c>
      <c r="E2733" s="85">
        <v>-9980.1620399999993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6IF-ELPO/PERMIAN</v>
      </c>
    </row>
    <row r="2734" spans="1:8">
      <c r="A2734" s="80">
        <v>39052</v>
      </c>
      <c r="B2734" s="79" t="s">
        <v>86</v>
      </c>
      <c r="C2734" s="79" t="s">
        <v>67</v>
      </c>
      <c r="D2734" s="85">
        <v>122440.4679</v>
      </c>
      <c r="E2734" s="85">
        <v>-12244.04679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6IF-NWPL_ROCKY_M</v>
      </c>
    </row>
    <row r="2735" spans="1:8">
      <c r="A2735" s="80">
        <v>39052</v>
      </c>
      <c r="B2735" s="79" t="s">
        <v>86</v>
      </c>
      <c r="C2735" s="79" t="s">
        <v>73</v>
      </c>
      <c r="D2735" s="85">
        <v>12244.046900000001</v>
      </c>
      <c r="E2735" s="85">
        <v>0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6IF-WAHA-TX</v>
      </c>
    </row>
    <row r="2736" spans="1:8">
      <c r="A2736" s="80">
        <v>39052</v>
      </c>
      <c r="B2736" s="79" t="s">
        <v>86</v>
      </c>
      <c r="C2736" s="79" t="s">
        <v>68</v>
      </c>
      <c r="D2736" s="85">
        <v>0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6NGI-MALIN</v>
      </c>
    </row>
    <row r="2737" spans="1:8">
      <c r="A2737" s="80">
        <v>39052</v>
      </c>
      <c r="B2737" s="79" t="s">
        <v>86</v>
      </c>
      <c r="C2737" s="79" t="s">
        <v>46</v>
      </c>
      <c r="D2737" s="85">
        <v>14653.359199999999</v>
      </c>
      <c r="E2737" s="85">
        <v>-1465.33592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6NGI-SOCAL</v>
      </c>
    </row>
    <row r="2738" spans="1:8">
      <c r="A2738" s="80">
        <v>39052</v>
      </c>
      <c r="B2738" s="79" t="s">
        <v>86</v>
      </c>
      <c r="C2738" s="79" t="s">
        <v>103</v>
      </c>
      <c r="D2738" s="85">
        <v>-122440.46799999999</v>
      </c>
      <c r="E2738" s="85">
        <v>0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6NGW/OPAL</v>
      </c>
    </row>
    <row r="2739" spans="1:8">
      <c r="A2739" s="80">
        <v>39083</v>
      </c>
      <c r="B2739" s="79" t="s">
        <v>86</v>
      </c>
      <c r="C2739" s="79" t="s">
        <v>89</v>
      </c>
      <c r="D2739" s="85">
        <v>98181.040999999997</v>
      </c>
      <c r="E2739" s="85">
        <v>-9818.1041000000005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6IF-ELPO/PERMIAN</v>
      </c>
    </row>
    <row r="2740" spans="1:8">
      <c r="A2740" s="80">
        <v>39083</v>
      </c>
      <c r="B2740" s="79" t="s">
        <v>86</v>
      </c>
      <c r="C2740" s="79" t="s">
        <v>67</v>
      </c>
      <c r="D2740" s="85">
        <v>121843.9155</v>
      </c>
      <c r="E2740" s="85">
        <v>-12184.39155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6IF-NWPL_ROCKY_M</v>
      </c>
    </row>
    <row r="2741" spans="1:8">
      <c r="A2741" s="80">
        <v>39083</v>
      </c>
      <c r="B2741" s="79" t="s">
        <v>86</v>
      </c>
      <c r="C2741" s="79" t="s">
        <v>68</v>
      </c>
      <c r="D2741" s="85">
        <v>0</v>
      </c>
      <c r="E2741" s="85">
        <v>0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6NGI-MALIN</v>
      </c>
    </row>
    <row r="2742" spans="1:8">
      <c r="A2742" s="80">
        <v>39083</v>
      </c>
      <c r="B2742" s="79" t="s">
        <v>86</v>
      </c>
      <c r="C2742" s="79" t="s">
        <v>46</v>
      </c>
      <c r="D2742" s="85">
        <v>-107553.5895</v>
      </c>
      <c r="E2742" s="85">
        <v>10755.35895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6NGI-SOCAL</v>
      </c>
    </row>
    <row r="2743" spans="1:8">
      <c r="A2743" s="80">
        <v>39083</v>
      </c>
      <c r="B2743" s="79" t="s">
        <v>86</v>
      </c>
      <c r="C2743" s="79" t="s">
        <v>103</v>
      </c>
      <c r="D2743" s="85">
        <v>-121843.91559999999</v>
      </c>
      <c r="E2743" s="85">
        <v>0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6NGW/OPAL</v>
      </c>
    </row>
    <row r="2744" spans="1:8">
      <c r="A2744" s="80">
        <v>39114</v>
      </c>
      <c r="B2744" s="79" t="s">
        <v>86</v>
      </c>
      <c r="C2744" s="79" t="s">
        <v>88</v>
      </c>
      <c r="D2744" s="85">
        <v>-5541.3542000000007</v>
      </c>
      <c r="E2744" s="85">
        <v>-186.26795910381699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6IF-CIG/RKYMTN</v>
      </c>
    </row>
    <row r="2745" spans="1:8">
      <c r="A2745" s="80">
        <v>39114</v>
      </c>
      <c r="B2745" s="79" t="s">
        <v>86</v>
      </c>
      <c r="C2745" s="79" t="s">
        <v>89</v>
      </c>
      <c r="D2745" s="85">
        <v>98828.377399999998</v>
      </c>
      <c r="E2745" s="85">
        <v>-9882.8377400000008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6IF-ELPO/PERMIAN</v>
      </c>
    </row>
    <row r="2746" spans="1:8">
      <c r="A2746" s="80">
        <v>39114</v>
      </c>
      <c r="B2746" s="79" t="s">
        <v>86</v>
      </c>
      <c r="C2746" s="79" t="s">
        <v>67</v>
      </c>
      <c r="D2746" s="85">
        <v>109512.928</v>
      </c>
      <c r="E2746" s="85">
        <v>-10951.292799999999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6IF-NWPL_ROCKY_M</v>
      </c>
    </row>
    <row r="2747" spans="1:8">
      <c r="A2747" s="80">
        <v>39114</v>
      </c>
      <c r="B2747" s="79" t="s">
        <v>86</v>
      </c>
      <c r="C2747" s="79" t="s">
        <v>68</v>
      </c>
      <c r="D2747" s="85">
        <v>0</v>
      </c>
      <c r="E2747" s="85">
        <v>0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6NGI-MALIN</v>
      </c>
    </row>
    <row r="2748" spans="1:8">
      <c r="A2748" s="80">
        <v>39114</v>
      </c>
      <c r="B2748" s="79" t="s">
        <v>86</v>
      </c>
      <c r="C2748" s="79" t="s">
        <v>46</v>
      </c>
      <c r="D2748" s="85">
        <v>-98031.279699999999</v>
      </c>
      <c r="E2748" s="85">
        <v>9803.1279699999996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6NGI-SOCAL</v>
      </c>
    </row>
    <row r="2749" spans="1:8">
      <c r="A2749" s="80">
        <v>39114</v>
      </c>
      <c r="B2749" s="79" t="s">
        <v>86</v>
      </c>
      <c r="C2749" s="79" t="s">
        <v>103</v>
      </c>
      <c r="D2749" s="85">
        <v>-109512.928</v>
      </c>
      <c r="E2749" s="85">
        <v>0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6NGW/OPAL</v>
      </c>
    </row>
    <row r="2750" spans="1:8">
      <c r="A2750" s="80">
        <v>39142</v>
      </c>
      <c r="B2750" s="79" t="s">
        <v>86</v>
      </c>
      <c r="C2750" s="79" t="s">
        <v>88</v>
      </c>
      <c r="D2750" s="85">
        <v>-6107.7272000000003</v>
      </c>
      <c r="E2750" s="85">
        <v>-314.80401406241106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6IF-CIG/RKYMTN</v>
      </c>
    </row>
    <row r="2751" spans="1:8">
      <c r="A2751" s="80">
        <v>39142</v>
      </c>
      <c r="B2751" s="79" t="s">
        <v>86</v>
      </c>
      <c r="C2751" s="79" t="s">
        <v>89</v>
      </c>
      <c r="D2751" s="85">
        <v>98387.907800000001</v>
      </c>
      <c r="E2751" s="85">
        <v>-9838.7907799999994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6IF-ELPO/PERMIAN</v>
      </c>
    </row>
    <row r="2752" spans="1:8">
      <c r="A2752" s="80">
        <v>39142</v>
      </c>
      <c r="B2752" s="79" t="s">
        <v>86</v>
      </c>
      <c r="C2752" s="79" t="s">
        <v>67</v>
      </c>
      <c r="D2752" s="85">
        <v>120706.0708</v>
      </c>
      <c r="E2752" s="85">
        <v>-12070.60708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6IF-NWPL_ROCKY_M</v>
      </c>
    </row>
    <row r="2753" spans="1:8">
      <c r="A2753" s="80">
        <v>39142</v>
      </c>
      <c r="B2753" s="79" t="s">
        <v>86</v>
      </c>
      <c r="C2753" s="79" t="s">
        <v>68</v>
      </c>
      <c r="D2753" s="85">
        <v>0</v>
      </c>
      <c r="E2753" s="85">
        <v>0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6NGI-MALIN</v>
      </c>
    </row>
    <row r="2754" spans="1:8">
      <c r="A2754" s="80">
        <v>39142</v>
      </c>
      <c r="B2754" s="79" t="s">
        <v>86</v>
      </c>
      <c r="C2754" s="79" t="s">
        <v>46</v>
      </c>
      <c r="D2754" s="85">
        <v>-110456.9572</v>
      </c>
      <c r="E2754" s="85">
        <v>11045.69572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6NGI-SOCAL</v>
      </c>
    </row>
    <row r="2755" spans="1:8">
      <c r="A2755" s="80">
        <v>39142</v>
      </c>
      <c r="B2755" s="79" t="s">
        <v>86</v>
      </c>
      <c r="C2755" s="79" t="s">
        <v>103</v>
      </c>
      <c r="D2755" s="85">
        <v>-120706.0708</v>
      </c>
      <c r="E2755" s="85">
        <v>0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6NGW/OPAL</v>
      </c>
    </row>
    <row r="2756" spans="1:8">
      <c r="A2756" s="80">
        <v>39173</v>
      </c>
      <c r="B2756" s="79" t="s">
        <v>86</v>
      </c>
      <c r="C2756" s="79" t="s">
        <v>88</v>
      </c>
      <c r="D2756" s="85">
        <v>-5881.3687</v>
      </c>
      <c r="E2756" s="85">
        <v>-304.24832669941105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6IF-CIG/RKYMTN</v>
      </c>
    </row>
    <row r="2757" spans="1:8">
      <c r="A2757" s="80">
        <v>39173</v>
      </c>
      <c r="B2757" s="79" t="s">
        <v>86</v>
      </c>
      <c r="C2757" s="79" t="s">
        <v>89</v>
      </c>
      <c r="D2757" s="85">
        <v>94544.357699999993</v>
      </c>
      <c r="E2757" s="85">
        <v>-9454.43577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6IF-ELPO/PERMIAN</v>
      </c>
    </row>
    <row r="2758" spans="1:8">
      <c r="A2758" s="80">
        <v>39173</v>
      </c>
      <c r="B2758" s="79" t="s">
        <v>86</v>
      </c>
      <c r="C2758" s="79" t="s">
        <v>67</v>
      </c>
      <c r="D2758" s="85">
        <v>116232.5828</v>
      </c>
      <c r="E2758" s="85">
        <v>-11623.25828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6IF-NWPL_ROCKY_M</v>
      </c>
    </row>
    <row r="2759" spans="1:8">
      <c r="A2759" s="80">
        <v>39173</v>
      </c>
      <c r="B2759" s="79" t="s">
        <v>86</v>
      </c>
      <c r="C2759" s="79" t="s">
        <v>68</v>
      </c>
      <c r="D2759" s="85">
        <v>0</v>
      </c>
      <c r="E2759" s="85">
        <v>0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6NGI-MALIN</v>
      </c>
    </row>
    <row r="2760" spans="1:8">
      <c r="A2760" s="80">
        <v>39173</v>
      </c>
      <c r="B2760" s="79" t="s">
        <v>86</v>
      </c>
      <c r="C2760" s="79" t="s">
        <v>46</v>
      </c>
      <c r="D2760" s="85">
        <v>-104681.3888</v>
      </c>
      <c r="E2760" s="85">
        <v>10468.13888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6NGI-SOCAL</v>
      </c>
    </row>
    <row r="2761" spans="1:8">
      <c r="A2761" s="80">
        <v>39173</v>
      </c>
      <c r="B2761" s="79" t="s">
        <v>86</v>
      </c>
      <c r="C2761" s="79" t="s">
        <v>103</v>
      </c>
      <c r="D2761" s="85">
        <v>-116232.5828</v>
      </c>
      <c r="E2761" s="85">
        <v>0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6NGW/OPAL</v>
      </c>
    </row>
    <row r="2762" spans="1:8">
      <c r="A2762" s="80">
        <v>39203</v>
      </c>
      <c r="B2762" s="79" t="s">
        <v>86</v>
      </c>
      <c r="C2762" s="79" t="s">
        <v>88</v>
      </c>
      <c r="D2762" s="85">
        <v>-6048.0414000000001</v>
      </c>
      <c r="E2762" s="85">
        <v>-310.77022801956201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6IF-CIG/RKYMTN</v>
      </c>
    </row>
    <row r="2763" spans="1:8">
      <c r="A2763" s="80">
        <v>39203</v>
      </c>
      <c r="B2763" s="79" t="s">
        <v>86</v>
      </c>
      <c r="C2763" s="79" t="s">
        <v>89</v>
      </c>
      <c r="D2763" s="85">
        <v>97426.445000000007</v>
      </c>
      <c r="E2763" s="85">
        <v>-9742.6445000000003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6IF-ELPO/PERMIAN</v>
      </c>
    </row>
    <row r="2764" spans="1:8">
      <c r="A2764" s="80">
        <v>39203</v>
      </c>
      <c r="B2764" s="79" t="s">
        <v>86</v>
      </c>
      <c r="C2764" s="79" t="s">
        <v>67</v>
      </c>
      <c r="D2764" s="85">
        <v>119526.5113</v>
      </c>
      <c r="E2764" s="85">
        <v>-11952.65113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6IF-NWPL_ROCKY_M</v>
      </c>
    </row>
    <row r="2765" spans="1:8">
      <c r="A2765" s="80">
        <v>39203</v>
      </c>
      <c r="B2765" s="79" t="s">
        <v>86</v>
      </c>
      <c r="C2765" s="79" t="s">
        <v>68</v>
      </c>
      <c r="D2765" s="85">
        <v>0</v>
      </c>
      <c r="E2765" s="85">
        <v>0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6NGI-MALIN</v>
      </c>
    </row>
    <row r="2766" spans="1:8">
      <c r="A2766" s="80">
        <v>39203</v>
      </c>
      <c r="B2766" s="79" t="s">
        <v>86</v>
      </c>
      <c r="C2766" s="79" t="s">
        <v>46</v>
      </c>
      <c r="D2766" s="85">
        <v>-106400.958</v>
      </c>
      <c r="E2766" s="85">
        <v>10640.095799999999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6NGI-SOCAL</v>
      </c>
    </row>
    <row r="2767" spans="1:8">
      <c r="A2767" s="80">
        <v>39203</v>
      </c>
      <c r="B2767" s="79" t="s">
        <v>86</v>
      </c>
      <c r="C2767" s="79" t="s">
        <v>103</v>
      </c>
      <c r="D2767" s="85">
        <v>-119526.5114</v>
      </c>
      <c r="E2767" s="85">
        <v>0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6NGW/OPAL</v>
      </c>
    </row>
    <row r="2768" spans="1:8">
      <c r="A2768" s="80">
        <v>39234</v>
      </c>
      <c r="B2768" s="79" t="s">
        <v>86</v>
      </c>
      <c r="C2768" s="79" t="s">
        <v>88</v>
      </c>
      <c r="D2768" s="85">
        <v>-5823.5347000000002</v>
      </c>
      <c r="E2768" s="85">
        <v>-294.04983154635403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6IF-CIG/RKYMTN</v>
      </c>
    </row>
    <row r="2769" spans="1:8">
      <c r="A2769" s="80">
        <v>39234</v>
      </c>
      <c r="B2769" s="79" t="s">
        <v>86</v>
      </c>
      <c r="C2769" s="79" t="s">
        <v>89</v>
      </c>
      <c r="D2769" s="85">
        <v>95829.755000000005</v>
      </c>
      <c r="E2769" s="85">
        <v>-9582.9755000000005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6IF-ELPO/PERMIAN</v>
      </c>
    </row>
    <row r="2770" spans="1:8">
      <c r="A2770" s="80">
        <v>39234</v>
      </c>
      <c r="B2770" s="79" t="s">
        <v>86</v>
      </c>
      <c r="C2770" s="79" t="s">
        <v>67</v>
      </c>
      <c r="D2770" s="85">
        <v>115089.6191</v>
      </c>
      <c r="E2770" s="85">
        <v>-11508.96191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6IF-NWPL_ROCKY_M</v>
      </c>
    </row>
    <row r="2771" spans="1:8">
      <c r="A2771" s="80">
        <v>39234</v>
      </c>
      <c r="B2771" s="79" t="s">
        <v>86</v>
      </c>
      <c r="C2771" s="79" t="s">
        <v>68</v>
      </c>
      <c r="D2771" s="85">
        <v>0</v>
      </c>
      <c r="E2771" s="85">
        <v>0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6NGI-MALIN</v>
      </c>
    </row>
    <row r="2772" spans="1:8">
      <c r="A2772" s="80">
        <v>39234</v>
      </c>
      <c r="B2772" s="79" t="s">
        <v>86</v>
      </c>
      <c r="C2772" s="79" t="s">
        <v>46</v>
      </c>
      <c r="D2772" s="85">
        <v>-102263.2648</v>
      </c>
      <c r="E2772" s="85">
        <v>10226.32648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6NGI-SOCAL</v>
      </c>
    </row>
    <row r="2773" spans="1:8">
      <c r="A2773" s="80">
        <v>39234</v>
      </c>
      <c r="B2773" s="79" t="s">
        <v>86</v>
      </c>
      <c r="C2773" s="79" t="s">
        <v>103</v>
      </c>
      <c r="D2773" s="85">
        <v>-115089.61900000001</v>
      </c>
      <c r="E2773" s="85">
        <v>0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6NGW/OPAL</v>
      </c>
    </row>
    <row r="2774" spans="1:8">
      <c r="A2774" s="80">
        <v>39264</v>
      </c>
      <c r="B2774" s="79" t="s">
        <v>86</v>
      </c>
      <c r="C2774" s="79" t="s">
        <v>88</v>
      </c>
      <c r="D2774" s="85">
        <v>-5988.2101000000002</v>
      </c>
      <c r="E2774" s="85">
        <v>-282.53051593183801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6IF-CIG/RKYMTN</v>
      </c>
    </row>
    <row r="2775" spans="1:8">
      <c r="A2775" s="80">
        <v>39264</v>
      </c>
      <c r="B2775" s="79" t="s">
        <v>86</v>
      </c>
      <c r="C2775" s="79" t="s">
        <v>89</v>
      </c>
      <c r="D2775" s="85">
        <v>96462.635599999994</v>
      </c>
      <c r="E2775" s="85">
        <v>-9646.2635599999994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6IF-ELPO/PERMIAN</v>
      </c>
    </row>
    <row r="2776" spans="1:8">
      <c r="A2776" s="80">
        <v>39264</v>
      </c>
      <c r="B2776" s="79" t="s">
        <v>86</v>
      </c>
      <c r="C2776" s="79" t="s">
        <v>67</v>
      </c>
      <c r="D2776" s="85">
        <v>118344.073</v>
      </c>
      <c r="E2776" s="85">
        <v>-11834.407300000001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6IF-NWPL_ROCKY_M</v>
      </c>
    </row>
    <row r="2777" spans="1:8">
      <c r="A2777" s="80">
        <v>39264</v>
      </c>
      <c r="B2777" s="79" t="s">
        <v>86</v>
      </c>
      <c r="C2777" s="79" t="s">
        <v>68</v>
      </c>
      <c r="D2777" s="85">
        <v>0</v>
      </c>
      <c r="E2777" s="85">
        <v>0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6NGI-MALIN</v>
      </c>
    </row>
    <row r="2778" spans="1:8">
      <c r="A2778" s="80">
        <v>39264</v>
      </c>
      <c r="B2778" s="79" t="s">
        <v>86</v>
      </c>
      <c r="C2778" s="79" t="s">
        <v>46</v>
      </c>
      <c r="D2778" s="85">
        <v>-82737.777300000002</v>
      </c>
      <c r="E2778" s="85">
        <v>8273.7777299999998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6NGI-SOCAL</v>
      </c>
    </row>
    <row r="2779" spans="1:8">
      <c r="A2779" s="80">
        <v>39264</v>
      </c>
      <c r="B2779" s="79" t="s">
        <v>86</v>
      </c>
      <c r="C2779" s="79" t="s">
        <v>103</v>
      </c>
      <c r="D2779" s="85">
        <v>-118344.073</v>
      </c>
      <c r="E2779" s="85">
        <v>0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6NGW/OPAL</v>
      </c>
    </row>
    <row r="2780" spans="1:8">
      <c r="A2780" s="80">
        <v>39295</v>
      </c>
      <c r="B2780" s="79" t="s">
        <v>86</v>
      </c>
      <c r="C2780" s="79" t="s">
        <v>88</v>
      </c>
      <c r="D2780" s="85">
        <v>-5957.7533000000003</v>
      </c>
      <c r="E2780" s="85">
        <v>-270.12489915905098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6IF-CIG/RKYMTN</v>
      </c>
    </row>
    <row r="2781" spans="1:8">
      <c r="A2781" s="80">
        <v>39295</v>
      </c>
      <c r="B2781" s="79" t="s">
        <v>86</v>
      </c>
      <c r="C2781" s="79" t="s">
        <v>89</v>
      </c>
      <c r="D2781" s="85">
        <v>94875.873500000002</v>
      </c>
      <c r="E2781" s="85">
        <v>-9487.5873499999998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6IF-ELPO/PERMIAN</v>
      </c>
    </row>
    <row r="2782" spans="1:8">
      <c r="A2782" s="80">
        <v>39295</v>
      </c>
      <c r="B2782" s="79" t="s">
        <v>86</v>
      </c>
      <c r="C2782" s="79" t="s">
        <v>67</v>
      </c>
      <c r="D2782" s="85">
        <v>117742.1608</v>
      </c>
      <c r="E2782" s="85">
        <v>-11774.21608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6IF-NWPL_ROCKY_M</v>
      </c>
    </row>
    <row r="2783" spans="1:8">
      <c r="A2783" s="80">
        <v>39295</v>
      </c>
      <c r="B2783" s="79" t="s">
        <v>86</v>
      </c>
      <c r="C2783" s="79" t="s">
        <v>68</v>
      </c>
      <c r="D2783" s="85">
        <v>0</v>
      </c>
      <c r="E2783" s="85">
        <v>0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6NGI-MALIN</v>
      </c>
    </row>
    <row r="2784" spans="1:8">
      <c r="A2784" s="80">
        <v>39295</v>
      </c>
      <c r="B2784" s="79" t="s">
        <v>86</v>
      </c>
      <c r="C2784" s="79" t="s">
        <v>46</v>
      </c>
      <c r="D2784" s="85">
        <v>-86649.114799999996</v>
      </c>
      <c r="E2784" s="85">
        <v>8664.9114800000007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6NGI-SOCAL</v>
      </c>
    </row>
    <row r="2785" spans="1:8">
      <c r="A2785" s="80">
        <v>39295</v>
      </c>
      <c r="B2785" s="79" t="s">
        <v>86</v>
      </c>
      <c r="C2785" s="79" t="s">
        <v>103</v>
      </c>
      <c r="D2785" s="85">
        <v>-117742.1608</v>
      </c>
      <c r="E2785" s="85">
        <v>0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6NGW/OPAL</v>
      </c>
    </row>
    <row r="2786" spans="1:8">
      <c r="A2786" s="80">
        <v>39326</v>
      </c>
      <c r="B2786" s="79" t="s">
        <v>86</v>
      </c>
      <c r="C2786" s="79" t="s">
        <v>88</v>
      </c>
      <c r="D2786" s="85">
        <v>-5736.0631000000003</v>
      </c>
      <c r="E2786" s="85">
        <v>-252.76029641049502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6IF-CIG/RKYMTN</v>
      </c>
    </row>
    <row r="2787" spans="1:8">
      <c r="A2787" s="80">
        <v>39326</v>
      </c>
      <c r="B2787" s="79" t="s">
        <v>86</v>
      </c>
      <c r="C2787" s="79" t="s">
        <v>89</v>
      </c>
      <c r="D2787" s="85">
        <v>95480.8894</v>
      </c>
      <c r="E2787" s="85">
        <v>-9548.0889399999996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6IF-ELPO/PERMIAN</v>
      </c>
    </row>
    <row r="2788" spans="1:8">
      <c r="A2788" s="80">
        <v>39326</v>
      </c>
      <c r="B2788" s="79" t="s">
        <v>86</v>
      </c>
      <c r="C2788" s="79" t="s">
        <v>67</v>
      </c>
      <c r="D2788" s="85">
        <v>113360.9313</v>
      </c>
      <c r="E2788" s="85">
        <v>-11336.093129999999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6IF-NWPL_ROCKY_M</v>
      </c>
    </row>
    <row r="2789" spans="1:8">
      <c r="A2789" s="80">
        <v>39326</v>
      </c>
      <c r="B2789" s="79" t="s">
        <v>86</v>
      </c>
      <c r="C2789" s="79" t="s">
        <v>68</v>
      </c>
      <c r="D2789" s="85">
        <v>0</v>
      </c>
      <c r="E2789" s="85">
        <v>0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6NGI-MALIN</v>
      </c>
    </row>
    <row r="2790" spans="1:8">
      <c r="A2790" s="80">
        <v>39326</v>
      </c>
      <c r="B2790" s="79" t="s">
        <v>86</v>
      </c>
      <c r="C2790" s="79" t="s">
        <v>46</v>
      </c>
      <c r="D2790" s="85">
        <v>-80322.265899999999</v>
      </c>
      <c r="E2790" s="85">
        <v>8032.2265900000002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6NGI-SOCAL</v>
      </c>
    </row>
    <row r="2791" spans="1:8">
      <c r="A2791" s="80">
        <v>39326</v>
      </c>
      <c r="B2791" s="79" t="s">
        <v>86</v>
      </c>
      <c r="C2791" s="79" t="s">
        <v>103</v>
      </c>
      <c r="D2791" s="85">
        <v>-113360.93120000001</v>
      </c>
      <c r="E2791" s="85">
        <v>0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6NGW/OPAL</v>
      </c>
    </row>
    <row r="2792" spans="1:8">
      <c r="A2792" s="80">
        <v>39356</v>
      </c>
      <c r="B2792" s="79" t="s">
        <v>86</v>
      </c>
      <c r="C2792" s="79" t="s">
        <v>88</v>
      </c>
      <c r="D2792" s="85">
        <v>-5897.7327000000005</v>
      </c>
      <c r="E2792" s="85">
        <v>-253.86464792148101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6IF-CIG/RKYMTN</v>
      </c>
    </row>
    <row r="2793" spans="1:8">
      <c r="A2793" s="80">
        <v>39356</v>
      </c>
      <c r="B2793" s="79" t="s">
        <v>86</v>
      </c>
      <c r="C2793" s="79" t="s">
        <v>89</v>
      </c>
      <c r="D2793" s="85">
        <v>95005.157699999996</v>
      </c>
      <c r="E2793" s="85">
        <v>-9500.51577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6IF-ELPO/PERMIAN</v>
      </c>
    </row>
    <row r="2794" spans="1:8">
      <c r="A2794" s="80">
        <v>39356</v>
      </c>
      <c r="B2794" s="79" t="s">
        <v>86</v>
      </c>
      <c r="C2794" s="79" t="s">
        <v>67</v>
      </c>
      <c r="D2794" s="85">
        <v>116555.9829</v>
      </c>
      <c r="E2794" s="85">
        <v>-11655.59829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6IF-NWPL_ROCKY_M</v>
      </c>
    </row>
    <row r="2795" spans="1:8">
      <c r="A2795" s="80">
        <v>39356</v>
      </c>
      <c r="B2795" s="79" t="s">
        <v>86</v>
      </c>
      <c r="C2795" s="79" t="s">
        <v>68</v>
      </c>
      <c r="D2795" s="85">
        <v>0</v>
      </c>
      <c r="E2795" s="85">
        <v>0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6NGI-MALIN</v>
      </c>
    </row>
    <row r="2796" spans="1:8">
      <c r="A2796" s="80">
        <v>39356</v>
      </c>
      <c r="B2796" s="79" t="s">
        <v>86</v>
      </c>
      <c r="C2796" s="79" t="s">
        <v>46</v>
      </c>
      <c r="D2796" s="85">
        <v>-82025.332999999999</v>
      </c>
      <c r="E2796" s="85">
        <v>8202.533300000001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6NGI-SOCAL</v>
      </c>
    </row>
    <row r="2797" spans="1:8">
      <c r="A2797" s="80">
        <v>39356</v>
      </c>
      <c r="B2797" s="79" t="s">
        <v>86</v>
      </c>
      <c r="C2797" s="79" t="s">
        <v>103</v>
      </c>
      <c r="D2797" s="85">
        <v>-116555.98300000001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6NGW/OPAL</v>
      </c>
    </row>
    <row r="2798" spans="1:8">
      <c r="A2798" s="80">
        <v>39387</v>
      </c>
      <c r="B2798" s="79" t="s">
        <v>86</v>
      </c>
      <c r="C2798" s="79" t="s">
        <v>88</v>
      </c>
      <c r="D2798" s="85">
        <v>-5677.9249</v>
      </c>
      <c r="E2798" s="85">
        <v>-197.15754040211101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6IF-CIG/RKYMTN</v>
      </c>
    </row>
    <row r="2799" spans="1:8">
      <c r="A2799" s="80">
        <v>39387</v>
      </c>
      <c r="B2799" s="79" t="s">
        <v>86</v>
      </c>
      <c r="C2799" s="79" t="s">
        <v>89</v>
      </c>
      <c r="D2799" s="85">
        <v>93433.657900000006</v>
      </c>
      <c r="E2799" s="85">
        <v>-9343.3657899999998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6IF-ELPO/PERMIAN</v>
      </c>
    </row>
    <row r="2800" spans="1:8">
      <c r="A2800" s="80">
        <v>39387</v>
      </c>
      <c r="B2800" s="79" t="s">
        <v>86</v>
      </c>
      <c r="C2800" s="79" t="s">
        <v>67</v>
      </c>
      <c r="D2800" s="85">
        <v>112211.95450000001</v>
      </c>
      <c r="E2800" s="85">
        <v>-11221.195449999999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6IF-NWPL_ROCKY_M</v>
      </c>
    </row>
    <row r="2801" spans="1:8">
      <c r="A2801" s="80">
        <v>39387</v>
      </c>
      <c r="B2801" s="79" t="s">
        <v>86</v>
      </c>
      <c r="C2801" s="79" t="s">
        <v>68</v>
      </c>
      <c r="D2801" s="85">
        <v>0</v>
      </c>
      <c r="E2801" s="85">
        <v>0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6NGI-MALIN</v>
      </c>
    </row>
    <row r="2802" spans="1:8">
      <c r="A2802" s="80">
        <v>39387</v>
      </c>
      <c r="B2802" s="79" t="s">
        <v>86</v>
      </c>
      <c r="C2802" s="79" t="s">
        <v>46</v>
      </c>
      <c r="D2802" s="85">
        <v>-78778.776700000002</v>
      </c>
      <c r="E2802" s="85">
        <v>7877.8776699999999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6NGI-SOCAL</v>
      </c>
    </row>
    <row r="2803" spans="1:8">
      <c r="A2803" s="80">
        <v>39387</v>
      </c>
      <c r="B2803" s="79" t="s">
        <v>86</v>
      </c>
      <c r="C2803" s="79" t="s">
        <v>103</v>
      </c>
      <c r="D2803" s="85">
        <v>-112211.9546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6NGW/OPAL</v>
      </c>
    </row>
    <row r="2804" spans="1:8">
      <c r="A2804" s="80">
        <v>39417</v>
      </c>
      <c r="B2804" s="79" t="s">
        <v>86</v>
      </c>
      <c r="C2804" s="79" t="s">
        <v>89</v>
      </c>
      <c r="D2804" s="85">
        <v>94036.601899999994</v>
      </c>
      <c r="E2804" s="85">
        <v>-9403.6601900000005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6IF-ELPO/PERMIAN</v>
      </c>
    </row>
    <row r="2805" spans="1:8">
      <c r="A2805" s="80">
        <v>39417</v>
      </c>
      <c r="B2805" s="79" t="s">
        <v>86</v>
      </c>
      <c r="C2805" s="79" t="s">
        <v>67</v>
      </c>
      <c r="D2805" s="85">
        <v>115367.72139999999</v>
      </c>
      <c r="E2805" s="85">
        <v>-11536.772139999999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6IF-NWPL_ROCKY_M</v>
      </c>
    </row>
    <row r="2806" spans="1:8">
      <c r="A2806" s="80">
        <v>39417</v>
      </c>
      <c r="B2806" s="79" t="s">
        <v>86</v>
      </c>
      <c r="C2806" s="79" t="s">
        <v>68</v>
      </c>
      <c r="D2806" s="85">
        <v>0</v>
      </c>
      <c r="E2806" s="85">
        <v>0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6NGI-MALIN</v>
      </c>
    </row>
    <row r="2807" spans="1:8">
      <c r="A2807" s="80">
        <v>39417</v>
      </c>
      <c r="B2807" s="79" t="s">
        <v>86</v>
      </c>
      <c r="C2807" s="79" t="s">
        <v>46</v>
      </c>
      <c r="D2807" s="85">
        <v>-79317.913499999995</v>
      </c>
      <c r="E2807" s="85">
        <v>7931.7913500000004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6NGI-SOCAL</v>
      </c>
    </row>
    <row r="2808" spans="1:8">
      <c r="A2808" s="80">
        <v>39417</v>
      </c>
      <c r="B2808" s="79" t="s">
        <v>86</v>
      </c>
      <c r="C2808" s="79" t="s">
        <v>103</v>
      </c>
      <c r="D2808" s="85">
        <v>-115367.72139999999</v>
      </c>
      <c r="E2808" s="85">
        <v>0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6NGW/OPAL</v>
      </c>
    </row>
    <row r="2809" spans="1:8">
      <c r="A2809" s="80">
        <v>39448</v>
      </c>
      <c r="B2809" s="79" t="s">
        <v>86</v>
      </c>
      <c r="C2809" s="79" t="s">
        <v>89</v>
      </c>
      <c r="D2809" s="85">
        <v>92475.407800000001</v>
      </c>
      <c r="E2809" s="85">
        <v>-9247.5407799999994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6IF-ELPO/PERMIAN</v>
      </c>
    </row>
    <row r="2810" spans="1:8">
      <c r="A2810" s="80">
        <v>39448</v>
      </c>
      <c r="B2810" s="79" t="s">
        <v>86</v>
      </c>
      <c r="C2810" s="79" t="s">
        <v>67</v>
      </c>
      <c r="D2810" s="85">
        <v>114763.1525</v>
      </c>
      <c r="E2810" s="85">
        <v>-11476.31525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6IF-NWPL_ROCKY_M</v>
      </c>
    </row>
    <row r="2811" spans="1:8">
      <c r="A2811" s="80">
        <v>39448</v>
      </c>
      <c r="B2811" s="79" t="s">
        <v>86</v>
      </c>
      <c r="C2811" s="79" t="s">
        <v>68</v>
      </c>
      <c r="D2811" s="85">
        <v>0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6NGI-MALIN</v>
      </c>
    </row>
    <row r="2812" spans="1:8">
      <c r="A2812" s="80">
        <v>39448</v>
      </c>
      <c r="B2812" s="79" t="s">
        <v>86</v>
      </c>
      <c r="C2812" s="79" t="s">
        <v>46</v>
      </c>
      <c r="D2812" s="85">
        <v>-79691.533200000005</v>
      </c>
      <c r="E2812" s="85">
        <v>7969.1533200000003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6NGI-SOCAL</v>
      </c>
    </row>
    <row r="2813" spans="1:8">
      <c r="A2813" s="80">
        <v>39448</v>
      </c>
      <c r="B2813" s="79" t="s">
        <v>86</v>
      </c>
      <c r="C2813" s="79" t="s">
        <v>103</v>
      </c>
      <c r="D2813" s="85">
        <v>-114763.15240000001</v>
      </c>
      <c r="E2813" s="85">
        <v>0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6NGW/OPAL</v>
      </c>
    </row>
    <row r="2814" spans="1:8">
      <c r="A2814" s="80">
        <v>39479</v>
      </c>
      <c r="B2814" s="79" t="s">
        <v>86</v>
      </c>
      <c r="C2814" s="79" t="s">
        <v>88</v>
      </c>
      <c r="D2814" s="85">
        <v>-5403.732</v>
      </c>
      <c r="E2814" s="85">
        <v>-54.113925293405394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6IF-CIG/RKYMTN</v>
      </c>
    </row>
    <row r="2815" spans="1:8">
      <c r="A2815" s="80">
        <v>39479</v>
      </c>
      <c r="B2815" s="79" t="s">
        <v>86</v>
      </c>
      <c r="C2815" s="79" t="s">
        <v>89</v>
      </c>
      <c r="D2815" s="85">
        <v>93050.690100000007</v>
      </c>
      <c r="E2815" s="85">
        <v>-9305.0690099999993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6IF-ELPO/PERMIAN</v>
      </c>
    </row>
    <row r="2816" spans="1:8">
      <c r="A2816" s="80">
        <v>39479</v>
      </c>
      <c r="B2816" s="79" t="s">
        <v>86</v>
      </c>
      <c r="C2816" s="79" t="s">
        <v>67</v>
      </c>
      <c r="D2816" s="85">
        <v>106793.124</v>
      </c>
      <c r="E2816" s="85">
        <v>-10679.312400000001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6IF-NWPL_ROCKY_M</v>
      </c>
    </row>
    <row r="2817" spans="1:8">
      <c r="A2817" s="80">
        <v>39479</v>
      </c>
      <c r="B2817" s="79" t="s">
        <v>86</v>
      </c>
      <c r="C2817" s="79" t="s">
        <v>68</v>
      </c>
      <c r="D2817" s="85">
        <v>0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6NGI-MALIN</v>
      </c>
    </row>
    <row r="2818" spans="1:8">
      <c r="A2818" s="80">
        <v>39479</v>
      </c>
      <c r="B2818" s="79" t="s">
        <v>86</v>
      </c>
      <c r="C2818" s="79" t="s">
        <v>46</v>
      </c>
      <c r="D2818" s="85">
        <v>-73432.425099999993</v>
      </c>
      <c r="E2818" s="85">
        <v>7343.24251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6NGI-SOCAL</v>
      </c>
    </row>
    <row r="2819" spans="1:8">
      <c r="A2819" s="80">
        <v>39479</v>
      </c>
      <c r="B2819" s="79" t="s">
        <v>86</v>
      </c>
      <c r="C2819" s="79" t="s">
        <v>103</v>
      </c>
      <c r="D2819" s="85">
        <v>-106793.124</v>
      </c>
      <c r="E2819" s="85">
        <v>0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6NGW/OPAL</v>
      </c>
    </row>
    <row r="2820" spans="1:8">
      <c r="A2820" s="80">
        <v>39508</v>
      </c>
      <c r="B2820" s="79" t="s">
        <v>86</v>
      </c>
      <c r="C2820" s="79" t="s">
        <v>88</v>
      </c>
      <c r="D2820" s="85">
        <v>-5747.7488000000003</v>
      </c>
      <c r="E2820" s="85">
        <v>-97.573777179825797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6IF-CIG/RKYMTN</v>
      </c>
    </row>
    <row r="2821" spans="1:8">
      <c r="A2821" s="80">
        <v>39508</v>
      </c>
      <c r="B2821" s="79" t="s">
        <v>86</v>
      </c>
      <c r="C2821" s="79" t="s">
        <v>89</v>
      </c>
      <c r="D2821" s="85">
        <v>92589.100999999995</v>
      </c>
      <c r="E2821" s="85">
        <v>-9258.910100000001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6IF-ELPO/PERMIAN</v>
      </c>
    </row>
    <row r="2822" spans="1:8">
      <c r="A2822" s="80">
        <v>39508</v>
      </c>
      <c r="B2822" s="79" t="s">
        <v>86</v>
      </c>
      <c r="C2822" s="79" t="s">
        <v>67</v>
      </c>
      <c r="D2822" s="85">
        <v>113591.8717</v>
      </c>
      <c r="E2822" s="85">
        <v>-11359.187169999999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6IF-NWPL_ROCKY_M</v>
      </c>
    </row>
    <row r="2823" spans="1:8">
      <c r="A2823" s="80">
        <v>39508</v>
      </c>
      <c r="B2823" s="79" t="s">
        <v>86</v>
      </c>
      <c r="C2823" s="79" t="s">
        <v>68</v>
      </c>
      <c r="D2823" s="85">
        <v>0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6NGI-MALIN</v>
      </c>
    </row>
    <row r="2824" spans="1:8">
      <c r="A2824" s="80">
        <v>39508</v>
      </c>
      <c r="B2824" s="79" t="s">
        <v>86</v>
      </c>
      <c r="C2824" s="79" t="s">
        <v>46</v>
      </c>
      <c r="D2824" s="85">
        <v>-82280.089000000007</v>
      </c>
      <c r="E2824" s="85">
        <v>8228.0089000000007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6NGI-SOCAL</v>
      </c>
    </row>
    <row r="2825" spans="1:8">
      <c r="A2825" s="80">
        <v>39508</v>
      </c>
      <c r="B2825" s="79" t="s">
        <v>86</v>
      </c>
      <c r="C2825" s="79" t="s">
        <v>103</v>
      </c>
      <c r="D2825" s="85">
        <v>-113591.8716</v>
      </c>
      <c r="E2825" s="85">
        <v>0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6NGW/OPAL</v>
      </c>
    </row>
    <row r="2826" spans="1:8">
      <c r="A2826" s="80">
        <v>39539</v>
      </c>
      <c r="B2826" s="79" t="s">
        <v>86</v>
      </c>
      <c r="C2826" s="79" t="s">
        <v>88</v>
      </c>
      <c r="D2826" s="85">
        <v>-5532.6788000000006</v>
      </c>
      <c r="E2826" s="85">
        <v>-92.996745519008996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6IF-CIG/RKYMTN</v>
      </c>
    </row>
    <row r="2827" spans="1:8">
      <c r="A2827" s="80">
        <v>39539</v>
      </c>
      <c r="B2827" s="79" t="s">
        <v>86</v>
      </c>
      <c r="C2827" s="79" t="s">
        <v>89</v>
      </c>
      <c r="D2827" s="85">
        <v>89990.953099999999</v>
      </c>
      <c r="E2827" s="85">
        <v>-8999.0953100000006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6IF-ELPO/PERMIAN</v>
      </c>
    </row>
    <row r="2828" spans="1:8">
      <c r="A2828" s="80">
        <v>39539</v>
      </c>
      <c r="B2828" s="79" t="s">
        <v>86</v>
      </c>
      <c r="C2828" s="79" t="s">
        <v>67</v>
      </c>
      <c r="D2828" s="85">
        <v>109341.47900000001</v>
      </c>
      <c r="E2828" s="85">
        <v>-10934.1479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6IF-NWPL_ROCKY_M</v>
      </c>
    </row>
    <row r="2829" spans="1:8">
      <c r="A2829" s="80">
        <v>39539</v>
      </c>
      <c r="B2829" s="79" t="s">
        <v>86</v>
      </c>
      <c r="C2829" s="79" t="s">
        <v>68</v>
      </c>
      <c r="D2829" s="85">
        <v>0</v>
      </c>
      <c r="E2829" s="85">
        <v>0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6NGI-MALIN</v>
      </c>
    </row>
    <row r="2830" spans="1:8">
      <c r="A2830" s="80">
        <v>39539</v>
      </c>
      <c r="B2830" s="79" t="s">
        <v>86</v>
      </c>
      <c r="C2830" s="79" t="s">
        <v>46</v>
      </c>
      <c r="D2830" s="85">
        <v>-76836.444099999993</v>
      </c>
      <c r="E2830" s="85">
        <v>7683.6444099999999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6NGI-SOCAL</v>
      </c>
    </row>
    <row r="2831" spans="1:8">
      <c r="A2831" s="80">
        <v>39539</v>
      </c>
      <c r="B2831" s="79" t="s">
        <v>86</v>
      </c>
      <c r="C2831" s="79" t="s">
        <v>103</v>
      </c>
      <c r="D2831" s="85">
        <v>-109341.47900000001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6NGW/OPAL</v>
      </c>
    </row>
    <row r="2832" spans="1:8">
      <c r="A2832" s="80">
        <v>39569</v>
      </c>
      <c r="B2832" s="79" t="s">
        <v>86</v>
      </c>
      <c r="C2832" s="79" t="s">
        <v>88</v>
      </c>
      <c r="D2832" s="85">
        <v>-5687.4285</v>
      </c>
      <c r="E2832" s="85">
        <v>-92.782165449470796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6IF-CIG/RKYMTN</v>
      </c>
    </row>
    <row r="2833" spans="1:8">
      <c r="A2833" s="80">
        <v>39569</v>
      </c>
      <c r="B2833" s="79" t="s">
        <v>86</v>
      </c>
      <c r="C2833" s="79" t="s">
        <v>89</v>
      </c>
      <c r="D2833" s="85">
        <v>91617.416800000006</v>
      </c>
      <c r="E2833" s="85">
        <v>-9161.7416799999992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6IF-ELPO/PERMIAN</v>
      </c>
    </row>
    <row r="2834" spans="1:8">
      <c r="A2834" s="80">
        <v>39569</v>
      </c>
      <c r="B2834" s="79" t="s">
        <v>86</v>
      </c>
      <c r="C2834" s="79" t="s">
        <v>67</v>
      </c>
      <c r="D2834" s="85">
        <v>112399.77220000001</v>
      </c>
      <c r="E2834" s="85">
        <v>-11239.977220000001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6IF-NWPL_ROCKY_M</v>
      </c>
    </row>
    <row r="2835" spans="1:8">
      <c r="A2835" s="80">
        <v>39569</v>
      </c>
      <c r="B2835" s="79" t="s">
        <v>86</v>
      </c>
      <c r="C2835" s="79" t="s">
        <v>68</v>
      </c>
      <c r="D2835" s="85">
        <v>0</v>
      </c>
      <c r="E2835" s="85">
        <v>0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6NGI-MALIN</v>
      </c>
    </row>
    <row r="2836" spans="1:8">
      <c r="A2836" s="80">
        <v>39569</v>
      </c>
      <c r="B2836" s="79" t="s">
        <v>86</v>
      </c>
      <c r="C2836" s="79" t="s">
        <v>46</v>
      </c>
      <c r="D2836" s="85">
        <v>-79319.431500000006</v>
      </c>
      <c r="E2836" s="85">
        <v>7931.9431500000001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6NGI-SOCAL</v>
      </c>
    </row>
    <row r="2837" spans="1:8">
      <c r="A2837" s="80">
        <v>39569</v>
      </c>
      <c r="B2837" s="79" t="s">
        <v>86</v>
      </c>
      <c r="C2837" s="79" t="s">
        <v>103</v>
      </c>
      <c r="D2837" s="85">
        <v>-112399.77220000001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6NGW/OPAL</v>
      </c>
    </row>
    <row r="2838" spans="1:8">
      <c r="A2838" s="80">
        <v>39600</v>
      </c>
      <c r="B2838" s="79" t="s">
        <v>86</v>
      </c>
      <c r="C2838" s="79" t="s">
        <v>88</v>
      </c>
      <c r="D2838" s="85">
        <v>-5474.2776000000003</v>
      </c>
      <c r="E2838" s="85">
        <v>-78.118309300094595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6IF-CIG/RKYMTN</v>
      </c>
    </row>
    <row r="2839" spans="1:8">
      <c r="A2839" s="80">
        <v>39600</v>
      </c>
      <c r="B2839" s="79" t="s">
        <v>86</v>
      </c>
      <c r="C2839" s="79" t="s">
        <v>89</v>
      </c>
      <c r="D2839" s="85">
        <v>90082.519100000005</v>
      </c>
      <c r="E2839" s="85">
        <v>-9008.2519100000009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6IF-ELPO/PERMIAN</v>
      </c>
    </row>
    <row r="2840" spans="1:8">
      <c r="A2840" s="80">
        <v>39600</v>
      </c>
      <c r="B2840" s="79" t="s">
        <v>86</v>
      </c>
      <c r="C2840" s="79" t="s">
        <v>67</v>
      </c>
      <c r="D2840" s="85">
        <v>108187.30379999999</v>
      </c>
      <c r="E2840" s="85">
        <v>-10818.730380000001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6IF-NWPL_ROCKY_M</v>
      </c>
    </row>
    <row r="2841" spans="1:8">
      <c r="A2841" s="80">
        <v>39600</v>
      </c>
      <c r="B2841" s="79" t="s">
        <v>86</v>
      </c>
      <c r="C2841" s="79" t="s">
        <v>68</v>
      </c>
      <c r="D2841" s="85">
        <v>0</v>
      </c>
      <c r="E2841" s="85">
        <v>0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6NGI-MALIN</v>
      </c>
    </row>
    <row r="2842" spans="1:8">
      <c r="A2842" s="80">
        <v>39600</v>
      </c>
      <c r="B2842" s="79" t="s">
        <v>86</v>
      </c>
      <c r="C2842" s="79" t="s">
        <v>46</v>
      </c>
      <c r="D2842" s="85">
        <v>-75665.479000000007</v>
      </c>
      <c r="E2842" s="85">
        <v>7566.5479000000005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6NGI-SOCAL</v>
      </c>
    </row>
    <row r="2843" spans="1:8">
      <c r="A2843" s="80">
        <v>39600</v>
      </c>
      <c r="B2843" s="79" t="s">
        <v>86</v>
      </c>
      <c r="C2843" s="79" t="s">
        <v>103</v>
      </c>
      <c r="D2843" s="85">
        <v>-108187.30379999999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6NGW/OPAL</v>
      </c>
    </row>
    <row r="2844" spans="1:8">
      <c r="A2844" s="80">
        <v>39630</v>
      </c>
      <c r="B2844" s="79" t="s">
        <v>86</v>
      </c>
      <c r="C2844" s="79" t="s">
        <v>88</v>
      </c>
      <c r="D2844" s="85">
        <v>-5627.0574000000006</v>
      </c>
      <c r="E2844" s="85">
        <v>-67.056273573213488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6IF-CIG/RKYMTN</v>
      </c>
    </row>
    <row r="2845" spans="1:8">
      <c r="A2845" s="80">
        <v>39630</v>
      </c>
      <c r="B2845" s="79" t="s">
        <v>86</v>
      </c>
      <c r="C2845" s="79" t="s">
        <v>89</v>
      </c>
      <c r="D2845" s="85">
        <v>90644.914300000004</v>
      </c>
      <c r="E2845" s="85">
        <v>-9064.49143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6IF-ELPO/PERMIAN</v>
      </c>
    </row>
    <row r="2846" spans="1:8">
      <c r="A2846" s="80">
        <v>39630</v>
      </c>
      <c r="B2846" s="79" t="s">
        <v>86</v>
      </c>
      <c r="C2846" s="79" t="s">
        <v>67</v>
      </c>
      <c r="D2846" s="85">
        <v>111206.66869999999</v>
      </c>
      <c r="E2846" s="85">
        <v>-11120.666869999999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6IF-NWPL_ROCKY_M</v>
      </c>
    </row>
    <row r="2847" spans="1:8">
      <c r="A2847" s="80">
        <v>39630</v>
      </c>
      <c r="B2847" s="79" t="s">
        <v>86</v>
      </c>
      <c r="C2847" s="79" t="s">
        <v>68</v>
      </c>
      <c r="D2847" s="85">
        <v>0</v>
      </c>
      <c r="E2847" s="85">
        <v>0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6NGI-MALIN</v>
      </c>
    </row>
    <row r="2848" spans="1:8">
      <c r="A2848" s="80">
        <v>39630</v>
      </c>
      <c r="B2848" s="79" t="s">
        <v>86</v>
      </c>
      <c r="C2848" s="79" t="s">
        <v>46</v>
      </c>
      <c r="D2848" s="85">
        <v>-77679.651700000002</v>
      </c>
      <c r="E2848" s="85">
        <v>7767.9651700000004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6NGI-SOCAL</v>
      </c>
    </row>
    <row r="2849" spans="1:8">
      <c r="A2849" s="80">
        <v>39630</v>
      </c>
      <c r="B2849" s="79" t="s">
        <v>86</v>
      </c>
      <c r="C2849" s="79" t="s">
        <v>103</v>
      </c>
      <c r="D2849" s="85">
        <v>-111206.6686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6NGW/OPAL</v>
      </c>
    </row>
    <row r="2850" spans="1:8">
      <c r="A2850" s="80">
        <v>39661</v>
      </c>
      <c r="B2850" s="79" t="s">
        <v>86</v>
      </c>
      <c r="C2850" s="79" t="s">
        <v>88</v>
      </c>
      <c r="D2850" s="85">
        <v>-5596.3625000000002</v>
      </c>
      <c r="E2850" s="85">
        <v>-68.340990319701405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6IF-CIG/RKYMTN</v>
      </c>
    </row>
    <row r="2851" spans="1:8">
      <c r="A2851" s="80">
        <v>39661</v>
      </c>
      <c r="B2851" s="79" t="s">
        <v>86</v>
      </c>
      <c r="C2851" s="79" t="s">
        <v>89</v>
      </c>
      <c r="D2851" s="85">
        <v>89120.806500000006</v>
      </c>
      <c r="E2851" s="85">
        <v>-8912.0806499999999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6IF-ELPO/PERMIAN</v>
      </c>
    </row>
    <row r="2852" spans="1:8">
      <c r="A2852" s="80">
        <v>39661</v>
      </c>
      <c r="B2852" s="79" t="s">
        <v>86</v>
      </c>
      <c r="C2852" s="79" t="s">
        <v>67</v>
      </c>
      <c r="D2852" s="85">
        <v>110600.0497</v>
      </c>
      <c r="E2852" s="85">
        <v>-11060.00497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6IF-NWPL_ROCKY_M</v>
      </c>
    </row>
    <row r="2853" spans="1:8">
      <c r="A2853" s="80">
        <v>39661</v>
      </c>
      <c r="B2853" s="79" t="s">
        <v>86</v>
      </c>
      <c r="C2853" s="79" t="s">
        <v>68</v>
      </c>
      <c r="D2853" s="85">
        <v>0</v>
      </c>
      <c r="E2853" s="85">
        <v>0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6NGI-MALIN</v>
      </c>
    </row>
    <row r="2854" spans="1:8">
      <c r="A2854" s="80">
        <v>39661</v>
      </c>
      <c r="B2854" s="79" t="s">
        <v>86</v>
      </c>
      <c r="C2854" s="79" t="s">
        <v>46</v>
      </c>
      <c r="D2854" s="85">
        <v>-81328.141099999993</v>
      </c>
      <c r="E2854" s="85">
        <v>8132.8141100000003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6NGI-SOCAL</v>
      </c>
    </row>
    <row r="2855" spans="1:8">
      <c r="A2855" s="80">
        <v>39661</v>
      </c>
      <c r="B2855" s="79" t="s">
        <v>86</v>
      </c>
      <c r="C2855" s="79" t="s">
        <v>103</v>
      </c>
      <c r="D2855" s="85">
        <v>-110600.0496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6NGW/OPAL</v>
      </c>
    </row>
    <row r="2856" spans="1:8">
      <c r="A2856" s="80">
        <v>39692</v>
      </c>
      <c r="B2856" s="79" t="s">
        <v>86</v>
      </c>
      <c r="C2856" s="79" t="s">
        <v>88</v>
      </c>
      <c r="D2856" s="85">
        <v>-5386.1230000000005</v>
      </c>
      <c r="E2856" s="85">
        <v>-61.1082892728068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6IF-CIG/RKYMTN</v>
      </c>
    </row>
    <row r="2857" spans="1:8">
      <c r="A2857" s="80">
        <v>39692</v>
      </c>
      <c r="B2857" s="79" t="s">
        <v>86</v>
      </c>
      <c r="C2857" s="79" t="s">
        <v>89</v>
      </c>
      <c r="D2857" s="85">
        <v>89655.884699999995</v>
      </c>
      <c r="E2857" s="85">
        <v>-8965.5884700000006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6IF-ELPO/PERMIAN</v>
      </c>
    </row>
    <row r="2858" spans="1:8">
      <c r="A2858" s="80">
        <v>39692</v>
      </c>
      <c r="B2858" s="79" t="s">
        <v>86</v>
      </c>
      <c r="C2858" s="79" t="s">
        <v>67</v>
      </c>
      <c r="D2858" s="85">
        <v>106445.1185</v>
      </c>
      <c r="E2858" s="85">
        <v>-10644.511850000001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6IF-NWPL_ROCKY_M</v>
      </c>
    </row>
    <row r="2859" spans="1:8">
      <c r="A2859" s="80">
        <v>39692</v>
      </c>
      <c r="B2859" s="79" t="s">
        <v>86</v>
      </c>
      <c r="C2859" s="79" t="s">
        <v>68</v>
      </c>
      <c r="D2859" s="85">
        <v>0</v>
      </c>
      <c r="E2859" s="85">
        <v>0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6NGI-MALIN</v>
      </c>
    </row>
    <row r="2860" spans="1:8">
      <c r="A2860" s="80">
        <v>39692</v>
      </c>
      <c r="B2860" s="79" t="s">
        <v>86</v>
      </c>
      <c r="C2860" s="79" t="s">
        <v>46</v>
      </c>
      <c r="D2860" s="85">
        <v>-75350.3704</v>
      </c>
      <c r="E2860" s="85">
        <v>7535.0370400000002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6NGI-SOCAL</v>
      </c>
    </row>
    <row r="2861" spans="1:8">
      <c r="A2861" s="80">
        <v>39692</v>
      </c>
      <c r="B2861" s="79" t="s">
        <v>86</v>
      </c>
      <c r="C2861" s="79" t="s">
        <v>103</v>
      </c>
      <c r="D2861" s="85">
        <v>-106445.11840000001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6NGW/OPAL</v>
      </c>
    </row>
    <row r="2862" spans="1:8">
      <c r="A2862" s="80">
        <v>39722</v>
      </c>
      <c r="B2862" s="79" t="s">
        <v>86</v>
      </c>
      <c r="C2862" s="79" t="s">
        <v>88</v>
      </c>
      <c r="D2862" s="85">
        <v>-5535.9438</v>
      </c>
      <c r="E2862" s="85">
        <v>0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6IF-CIG/RKYMTN</v>
      </c>
    </row>
    <row r="2863" spans="1:8">
      <c r="A2863" s="80">
        <v>39722</v>
      </c>
      <c r="B2863" s="79" t="s">
        <v>86</v>
      </c>
      <c r="C2863" s="79" t="s">
        <v>89</v>
      </c>
      <c r="D2863" s="85">
        <v>89177.186300000001</v>
      </c>
      <c r="E2863" s="85">
        <v>-8917.7186299999994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6IF-ELPO/PERMIAN</v>
      </c>
    </row>
    <row r="2864" spans="1:8">
      <c r="A2864" s="80">
        <v>39722</v>
      </c>
      <c r="B2864" s="79" t="s">
        <v>86</v>
      </c>
      <c r="C2864" s="79" t="s">
        <v>67</v>
      </c>
      <c r="D2864" s="85">
        <v>109406.00350000001</v>
      </c>
      <c r="E2864" s="85">
        <v>-10940.600350000001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6IF-NWPL_ROCKY_M</v>
      </c>
    </row>
    <row r="2865" spans="1:8">
      <c r="A2865" s="80">
        <v>39722</v>
      </c>
      <c r="B2865" s="79" t="s">
        <v>86</v>
      </c>
      <c r="C2865" s="79" t="s">
        <v>68</v>
      </c>
      <c r="D2865" s="85">
        <v>0</v>
      </c>
      <c r="E2865" s="85">
        <v>0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6NGI-MALIN</v>
      </c>
    </row>
    <row r="2866" spans="1:8">
      <c r="A2866" s="80">
        <v>39722</v>
      </c>
      <c r="B2866" s="79" t="s">
        <v>86</v>
      </c>
      <c r="C2866" s="79" t="s">
        <v>46</v>
      </c>
      <c r="D2866" s="85">
        <v>-76925.125599999999</v>
      </c>
      <c r="E2866" s="85">
        <v>7692.5125600000001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6NGI-SOCAL</v>
      </c>
    </row>
    <row r="2867" spans="1:8">
      <c r="A2867" s="80">
        <v>39722</v>
      </c>
      <c r="B2867" s="79" t="s">
        <v>86</v>
      </c>
      <c r="C2867" s="79" t="s">
        <v>103</v>
      </c>
      <c r="D2867" s="85">
        <v>-109406.0036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6NGW/OPAL</v>
      </c>
    </row>
    <row r="2868" spans="1:8">
      <c r="A2868" s="80">
        <v>39753</v>
      </c>
      <c r="B2868" s="79" t="s">
        <v>86</v>
      </c>
      <c r="C2868" s="79" t="s">
        <v>88</v>
      </c>
      <c r="D2868" s="85">
        <v>-5328.1142</v>
      </c>
      <c r="E2868" s="85">
        <v>0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6IF-CIG/RKYMTN</v>
      </c>
    </row>
    <row r="2869" spans="1:8">
      <c r="A2869" s="80">
        <v>39753</v>
      </c>
      <c r="B2869" s="79" t="s">
        <v>86</v>
      </c>
      <c r="C2869" s="79" t="s">
        <v>89</v>
      </c>
      <c r="D2869" s="85">
        <v>87677.313599999994</v>
      </c>
      <c r="E2869" s="85">
        <v>-8767.7313599999998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6IF-ELPO/PERMIAN</v>
      </c>
    </row>
    <row r="2870" spans="1:8">
      <c r="A2870" s="80">
        <v>39753</v>
      </c>
      <c r="B2870" s="79" t="s">
        <v>86</v>
      </c>
      <c r="C2870" s="79" t="s">
        <v>67</v>
      </c>
      <c r="D2870" s="85">
        <v>105298.7</v>
      </c>
      <c r="E2870" s="85">
        <v>-10529.87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6IF-NWPL_ROCKY_M</v>
      </c>
    </row>
    <row r="2871" spans="1:8">
      <c r="A2871" s="80">
        <v>39753</v>
      </c>
      <c r="B2871" s="79" t="s">
        <v>86</v>
      </c>
      <c r="C2871" s="79" t="s">
        <v>68</v>
      </c>
      <c r="D2871" s="85">
        <v>0</v>
      </c>
      <c r="E2871" s="85">
        <v>0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6NGI-MALIN</v>
      </c>
    </row>
    <row r="2872" spans="1:8">
      <c r="A2872" s="80">
        <v>39753</v>
      </c>
      <c r="B2872" s="79" t="s">
        <v>86</v>
      </c>
      <c r="C2872" s="79" t="s">
        <v>46</v>
      </c>
      <c r="D2872" s="85">
        <v>-10682.2021</v>
      </c>
      <c r="E2872" s="85">
        <v>1068.22021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6NGI-SOCAL</v>
      </c>
    </row>
    <row r="2873" spans="1:8">
      <c r="A2873" s="80">
        <v>39753</v>
      </c>
      <c r="B2873" s="79" t="s">
        <v>86</v>
      </c>
      <c r="C2873" s="79" t="s">
        <v>103</v>
      </c>
      <c r="D2873" s="85">
        <v>-105298.7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6NGW/OPAL</v>
      </c>
    </row>
    <row r="2874" spans="1:8">
      <c r="A2874" s="80">
        <v>39783</v>
      </c>
      <c r="B2874" s="79" t="s">
        <v>86</v>
      </c>
      <c r="C2874" s="79" t="s">
        <v>88</v>
      </c>
      <c r="D2874" s="85">
        <v>-57669.493999999999</v>
      </c>
      <c r="E2874" s="85">
        <v>0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6IF-CIG/RKYMTN</v>
      </c>
    </row>
    <row r="2875" spans="1:8">
      <c r="A2875" s="80">
        <v>39783</v>
      </c>
      <c r="B2875" s="79" t="s">
        <v>86</v>
      </c>
      <c r="C2875" s="79" t="s">
        <v>89</v>
      </c>
      <c r="D2875" s="85">
        <v>88258.713000000003</v>
      </c>
      <c r="E2875" s="85">
        <v>-8825.8713000000007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6IF-ELPO/PERMIAN</v>
      </c>
    </row>
    <row r="2876" spans="1:8">
      <c r="A2876" s="80">
        <v>39783</v>
      </c>
      <c r="B2876" s="79" t="s">
        <v>86</v>
      </c>
      <c r="C2876" s="79" t="s">
        <v>67</v>
      </c>
      <c r="D2876" s="85">
        <v>108279.1851</v>
      </c>
      <c r="E2876" s="85">
        <v>-10827.91851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6IF-NWPL_ROCKY_M</v>
      </c>
    </row>
    <row r="2877" spans="1:8">
      <c r="A2877" s="80">
        <v>39783</v>
      </c>
      <c r="B2877" s="79" t="s">
        <v>86</v>
      </c>
      <c r="C2877" s="79" t="s">
        <v>68</v>
      </c>
      <c r="D2877" s="85">
        <v>0</v>
      </c>
      <c r="E2877" s="85">
        <v>0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6NGI-MALIN</v>
      </c>
    </row>
    <row r="2878" spans="1:8">
      <c r="A2878" s="80">
        <v>39783</v>
      </c>
      <c r="B2878" s="79" t="s">
        <v>86</v>
      </c>
      <c r="C2878" s="79" t="s">
        <v>46</v>
      </c>
      <c r="D2878" s="85">
        <v>-9410.5091000000011</v>
      </c>
      <c r="E2878" s="85">
        <v>941.05091000000004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6NGI-SOCAL</v>
      </c>
    </row>
    <row r="2879" spans="1:8">
      <c r="A2879" s="80">
        <v>39783</v>
      </c>
      <c r="B2879" s="79" t="s">
        <v>86</v>
      </c>
      <c r="C2879" s="79" t="s">
        <v>103</v>
      </c>
      <c r="D2879" s="85">
        <v>-108279.185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6NGW/OPAL</v>
      </c>
    </row>
    <row r="2880" spans="1:8">
      <c r="A2880" s="80">
        <v>39814</v>
      </c>
      <c r="B2880" s="79" t="s">
        <v>86</v>
      </c>
      <c r="C2880" s="79" t="s">
        <v>89</v>
      </c>
      <c r="D2880" s="85">
        <v>86810.424700000003</v>
      </c>
      <c r="E2880" s="85">
        <v>0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6IF-ELPO/PERMIAN</v>
      </c>
    </row>
    <row r="2881" spans="1:8">
      <c r="A2881" s="80">
        <v>39814</v>
      </c>
      <c r="B2881" s="79" t="s">
        <v>86</v>
      </c>
      <c r="C2881" s="79" t="s">
        <v>67</v>
      </c>
      <c r="D2881" s="85">
        <v>107732.8366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6IF-NWPL_ROCKY_M</v>
      </c>
    </row>
    <row r="2882" spans="1:8">
      <c r="A2882" s="80">
        <v>39814</v>
      </c>
      <c r="B2882" s="79" t="s">
        <v>86</v>
      </c>
      <c r="C2882" s="79" t="s">
        <v>68</v>
      </c>
      <c r="D2882" s="85">
        <v>0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6NGI-MALIN</v>
      </c>
    </row>
    <row r="2883" spans="1:8">
      <c r="A2883" s="80">
        <v>39814</v>
      </c>
      <c r="B2883" s="79" t="s">
        <v>86</v>
      </c>
      <c r="C2883" s="79" t="s">
        <v>46</v>
      </c>
      <c r="D2883" s="85">
        <v>-10106.7302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6NGI-SOCAL</v>
      </c>
    </row>
    <row r="2884" spans="1:8">
      <c r="A2884" s="80">
        <v>39814</v>
      </c>
      <c r="B2884" s="79" t="s">
        <v>86</v>
      </c>
      <c r="C2884" s="79" t="s">
        <v>103</v>
      </c>
      <c r="D2884" s="85">
        <v>-107732.8366</v>
      </c>
      <c r="E2884" s="85">
        <v>0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6NGW/OPAL</v>
      </c>
    </row>
    <row r="2885" spans="1:8">
      <c r="A2885" s="80">
        <v>39845</v>
      </c>
      <c r="B2885" s="79" t="s">
        <v>86</v>
      </c>
      <c r="C2885" s="79" t="s">
        <v>89</v>
      </c>
      <c r="D2885" s="85">
        <v>87368.705000000002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6IF-ELPO/PERMIAN</v>
      </c>
    </row>
    <row r="2886" spans="1:8">
      <c r="A2886" s="80">
        <v>39845</v>
      </c>
      <c r="B2886" s="79" t="s">
        <v>86</v>
      </c>
      <c r="C2886" s="79" t="s">
        <v>67</v>
      </c>
      <c r="D2886" s="85">
        <v>96814.325500000006</v>
      </c>
      <c r="E2886" s="85">
        <v>0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6IF-NWPL_ROCKY_M</v>
      </c>
    </row>
    <row r="2887" spans="1:8">
      <c r="A2887" s="80">
        <v>39845</v>
      </c>
      <c r="B2887" s="79" t="s">
        <v>86</v>
      </c>
      <c r="C2887" s="79" t="s">
        <v>68</v>
      </c>
      <c r="D2887" s="85">
        <v>0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6NGI-MALIN</v>
      </c>
    </row>
    <row r="2888" spans="1:8">
      <c r="A2888" s="80">
        <v>39845</v>
      </c>
      <c r="B2888" s="79" t="s">
        <v>86</v>
      </c>
      <c r="C2888" s="79" t="s">
        <v>46</v>
      </c>
      <c r="D2888" s="85">
        <v>-8784.5171000000009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6NGI-SOCAL</v>
      </c>
    </row>
    <row r="2889" spans="1:8">
      <c r="A2889" s="80">
        <v>39845</v>
      </c>
      <c r="B2889" s="79" t="s">
        <v>86</v>
      </c>
      <c r="C2889" s="79" t="s">
        <v>103</v>
      </c>
      <c r="D2889" s="85">
        <v>-96814.325400000002</v>
      </c>
      <c r="E2889" s="85">
        <v>0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6NGW/OPAL</v>
      </c>
    </row>
    <row r="2890" spans="1:8">
      <c r="A2890" s="80">
        <v>39873</v>
      </c>
      <c r="B2890" s="79" t="s">
        <v>86</v>
      </c>
      <c r="C2890" s="79" t="s">
        <v>89</v>
      </c>
      <c r="D2890" s="85">
        <v>86967.632400000002</v>
      </c>
      <c r="E2890" s="85">
        <v>0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6IF-ELPO/PERMIAN</v>
      </c>
    </row>
    <row r="2891" spans="1:8">
      <c r="A2891" s="80">
        <v>39873</v>
      </c>
      <c r="B2891" s="79" t="s">
        <v>86</v>
      </c>
      <c r="C2891" s="79" t="s">
        <v>67</v>
      </c>
      <c r="D2891" s="85">
        <v>106695.2377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6IF-NWPL_ROCKY_M</v>
      </c>
    </row>
    <row r="2892" spans="1:8">
      <c r="A2892" s="80">
        <v>39873</v>
      </c>
      <c r="B2892" s="79" t="s">
        <v>86</v>
      </c>
      <c r="C2892" s="79" t="s">
        <v>68</v>
      </c>
      <c r="D2892" s="85">
        <v>0</v>
      </c>
      <c r="E2892" s="85">
        <v>0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6NGI-MALIN</v>
      </c>
    </row>
    <row r="2893" spans="1:8">
      <c r="A2893" s="80">
        <v>39873</v>
      </c>
      <c r="B2893" s="79" t="s">
        <v>86</v>
      </c>
      <c r="C2893" s="79" t="s">
        <v>46</v>
      </c>
      <c r="D2893" s="85">
        <v>-13264.627200000001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6NGI-SOCAL</v>
      </c>
    </row>
    <row r="2894" spans="1:8">
      <c r="A2894" s="80">
        <v>39873</v>
      </c>
      <c r="B2894" s="79" t="s">
        <v>86</v>
      </c>
      <c r="C2894" s="79" t="s">
        <v>103</v>
      </c>
      <c r="D2894" s="85">
        <v>-106695.2378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6NGW/OPAL</v>
      </c>
    </row>
    <row r="2895" spans="1:8">
      <c r="A2895" s="80">
        <v>39904</v>
      </c>
      <c r="B2895" s="79" t="s">
        <v>86</v>
      </c>
      <c r="C2895" s="79" t="s">
        <v>89</v>
      </c>
      <c r="D2895" s="85">
        <v>83558.846099999995</v>
      </c>
      <c r="E2895" s="85">
        <v>0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39904</v>
      </c>
      <c r="B2896" s="79" t="s">
        <v>86</v>
      </c>
      <c r="C2896" s="79" t="s">
        <v>67</v>
      </c>
      <c r="D2896" s="85">
        <v>102727.0239</v>
      </c>
      <c r="E2896" s="85">
        <v>0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39904</v>
      </c>
      <c r="B2897" s="79" t="s">
        <v>86</v>
      </c>
      <c r="C2897" s="79" t="s">
        <v>68</v>
      </c>
      <c r="D2897" s="85">
        <v>0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39904</v>
      </c>
      <c r="B2898" s="79" t="s">
        <v>86</v>
      </c>
      <c r="C2898" s="79" t="s">
        <v>46</v>
      </c>
      <c r="D2898" s="85">
        <v>-10550.7502</v>
      </c>
      <c r="E2898" s="85">
        <v>0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39904</v>
      </c>
      <c r="B2899" s="79" t="s">
        <v>86</v>
      </c>
      <c r="C2899" s="79" t="s">
        <v>103</v>
      </c>
      <c r="D2899" s="85">
        <v>-102727.024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39934</v>
      </c>
      <c r="B2900" s="79" t="s">
        <v>86</v>
      </c>
      <c r="C2900" s="79" t="s">
        <v>89</v>
      </c>
      <c r="D2900" s="85">
        <v>86095.793600000005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39934</v>
      </c>
      <c r="B2901" s="79" t="s">
        <v>86</v>
      </c>
      <c r="C2901" s="79" t="s">
        <v>67</v>
      </c>
      <c r="D2901" s="85">
        <v>105625.63219999999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39934</v>
      </c>
      <c r="B2902" s="79" t="s">
        <v>86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39934</v>
      </c>
      <c r="B2903" s="79" t="s">
        <v>86</v>
      </c>
      <c r="C2903" s="79" t="s">
        <v>46</v>
      </c>
      <c r="D2903" s="85">
        <v>-11162.2443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39934</v>
      </c>
      <c r="B2904" s="79" t="s">
        <v>86</v>
      </c>
      <c r="C2904" s="79" t="s">
        <v>103</v>
      </c>
      <c r="D2904" s="85">
        <v>-105625.63219999999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39965</v>
      </c>
      <c r="B2905" s="79" t="s">
        <v>86</v>
      </c>
      <c r="C2905" s="79" t="s">
        <v>89</v>
      </c>
      <c r="D2905" s="85">
        <v>84675.472200000004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39965</v>
      </c>
      <c r="B2906" s="79" t="s">
        <v>86</v>
      </c>
      <c r="C2906" s="79" t="s">
        <v>67</v>
      </c>
      <c r="D2906" s="85">
        <v>101693.54859999999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6IF-NWPL_ROCKY_M</v>
      </c>
    </row>
    <row r="2907" spans="1:8">
      <c r="A2907" s="80">
        <v>39965</v>
      </c>
      <c r="B2907" s="79" t="s">
        <v>86</v>
      </c>
      <c r="C2907" s="79" t="s">
        <v>68</v>
      </c>
      <c r="D2907" s="85">
        <v>0</v>
      </c>
      <c r="E2907" s="85">
        <v>0</v>
      </c>
      <c r="F2907" s="210">
        <f t="shared" si="135"/>
        <v>6</v>
      </c>
      <c r="G2907" s="79" t="str">
        <f t="shared" si="136"/>
        <v>D</v>
      </c>
      <c r="H2907" s="79" t="str">
        <f t="shared" si="137"/>
        <v>6NGI-MALIN</v>
      </c>
    </row>
    <row r="2908" spans="1:8">
      <c r="A2908" s="80">
        <v>39965</v>
      </c>
      <c r="B2908" s="79" t="s">
        <v>86</v>
      </c>
      <c r="C2908" s="79" t="s">
        <v>46</v>
      </c>
      <c r="D2908" s="85">
        <v>-10106.304899999999</v>
      </c>
      <c r="E2908" s="85">
        <v>0</v>
      </c>
      <c r="F2908" s="210">
        <f t="shared" si="135"/>
        <v>6</v>
      </c>
      <c r="G2908" s="79" t="str">
        <f t="shared" si="136"/>
        <v>D</v>
      </c>
      <c r="H2908" s="79" t="str">
        <f t="shared" si="137"/>
        <v>6NGI-SOCAL</v>
      </c>
    </row>
    <row r="2909" spans="1:8">
      <c r="A2909" s="80">
        <v>39965</v>
      </c>
      <c r="B2909" s="79" t="s">
        <v>86</v>
      </c>
      <c r="C2909" s="79" t="s">
        <v>103</v>
      </c>
      <c r="D2909" s="85">
        <v>-101693.54859999999</v>
      </c>
      <c r="E2909" s="85">
        <v>0</v>
      </c>
      <c r="F2909" s="210">
        <f t="shared" si="135"/>
        <v>6</v>
      </c>
      <c r="G2909" s="79" t="str">
        <f t="shared" si="136"/>
        <v>D</v>
      </c>
      <c r="H2909" s="79" t="str">
        <f t="shared" si="137"/>
        <v>6NGW/OPAL</v>
      </c>
    </row>
    <row r="2910" spans="1:8">
      <c r="A2910" s="80">
        <v>39995</v>
      </c>
      <c r="B2910" s="79" t="s">
        <v>86</v>
      </c>
      <c r="C2910" s="79" t="s">
        <v>89</v>
      </c>
      <c r="D2910" s="85">
        <v>85226.674700000003</v>
      </c>
      <c r="E2910" s="85">
        <v>0</v>
      </c>
      <c r="F2910" s="210">
        <f t="shared" si="135"/>
        <v>6</v>
      </c>
      <c r="G2910" s="79" t="str">
        <f t="shared" si="136"/>
        <v>D</v>
      </c>
      <c r="H2910" s="79" t="str">
        <f t="shared" si="137"/>
        <v>6IF-ELPO/PERMIAN</v>
      </c>
    </row>
    <row r="2911" spans="1:8">
      <c r="A2911" s="80">
        <v>39995</v>
      </c>
      <c r="B2911" s="79" t="s">
        <v>86</v>
      </c>
      <c r="C2911" s="79" t="s">
        <v>67</v>
      </c>
      <c r="D2911" s="85">
        <v>104559.3637</v>
      </c>
      <c r="E2911" s="85">
        <v>0</v>
      </c>
      <c r="F2911" s="210">
        <f t="shared" si="135"/>
        <v>6</v>
      </c>
      <c r="G2911" s="79" t="str">
        <f t="shared" si="136"/>
        <v>D</v>
      </c>
      <c r="H2911" s="79" t="str">
        <f t="shared" si="137"/>
        <v>6IF-NWPL_ROCKY_M</v>
      </c>
    </row>
    <row r="2912" spans="1:8">
      <c r="A2912" s="80">
        <v>39995</v>
      </c>
      <c r="B2912" s="79" t="s">
        <v>86</v>
      </c>
      <c r="C2912" s="79" t="s">
        <v>68</v>
      </c>
      <c r="D2912" s="85">
        <v>0</v>
      </c>
      <c r="E2912" s="85">
        <v>0</v>
      </c>
      <c r="F2912" s="210">
        <f t="shared" si="135"/>
        <v>6</v>
      </c>
      <c r="G2912" s="79" t="str">
        <f t="shared" si="136"/>
        <v>D</v>
      </c>
      <c r="H2912" s="79" t="str">
        <f t="shared" si="137"/>
        <v>6NGI-MALIN</v>
      </c>
    </row>
    <row r="2913" spans="1:8">
      <c r="A2913" s="80">
        <v>39995</v>
      </c>
      <c r="B2913" s="79" t="s">
        <v>86</v>
      </c>
      <c r="C2913" s="79" t="s">
        <v>46</v>
      </c>
      <c r="D2913" s="85">
        <v>-10299.434600000001</v>
      </c>
      <c r="E2913" s="85">
        <v>0</v>
      </c>
      <c r="F2913" s="210">
        <f t="shared" si="135"/>
        <v>6</v>
      </c>
      <c r="G2913" s="79" t="str">
        <f t="shared" si="136"/>
        <v>D</v>
      </c>
      <c r="H2913" s="79" t="str">
        <f t="shared" si="137"/>
        <v>6NGI-SOCAL</v>
      </c>
    </row>
    <row r="2914" spans="1:8">
      <c r="A2914" s="80">
        <v>39995</v>
      </c>
      <c r="B2914" s="79" t="s">
        <v>86</v>
      </c>
      <c r="C2914" s="79" t="s">
        <v>103</v>
      </c>
      <c r="D2914" s="85">
        <v>-104559.3636</v>
      </c>
      <c r="E2914" s="85">
        <v>0</v>
      </c>
      <c r="F2914" s="210">
        <f t="shared" si="135"/>
        <v>6</v>
      </c>
      <c r="G2914" s="79" t="str">
        <f t="shared" si="136"/>
        <v>D</v>
      </c>
      <c r="H2914" s="79" t="str">
        <f t="shared" si="137"/>
        <v>6NGW/OPAL</v>
      </c>
    </row>
    <row r="2915" spans="1:8">
      <c r="A2915" s="80">
        <v>40026</v>
      </c>
      <c r="B2915" s="79" t="s">
        <v>86</v>
      </c>
      <c r="C2915" s="79" t="s">
        <v>89</v>
      </c>
      <c r="D2915" s="85">
        <v>83817.682700000005</v>
      </c>
      <c r="E2915" s="85">
        <v>0</v>
      </c>
      <c r="F2915" s="210">
        <f t="shared" si="135"/>
        <v>6</v>
      </c>
      <c r="G2915" s="79" t="str">
        <f t="shared" si="136"/>
        <v>D</v>
      </c>
      <c r="H2915" s="79" t="str">
        <f t="shared" si="137"/>
        <v>6IF-ELPO/PERMIAN</v>
      </c>
    </row>
    <row r="2916" spans="1:8">
      <c r="A2916" s="80">
        <v>40026</v>
      </c>
      <c r="B2916" s="79" t="s">
        <v>86</v>
      </c>
      <c r="C2916" s="79" t="s">
        <v>67</v>
      </c>
      <c r="D2916" s="85">
        <v>104018.806</v>
      </c>
      <c r="E2916" s="85">
        <v>0</v>
      </c>
      <c r="F2916" s="210">
        <f t="shared" si="135"/>
        <v>6</v>
      </c>
      <c r="G2916" s="79" t="str">
        <f t="shared" si="136"/>
        <v>D</v>
      </c>
      <c r="H2916" s="79" t="str">
        <f t="shared" si="137"/>
        <v>6IF-NWPL_ROCKY_M</v>
      </c>
    </row>
    <row r="2917" spans="1:8">
      <c r="A2917" s="80">
        <v>40026</v>
      </c>
      <c r="B2917" s="79" t="s">
        <v>86</v>
      </c>
      <c r="C2917" s="79" t="s">
        <v>68</v>
      </c>
      <c r="D2917" s="85">
        <v>0</v>
      </c>
      <c r="E2917" s="85">
        <v>0</v>
      </c>
      <c r="F2917" s="210">
        <f t="shared" si="135"/>
        <v>6</v>
      </c>
      <c r="G2917" s="79" t="str">
        <f t="shared" si="136"/>
        <v>D</v>
      </c>
      <c r="H2917" s="79" t="str">
        <f t="shared" si="137"/>
        <v>6NGI-MALIN</v>
      </c>
    </row>
    <row r="2918" spans="1:8">
      <c r="A2918" s="80">
        <v>40026</v>
      </c>
      <c r="B2918" s="79" t="s">
        <v>86</v>
      </c>
      <c r="C2918" s="79" t="s">
        <v>46</v>
      </c>
      <c r="D2918" s="85">
        <v>-14076.764300000001</v>
      </c>
      <c r="E2918" s="85">
        <v>0</v>
      </c>
      <c r="F2918" s="210">
        <f t="shared" si="135"/>
        <v>6</v>
      </c>
      <c r="G2918" s="79" t="str">
        <f t="shared" si="136"/>
        <v>D</v>
      </c>
      <c r="H2918" s="79" t="str">
        <f t="shared" si="137"/>
        <v>6NGI-SOCAL</v>
      </c>
    </row>
    <row r="2919" spans="1:8">
      <c r="A2919" s="80">
        <v>40026</v>
      </c>
      <c r="B2919" s="79" t="s">
        <v>86</v>
      </c>
      <c r="C2919" s="79" t="s">
        <v>103</v>
      </c>
      <c r="D2919" s="85">
        <v>-104018.806</v>
      </c>
      <c r="E2919" s="85">
        <v>0</v>
      </c>
      <c r="F2919" s="210">
        <f t="shared" si="135"/>
        <v>6</v>
      </c>
      <c r="G2919" s="79" t="str">
        <f t="shared" si="136"/>
        <v>D</v>
      </c>
      <c r="H2919" s="79" t="str">
        <f t="shared" si="137"/>
        <v>6NGW/OPAL</v>
      </c>
    </row>
    <row r="2920" spans="1:8">
      <c r="A2920" s="80">
        <v>40057</v>
      </c>
      <c r="B2920" s="79" t="s">
        <v>86</v>
      </c>
      <c r="C2920" s="79" t="s">
        <v>89</v>
      </c>
      <c r="D2920" s="85">
        <v>84346.193599999999</v>
      </c>
      <c r="E2920" s="85">
        <v>0</v>
      </c>
      <c r="F2920" s="210">
        <f t="shared" si="135"/>
        <v>6</v>
      </c>
      <c r="G2920" s="79" t="str">
        <f t="shared" si="136"/>
        <v>D</v>
      </c>
      <c r="H2920" s="79" t="str">
        <f t="shared" si="137"/>
        <v>6IF-ELPO/PERMIAN</v>
      </c>
    </row>
    <row r="2921" spans="1:8">
      <c r="A2921" s="80">
        <v>40057</v>
      </c>
      <c r="B2921" s="79" t="s">
        <v>86</v>
      </c>
      <c r="C2921" s="79" t="s">
        <v>67</v>
      </c>
      <c r="D2921" s="85">
        <v>100141.11840000001</v>
      </c>
      <c r="E2921" s="85">
        <v>0</v>
      </c>
      <c r="F2921" s="210">
        <f t="shared" si="135"/>
        <v>6</v>
      </c>
      <c r="G2921" s="79" t="str">
        <f t="shared" si="136"/>
        <v>D</v>
      </c>
      <c r="H2921" s="79" t="str">
        <f t="shared" si="137"/>
        <v>6IF-NWPL_ROCKY_M</v>
      </c>
    </row>
    <row r="2922" spans="1:8">
      <c r="A2922" s="80">
        <v>40057</v>
      </c>
      <c r="B2922" s="79" t="s">
        <v>86</v>
      </c>
      <c r="C2922" s="79" t="s">
        <v>68</v>
      </c>
      <c r="D2922" s="85">
        <v>0</v>
      </c>
      <c r="E2922" s="85">
        <v>0</v>
      </c>
      <c r="F2922" s="210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40057</v>
      </c>
      <c r="B2923" s="79" t="s">
        <v>86</v>
      </c>
      <c r="C2923" s="79" t="s">
        <v>46</v>
      </c>
      <c r="D2923" s="85">
        <v>-10801.8887</v>
      </c>
      <c r="E2923" s="85">
        <v>0</v>
      </c>
      <c r="F2923" s="210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40057</v>
      </c>
      <c r="B2924" s="79" t="s">
        <v>86</v>
      </c>
      <c r="C2924" s="79" t="s">
        <v>103</v>
      </c>
      <c r="D2924" s="85">
        <v>-100141.11840000001</v>
      </c>
      <c r="E2924" s="85">
        <v>0</v>
      </c>
      <c r="F2924" s="210">
        <f t="shared" si="135"/>
        <v>6</v>
      </c>
      <c r="G2924" s="79" t="str">
        <f t="shared" si="136"/>
        <v>D</v>
      </c>
      <c r="H2924" s="79" t="str">
        <f t="shared" si="137"/>
        <v>6NGW/OPAL</v>
      </c>
    </row>
    <row r="2925" spans="1:8">
      <c r="A2925" s="80">
        <v>40087</v>
      </c>
      <c r="B2925" s="79" t="s">
        <v>86</v>
      </c>
      <c r="C2925" s="79" t="s">
        <v>89</v>
      </c>
      <c r="D2925" s="85">
        <v>83921.228100000008</v>
      </c>
      <c r="E2925" s="85">
        <v>0</v>
      </c>
      <c r="F2925" s="210">
        <f t="shared" si="135"/>
        <v>6</v>
      </c>
      <c r="G2925" s="79" t="str">
        <f t="shared" si="136"/>
        <v>D</v>
      </c>
      <c r="H2925" s="79" t="str">
        <f t="shared" si="137"/>
        <v>6IF-ELPO/PERMIAN</v>
      </c>
    </row>
    <row r="2926" spans="1:8">
      <c r="A2926" s="80">
        <v>40087</v>
      </c>
      <c r="B2926" s="79" t="s">
        <v>86</v>
      </c>
      <c r="C2926" s="79" t="s">
        <v>67</v>
      </c>
      <c r="D2926" s="85">
        <v>102957.79150000001</v>
      </c>
      <c r="E2926" s="85">
        <v>0</v>
      </c>
      <c r="F2926" s="210">
        <f t="shared" si="135"/>
        <v>6</v>
      </c>
      <c r="G2926" s="79" t="str">
        <f t="shared" si="136"/>
        <v>D</v>
      </c>
      <c r="H2926" s="79" t="str">
        <f t="shared" si="137"/>
        <v>6IF-NWPL_ROCKY_M</v>
      </c>
    </row>
    <row r="2927" spans="1:8">
      <c r="A2927" s="80">
        <v>40087</v>
      </c>
      <c r="B2927" s="79" t="s">
        <v>86</v>
      </c>
      <c r="C2927" s="79" t="s">
        <v>68</v>
      </c>
      <c r="D2927" s="85">
        <v>0</v>
      </c>
      <c r="E2927" s="85">
        <v>0</v>
      </c>
      <c r="F2927" s="210">
        <f t="shared" si="135"/>
        <v>6</v>
      </c>
      <c r="G2927" s="79" t="str">
        <f t="shared" si="136"/>
        <v>D</v>
      </c>
      <c r="H2927" s="79" t="str">
        <f t="shared" si="137"/>
        <v>6NGI-MALIN</v>
      </c>
    </row>
    <row r="2928" spans="1:8">
      <c r="A2928" s="80">
        <v>40087</v>
      </c>
      <c r="B2928" s="79" t="s">
        <v>86</v>
      </c>
      <c r="C2928" s="79" t="s">
        <v>46</v>
      </c>
      <c r="D2928" s="85">
        <v>-10615.9447</v>
      </c>
      <c r="E2928" s="85">
        <v>0</v>
      </c>
      <c r="F2928" s="210">
        <f t="shared" si="135"/>
        <v>6</v>
      </c>
      <c r="G2928" s="79" t="str">
        <f t="shared" si="136"/>
        <v>D</v>
      </c>
      <c r="H2928" s="79" t="str">
        <f t="shared" si="137"/>
        <v>6NGI-SOCAL</v>
      </c>
    </row>
    <row r="2929" spans="1:8">
      <c r="A2929" s="80">
        <v>40087</v>
      </c>
      <c r="B2929" s="79" t="s">
        <v>86</v>
      </c>
      <c r="C2929" s="79" t="s">
        <v>103</v>
      </c>
      <c r="D2929" s="85">
        <v>-102957.7916</v>
      </c>
      <c r="E2929" s="85">
        <v>0</v>
      </c>
      <c r="F2929" s="210">
        <f t="shared" si="135"/>
        <v>6</v>
      </c>
      <c r="G2929" s="79" t="str">
        <f t="shared" si="136"/>
        <v>D</v>
      </c>
      <c r="H2929" s="79" t="str">
        <f t="shared" si="137"/>
        <v>6NGW/OPAL</v>
      </c>
    </row>
    <row r="2930" spans="1:8">
      <c r="A2930" s="80">
        <v>40118</v>
      </c>
      <c r="B2930" s="79" t="s">
        <v>86</v>
      </c>
      <c r="C2930" s="79" t="s">
        <v>89</v>
      </c>
      <c r="D2930" s="85">
        <v>82529.351500000004</v>
      </c>
      <c r="E2930" s="85">
        <v>0</v>
      </c>
      <c r="F2930" s="210">
        <f t="shared" si="135"/>
        <v>6</v>
      </c>
      <c r="G2930" s="79" t="str">
        <f t="shared" si="136"/>
        <v>D</v>
      </c>
      <c r="H2930" s="79" t="str">
        <f t="shared" si="137"/>
        <v>6IF-ELPO/PERMIAN</v>
      </c>
    </row>
    <row r="2931" spans="1:8">
      <c r="A2931" s="80">
        <v>40118</v>
      </c>
      <c r="B2931" s="79" t="s">
        <v>86</v>
      </c>
      <c r="C2931" s="79" t="s">
        <v>67</v>
      </c>
      <c r="D2931" s="85">
        <v>99116.1005</v>
      </c>
      <c r="E2931" s="85">
        <v>0</v>
      </c>
      <c r="F2931" s="210">
        <f t="shared" si="135"/>
        <v>6</v>
      </c>
      <c r="G2931" s="79" t="str">
        <f t="shared" si="136"/>
        <v>D</v>
      </c>
      <c r="H2931" s="79" t="str">
        <f t="shared" si="137"/>
        <v>6IF-NWPL_ROCKY_M</v>
      </c>
    </row>
    <row r="2932" spans="1:8">
      <c r="A2932" s="80">
        <v>40118</v>
      </c>
      <c r="B2932" s="79" t="s">
        <v>86</v>
      </c>
      <c r="C2932" s="79" t="s">
        <v>68</v>
      </c>
      <c r="D2932" s="85">
        <v>0</v>
      </c>
      <c r="E2932" s="85">
        <v>0</v>
      </c>
      <c r="F2932" s="210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40118</v>
      </c>
      <c r="B2933" s="79" t="s">
        <v>86</v>
      </c>
      <c r="C2933" s="79" t="s">
        <v>46</v>
      </c>
      <c r="D2933" s="85">
        <v>-10053.6764</v>
      </c>
      <c r="E2933" s="85">
        <v>0</v>
      </c>
      <c r="F2933" s="210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40118</v>
      </c>
      <c r="B2934" s="79" t="s">
        <v>86</v>
      </c>
      <c r="C2934" s="79" t="s">
        <v>103</v>
      </c>
      <c r="D2934" s="85">
        <v>-99116.100600000005</v>
      </c>
      <c r="E2934" s="85">
        <v>0</v>
      </c>
      <c r="F2934" s="210">
        <f t="shared" si="135"/>
        <v>6</v>
      </c>
      <c r="G2934" s="79" t="str">
        <f t="shared" si="136"/>
        <v>D</v>
      </c>
      <c r="H2934" s="79" t="str">
        <f t="shared" si="137"/>
        <v>6NGW/OPAL</v>
      </c>
    </row>
    <row r="2935" spans="1:8">
      <c r="A2935" s="80">
        <v>40148</v>
      </c>
      <c r="B2935" s="79" t="s">
        <v>86</v>
      </c>
      <c r="C2935" s="79" t="s">
        <v>89</v>
      </c>
      <c r="D2935" s="85">
        <v>83059.348599999998</v>
      </c>
      <c r="E2935" s="85">
        <v>0</v>
      </c>
      <c r="F2935" s="210">
        <f t="shared" si="135"/>
        <v>6</v>
      </c>
      <c r="G2935" s="79" t="str">
        <f t="shared" si="136"/>
        <v>D</v>
      </c>
      <c r="H2935" s="79" t="str">
        <f t="shared" si="137"/>
        <v>6IF-ELPO/PERMIAN</v>
      </c>
    </row>
    <row r="2936" spans="1:8">
      <c r="A2936" s="80">
        <v>40148</v>
      </c>
      <c r="B2936" s="79" t="s">
        <v>86</v>
      </c>
      <c r="C2936" s="79" t="s">
        <v>67</v>
      </c>
      <c r="D2936" s="85">
        <v>101900.4047</v>
      </c>
      <c r="E2936" s="85">
        <v>0</v>
      </c>
      <c r="F2936" s="210">
        <f t="shared" si="135"/>
        <v>6</v>
      </c>
      <c r="G2936" s="79" t="str">
        <f t="shared" si="136"/>
        <v>D</v>
      </c>
      <c r="H2936" s="79" t="str">
        <f t="shared" si="137"/>
        <v>6IF-NWPL_ROCKY_M</v>
      </c>
    </row>
    <row r="2937" spans="1:8">
      <c r="A2937" s="80">
        <v>40148</v>
      </c>
      <c r="B2937" s="79" t="s">
        <v>86</v>
      </c>
      <c r="C2937" s="79" t="s">
        <v>68</v>
      </c>
      <c r="D2937" s="85">
        <v>0</v>
      </c>
      <c r="E2937" s="85">
        <v>0</v>
      </c>
      <c r="F2937" s="210">
        <f t="shared" si="135"/>
        <v>6</v>
      </c>
      <c r="G2937" s="79" t="str">
        <f t="shared" si="136"/>
        <v>D</v>
      </c>
      <c r="H2937" s="79" t="str">
        <f t="shared" si="137"/>
        <v>6NGI-MALIN</v>
      </c>
    </row>
    <row r="2938" spans="1:8">
      <c r="A2938" s="80">
        <v>40148</v>
      </c>
      <c r="B2938" s="79" t="s">
        <v>86</v>
      </c>
      <c r="C2938" s="79" t="s">
        <v>46</v>
      </c>
      <c r="D2938" s="85">
        <v>-9642.4080000000013</v>
      </c>
      <c r="E2938" s="85">
        <v>0</v>
      </c>
      <c r="F2938" s="210">
        <f t="shared" si="135"/>
        <v>6</v>
      </c>
      <c r="G2938" s="79" t="str">
        <f t="shared" si="136"/>
        <v>D</v>
      </c>
      <c r="H2938" s="79" t="str">
        <f t="shared" si="137"/>
        <v>6NGI-SOCAL</v>
      </c>
    </row>
    <row r="2939" spans="1:8">
      <c r="A2939" s="80">
        <v>40148</v>
      </c>
      <c r="B2939" s="79" t="s">
        <v>86</v>
      </c>
      <c r="C2939" s="79" t="s">
        <v>103</v>
      </c>
      <c r="D2939" s="85">
        <v>-101900.40459999999</v>
      </c>
      <c r="E2939" s="85">
        <v>0</v>
      </c>
      <c r="F2939" s="210">
        <f t="shared" si="135"/>
        <v>6</v>
      </c>
      <c r="G2939" s="79" t="str">
        <f t="shared" si="136"/>
        <v>D</v>
      </c>
      <c r="H2939" s="79" t="str">
        <f t="shared" si="137"/>
        <v>6NGW/OPAL</v>
      </c>
    </row>
    <row r="2940" spans="1:8">
      <c r="A2940" s="80">
        <v>40179</v>
      </c>
      <c r="B2940" s="79" t="s">
        <v>86</v>
      </c>
      <c r="C2940" s="79" t="s">
        <v>89</v>
      </c>
      <c r="D2940" s="85">
        <v>81678.836299999995</v>
      </c>
      <c r="E2940" s="85">
        <v>0</v>
      </c>
      <c r="F2940" s="210">
        <f t="shared" si="135"/>
        <v>6</v>
      </c>
      <c r="G2940" s="79" t="str">
        <f t="shared" si="136"/>
        <v>D</v>
      </c>
      <c r="H2940" s="79" t="str">
        <f t="shared" si="137"/>
        <v>6IF-ELPO/PERMIAN</v>
      </c>
    </row>
    <row r="2941" spans="1:8">
      <c r="A2941" s="80">
        <v>40179</v>
      </c>
      <c r="B2941" s="79" t="s">
        <v>86</v>
      </c>
      <c r="C2941" s="79" t="s">
        <v>68</v>
      </c>
      <c r="D2941" s="85">
        <v>0</v>
      </c>
      <c r="E2941" s="85">
        <v>0</v>
      </c>
      <c r="F2941" s="210">
        <f t="shared" si="135"/>
        <v>6</v>
      </c>
      <c r="G2941" s="79" t="str">
        <f t="shared" si="136"/>
        <v>D</v>
      </c>
      <c r="H2941" s="79" t="str">
        <f t="shared" si="137"/>
        <v>6NGI-MALIN</v>
      </c>
    </row>
    <row r="2942" spans="1:8">
      <c r="A2942" s="80">
        <v>40179</v>
      </c>
      <c r="B2942" s="79" t="s">
        <v>86</v>
      </c>
      <c r="C2942" s="79" t="s">
        <v>46</v>
      </c>
      <c r="D2942" s="85">
        <v>-9421.6641</v>
      </c>
      <c r="E2942" s="85">
        <v>0</v>
      </c>
      <c r="F2942" s="210">
        <f t="shared" si="135"/>
        <v>6</v>
      </c>
      <c r="G2942" s="79" t="str">
        <f t="shared" si="136"/>
        <v>D</v>
      </c>
      <c r="H2942" s="79" t="str">
        <f t="shared" si="137"/>
        <v>6NGI-SOCAL</v>
      </c>
    </row>
    <row r="2943" spans="1:8">
      <c r="A2943" s="80">
        <v>40179</v>
      </c>
      <c r="B2943" s="79" t="s">
        <v>86</v>
      </c>
      <c r="C2943" s="79" t="s">
        <v>103</v>
      </c>
      <c r="D2943" s="85">
        <v>-101364.47040000001</v>
      </c>
      <c r="E2943" s="85">
        <v>0</v>
      </c>
      <c r="F2943" s="210">
        <f t="shared" si="135"/>
        <v>6</v>
      </c>
      <c r="G2943" s="79" t="str">
        <f t="shared" si="136"/>
        <v>D</v>
      </c>
      <c r="H2943" s="79" t="str">
        <f t="shared" si="137"/>
        <v>6NGW/OPAL</v>
      </c>
    </row>
    <row r="2944" spans="1:8">
      <c r="A2944" s="80">
        <v>40210</v>
      </c>
      <c r="B2944" s="79" t="s">
        <v>86</v>
      </c>
      <c r="C2944" s="79" t="s">
        <v>89</v>
      </c>
      <c r="D2944" s="85">
        <v>82186.464300000007</v>
      </c>
      <c r="E2944" s="85">
        <v>0</v>
      </c>
      <c r="F2944" s="210">
        <f t="shared" si="135"/>
        <v>6</v>
      </c>
      <c r="G2944" s="79" t="str">
        <f t="shared" si="136"/>
        <v>D</v>
      </c>
      <c r="H2944" s="79" t="str">
        <f t="shared" si="137"/>
        <v>6IF-ELPO/PERMIAN</v>
      </c>
    </row>
    <row r="2945" spans="1:8">
      <c r="A2945" s="80">
        <v>40210</v>
      </c>
      <c r="B2945" s="79" t="s">
        <v>86</v>
      </c>
      <c r="C2945" s="79" t="s">
        <v>68</v>
      </c>
      <c r="D2945" s="85">
        <v>0</v>
      </c>
      <c r="E2945" s="85">
        <v>0</v>
      </c>
      <c r="F2945" s="210">
        <f t="shared" si="135"/>
        <v>6</v>
      </c>
      <c r="G2945" s="79" t="str">
        <f t="shared" si="136"/>
        <v>D</v>
      </c>
      <c r="H2945" s="79" t="str">
        <f t="shared" si="137"/>
        <v>6NGI-MALIN</v>
      </c>
    </row>
    <row r="2946" spans="1:8">
      <c r="A2946" s="80">
        <v>40210</v>
      </c>
      <c r="B2946" s="79" t="s">
        <v>86</v>
      </c>
      <c r="C2946" s="79" t="s">
        <v>46</v>
      </c>
      <c r="D2946" s="85">
        <v>-9346.5709000000006</v>
      </c>
      <c r="E2946" s="85">
        <v>0</v>
      </c>
      <c r="F2946" s="210">
        <f t="shared" si="135"/>
        <v>6</v>
      </c>
      <c r="G2946" s="79" t="str">
        <f t="shared" si="136"/>
        <v>D</v>
      </c>
      <c r="H2946" s="79" t="str">
        <f t="shared" si="137"/>
        <v>6NGI-SOCAL</v>
      </c>
    </row>
    <row r="2947" spans="1:8">
      <c r="A2947" s="80">
        <v>40210</v>
      </c>
      <c r="B2947" s="79" t="s">
        <v>86</v>
      </c>
      <c r="C2947" s="79" t="s">
        <v>103</v>
      </c>
      <c r="D2947" s="85">
        <v>-91071.821599999996</v>
      </c>
      <c r="E2947" s="85">
        <v>0</v>
      </c>
      <c r="F2947" s="210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6NGW/OPAL</v>
      </c>
    </row>
    <row r="2948" spans="1:8">
      <c r="A2948" s="80">
        <v>40238</v>
      </c>
      <c r="B2948" s="79" t="s">
        <v>86</v>
      </c>
      <c r="C2948" s="79" t="s">
        <v>89</v>
      </c>
      <c r="D2948" s="85">
        <v>81793.316099999996</v>
      </c>
      <c r="E2948" s="85">
        <v>0</v>
      </c>
      <c r="F2948" s="210">
        <f t="shared" si="138"/>
        <v>6</v>
      </c>
      <c r="G2948" s="79" t="str">
        <f t="shared" si="139"/>
        <v>D</v>
      </c>
      <c r="H2948" s="79" t="str">
        <f t="shared" si="140"/>
        <v>6IF-ELPO/PERMIAN</v>
      </c>
    </row>
    <row r="2949" spans="1:8">
      <c r="A2949" s="80">
        <v>40238</v>
      </c>
      <c r="B2949" s="79" t="s">
        <v>86</v>
      </c>
      <c r="C2949" s="79" t="s">
        <v>68</v>
      </c>
      <c r="D2949" s="85">
        <v>0</v>
      </c>
      <c r="E2949" s="85">
        <v>0</v>
      </c>
      <c r="F2949" s="210">
        <f t="shared" si="138"/>
        <v>6</v>
      </c>
      <c r="G2949" s="79" t="str">
        <f t="shared" si="139"/>
        <v>D</v>
      </c>
      <c r="H2949" s="79" t="str">
        <f t="shared" si="140"/>
        <v>6NGI-MALIN</v>
      </c>
    </row>
    <row r="2950" spans="1:8">
      <c r="A2950" s="80">
        <v>40238</v>
      </c>
      <c r="B2950" s="79" t="s">
        <v>86</v>
      </c>
      <c r="C2950" s="79" t="s">
        <v>46</v>
      </c>
      <c r="D2950" s="85">
        <v>-11521.799300000001</v>
      </c>
      <c r="E2950" s="85">
        <v>0</v>
      </c>
      <c r="F2950" s="210">
        <f t="shared" si="138"/>
        <v>6</v>
      </c>
      <c r="G2950" s="79" t="str">
        <f t="shared" si="139"/>
        <v>D</v>
      </c>
      <c r="H2950" s="79" t="str">
        <f t="shared" si="140"/>
        <v>6NGI-SOCAL</v>
      </c>
    </row>
    <row r="2951" spans="1:8">
      <c r="A2951" s="80">
        <v>40238</v>
      </c>
      <c r="B2951" s="79" t="s">
        <v>86</v>
      </c>
      <c r="C2951" s="79" t="s">
        <v>103</v>
      </c>
      <c r="D2951" s="85">
        <v>-100347.1874</v>
      </c>
      <c r="E2951" s="85">
        <v>0</v>
      </c>
      <c r="F2951" s="210">
        <f t="shared" si="138"/>
        <v>6</v>
      </c>
      <c r="G2951" s="79" t="str">
        <f t="shared" si="139"/>
        <v>D</v>
      </c>
      <c r="H2951" s="79" t="str">
        <f t="shared" si="140"/>
        <v>6NGW/OPAL</v>
      </c>
    </row>
    <row r="2952" spans="1:8">
      <c r="A2952" s="80">
        <v>40269</v>
      </c>
      <c r="B2952" s="79" t="s">
        <v>86</v>
      </c>
      <c r="C2952" s="79" t="s">
        <v>89</v>
      </c>
      <c r="D2952" s="85">
        <v>78570.4709</v>
      </c>
      <c r="E2952" s="85">
        <v>0</v>
      </c>
      <c r="F2952" s="210">
        <f t="shared" si="138"/>
        <v>6</v>
      </c>
      <c r="G2952" s="79" t="str">
        <f t="shared" si="139"/>
        <v>D</v>
      </c>
      <c r="H2952" s="79" t="str">
        <f t="shared" si="140"/>
        <v>6IF-ELPO/PERMIAN</v>
      </c>
    </row>
    <row r="2953" spans="1:8">
      <c r="A2953" s="80">
        <v>40269</v>
      </c>
      <c r="B2953" s="79" t="s">
        <v>86</v>
      </c>
      <c r="C2953" s="79" t="s">
        <v>68</v>
      </c>
      <c r="D2953" s="85">
        <v>0</v>
      </c>
      <c r="E2953" s="85">
        <v>0</v>
      </c>
      <c r="F2953" s="210">
        <f t="shared" si="138"/>
        <v>6</v>
      </c>
      <c r="G2953" s="79" t="str">
        <f t="shared" si="139"/>
        <v>D</v>
      </c>
      <c r="H2953" s="79" t="str">
        <f t="shared" si="140"/>
        <v>6NGI-MALIN</v>
      </c>
    </row>
    <row r="2954" spans="1:8">
      <c r="A2954" s="80">
        <v>40269</v>
      </c>
      <c r="B2954" s="79" t="s">
        <v>86</v>
      </c>
      <c r="C2954" s="79" t="s">
        <v>46</v>
      </c>
      <c r="D2954" s="85">
        <v>-7931.6823000000004</v>
      </c>
      <c r="E2954" s="85">
        <v>0</v>
      </c>
      <c r="F2954" s="210">
        <f t="shared" si="138"/>
        <v>6</v>
      </c>
      <c r="G2954" s="79" t="str">
        <f t="shared" si="139"/>
        <v>D</v>
      </c>
      <c r="H2954" s="79" t="str">
        <f t="shared" si="140"/>
        <v>6NGI-SOCAL</v>
      </c>
    </row>
    <row r="2955" spans="1:8">
      <c r="A2955" s="80">
        <v>40269</v>
      </c>
      <c r="B2955" s="79" t="s">
        <v>86</v>
      </c>
      <c r="C2955" s="79" t="s">
        <v>103</v>
      </c>
      <c r="D2955" s="85">
        <v>-96594.328600000008</v>
      </c>
      <c r="E2955" s="85">
        <v>0</v>
      </c>
      <c r="F2955" s="210">
        <f t="shared" si="138"/>
        <v>6</v>
      </c>
      <c r="G2955" s="79" t="str">
        <f t="shared" si="139"/>
        <v>D</v>
      </c>
      <c r="H2955" s="79" t="str">
        <f t="shared" si="140"/>
        <v>6NGW/OPAL</v>
      </c>
    </row>
    <row r="2956" spans="1:8">
      <c r="A2956" s="80">
        <v>40299</v>
      </c>
      <c r="B2956" s="79" t="s">
        <v>86</v>
      </c>
      <c r="C2956" s="79" t="s">
        <v>89</v>
      </c>
      <c r="D2956" s="85">
        <v>80939.146900000007</v>
      </c>
      <c r="E2956" s="85">
        <v>0</v>
      </c>
      <c r="F2956" s="210">
        <f t="shared" si="138"/>
        <v>6</v>
      </c>
      <c r="G2956" s="79" t="str">
        <f t="shared" si="139"/>
        <v>D</v>
      </c>
      <c r="H2956" s="79" t="str">
        <f t="shared" si="140"/>
        <v>6IF-ELPO/PERMIAN</v>
      </c>
    </row>
    <row r="2957" spans="1:8">
      <c r="A2957" s="80">
        <v>40299</v>
      </c>
      <c r="B2957" s="79" t="s">
        <v>86</v>
      </c>
      <c r="C2957" s="79" t="s">
        <v>68</v>
      </c>
      <c r="D2957" s="85">
        <v>0</v>
      </c>
      <c r="E2957" s="85">
        <v>0</v>
      </c>
      <c r="F2957" s="210">
        <f t="shared" si="138"/>
        <v>6</v>
      </c>
      <c r="G2957" s="79" t="str">
        <f t="shared" si="139"/>
        <v>D</v>
      </c>
      <c r="H2957" s="79" t="str">
        <f t="shared" si="140"/>
        <v>6NGI-MALIN</v>
      </c>
    </row>
    <row r="2958" spans="1:8">
      <c r="A2958" s="80">
        <v>40299</v>
      </c>
      <c r="B2958" s="79" t="s">
        <v>86</v>
      </c>
      <c r="C2958" s="79" t="s">
        <v>46</v>
      </c>
      <c r="D2958" s="85">
        <v>-8371.8886000000002</v>
      </c>
      <c r="E2958" s="85">
        <v>0</v>
      </c>
      <c r="F2958" s="210">
        <f t="shared" si="138"/>
        <v>6</v>
      </c>
      <c r="G2958" s="79" t="str">
        <f t="shared" si="139"/>
        <v>D</v>
      </c>
      <c r="H2958" s="79" t="str">
        <f t="shared" si="140"/>
        <v>6NGI-SOCAL</v>
      </c>
    </row>
    <row r="2959" spans="1:8">
      <c r="A2959" s="80">
        <v>40330</v>
      </c>
      <c r="B2959" s="79" t="s">
        <v>86</v>
      </c>
      <c r="C2959" s="79" t="s">
        <v>89</v>
      </c>
      <c r="D2959" s="85">
        <v>79586.807499999995</v>
      </c>
      <c r="E2959" s="85">
        <v>0</v>
      </c>
      <c r="F2959" s="210">
        <f t="shared" si="138"/>
        <v>6</v>
      </c>
      <c r="G2959" s="79" t="str">
        <f t="shared" si="139"/>
        <v>D</v>
      </c>
      <c r="H2959" s="79" t="str">
        <f t="shared" si="140"/>
        <v>6IF-ELPO/PERMIAN</v>
      </c>
    </row>
    <row r="2960" spans="1:8">
      <c r="A2960" s="80">
        <v>40330</v>
      </c>
      <c r="B2960" s="79" t="s">
        <v>86</v>
      </c>
      <c r="C2960" s="79" t="s">
        <v>68</v>
      </c>
      <c r="D2960" s="85">
        <v>0</v>
      </c>
      <c r="E2960" s="85">
        <v>0</v>
      </c>
      <c r="F2960" s="210">
        <f t="shared" si="138"/>
        <v>6</v>
      </c>
      <c r="G2960" s="79" t="str">
        <f t="shared" si="139"/>
        <v>D</v>
      </c>
      <c r="H2960" s="79" t="str">
        <f t="shared" si="140"/>
        <v>6NGI-MALIN</v>
      </c>
    </row>
    <row r="2961" spans="1:8">
      <c r="A2961" s="80">
        <v>40330</v>
      </c>
      <c r="B2961" s="79" t="s">
        <v>86</v>
      </c>
      <c r="C2961" s="79" t="s">
        <v>46</v>
      </c>
      <c r="D2961" s="85">
        <v>-7853.6678000000002</v>
      </c>
      <c r="E2961" s="85">
        <v>0</v>
      </c>
      <c r="F2961" s="210">
        <f t="shared" si="138"/>
        <v>6</v>
      </c>
      <c r="G2961" s="79" t="str">
        <f t="shared" si="139"/>
        <v>D</v>
      </c>
      <c r="H2961" s="79" t="str">
        <f t="shared" si="140"/>
        <v>6NGI-SOCAL</v>
      </c>
    </row>
    <row r="2962" spans="1:8">
      <c r="A2962" s="80">
        <v>40360</v>
      </c>
      <c r="B2962" s="79" t="s">
        <v>86</v>
      </c>
      <c r="C2962" s="79" t="s">
        <v>89</v>
      </c>
      <c r="D2962" s="85">
        <v>80088.245800000004</v>
      </c>
      <c r="E2962" s="85">
        <v>0</v>
      </c>
      <c r="F2962" s="210">
        <f t="shared" si="138"/>
        <v>6</v>
      </c>
      <c r="G2962" s="79" t="str">
        <f t="shared" si="139"/>
        <v>D</v>
      </c>
      <c r="H2962" s="79" t="str">
        <f t="shared" si="140"/>
        <v>6IF-ELPO/PERMIAN</v>
      </c>
    </row>
    <row r="2963" spans="1:8">
      <c r="A2963" s="80">
        <v>40360</v>
      </c>
      <c r="B2963" s="79" t="s">
        <v>86</v>
      </c>
      <c r="C2963" s="79" t="s">
        <v>68</v>
      </c>
      <c r="D2963" s="85">
        <v>0</v>
      </c>
      <c r="E2963" s="85">
        <v>0</v>
      </c>
      <c r="F2963" s="210">
        <f t="shared" si="138"/>
        <v>6</v>
      </c>
      <c r="G2963" s="79" t="str">
        <f t="shared" si="139"/>
        <v>D</v>
      </c>
      <c r="H2963" s="79" t="str">
        <f t="shared" si="140"/>
        <v>6NGI-MALIN</v>
      </c>
    </row>
    <row r="2964" spans="1:8">
      <c r="A2964" s="80">
        <v>40360</v>
      </c>
      <c r="B2964" s="79" t="s">
        <v>86</v>
      </c>
      <c r="C2964" s="79" t="s">
        <v>46</v>
      </c>
      <c r="D2964" s="85">
        <v>-7757.1008000000002</v>
      </c>
      <c r="E2964" s="85">
        <v>0</v>
      </c>
      <c r="F2964" s="210">
        <f t="shared" si="138"/>
        <v>6</v>
      </c>
      <c r="G2964" s="79" t="str">
        <f t="shared" si="139"/>
        <v>D</v>
      </c>
      <c r="H2964" s="79" t="str">
        <f t="shared" si="140"/>
        <v>6NGI-SOCAL</v>
      </c>
    </row>
    <row r="2965" spans="1:8">
      <c r="A2965" s="80">
        <v>40391</v>
      </c>
      <c r="B2965" s="79" t="s">
        <v>86</v>
      </c>
      <c r="C2965" s="79" t="s">
        <v>68</v>
      </c>
      <c r="D2965" s="85">
        <v>0</v>
      </c>
      <c r="E2965" s="85">
        <v>0</v>
      </c>
      <c r="F2965" s="210">
        <f t="shared" si="138"/>
        <v>6</v>
      </c>
      <c r="G2965" s="79" t="str">
        <f t="shared" si="139"/>
        <v>D</v>
      </c>
      <c r="H2965" s="79" t="str">
        <f t="shared" si="140"/>
        <v>6NGI-MALIN</v>
      </c>
    </row>
    <row r="2966" spans="1:8">
      <c r="A2966" s="80">
        <v>40391</v>
      </c>
      <c r="B2966" s="79" t="s">
        <v>86</v>
      </c>
      <c r="C2966" s="79" t="s">
        <v>46</v>
      </c>
      <c r="D2966" s="85">
        <v>-7726.6902</v>
      </c>
      <c r="E2966" s="85">
        <v>0</v>
      </c>
      <c r="F2966" s="210">
        <f t="shared" si="138"/>
        <v>6</v>
      </c>
      <c r="G2966" s="79" t="str">
        <f t="shared" si="139"/>
        <v>D</v>
      </c>
      <c r="H2966" s="79" t="str">
        <f t="shared" si="140"/>
        <v>6NGI-SOCAL</v>
      </c>
    </row>
    <row r="2967" spans="1:8">
      <c r="A2967" s="80">
        <v>40422</v>
      </c>
      <c r="B2967" s="79" t="s">
        <v>86</v>
      </c>
      <c r="C2967" s="79" t="s">
        <v>68</v>
      </c>
      <c r="D2967" s="85">
        <v>0</v>
      </c>
      <c r="E2967" s="85">
        <v>0</v>
      </c>
      <c r="F2967" s="210">
        <f t="shared" si="138"/>
        <v>6</v>
      </c>
      <c r="G2967" s="79" t="str">
        <f t="shared" si="139"/>
        <v>D</v>
      </c>
      <c r="H2967" s="79" t="str">
        <f t="shared" si="140"/>
        <v>6NGI-MALIN</v>
      </c>
    </row>
    <row r="2968" spans="1:8">
      <c r="A2968" s="80">
        <v>40422</v>
      </c>
      <c r="B2968" s="79" t="s">
        <v>86</v>
      </c>
      <c r="C2968" s="79" t="s">
        <v>46</v>
      </c>
      <c r="D2968" s="85">
        <v>-545.56600000000003</v>
      </c>
      <c r="E2968" s="85">
        <v>0</v>
      </c>
      <c r="F2968" s="210">
        <f t="shared" si="138"/>
        <v>6</v>
      </c>
      <c r="G2968" s="79" t="str">
        <f t="shared" si="139"/>
        <v>D</v>
      </c>
      <c r="H2968" s="79" t="str">
        <f t="shared" si="140"/>
        <v>6NGI-SOCAL</v>
      </c>
    </row>
    <row r="2969" spans="1:8">
      <c r="A2969" s="80">
        <v>40452</v>
      </c>
      <c r="B2969" s="79" t="s">
        <v>86</v>
      </c>
      <c r="C2969" s="79" t="s">
        <v>68</v>
      </c>
      <c r="D2969" s="85">
        <v>0</v>
      </c>
      <c r="E2969" s="85">
        <v>0</v>
      </c>
      <c r="F2969" s="210">
        <f t="shared" si="138"/>
        <v>6</v>
      </c>
      <c r="G2969" s="79" t="str">
        <f t="shared" si="139"/>
        <v>D</v>
      </c>
      <c r="H2969" s="79" t="str">
        <f t="shared" si="140"/>
        <v>6NGI-MALIN</v>
      </c>
    </row>
    <row r="2970" spans="1:8">
      <c r="A2970" s="80">
        <v>40452</v>
      </c>
      <c r="B2970" s="79" t="s">
        <v>86</v>
      </c>
      <c r="C2970" s="79" t="s">
        <v>46</v>
      </c>
      <c r="D2970" s="85">
        <v>-532.72370000000001</v>
      </c>
      <c r="E2970" s="85">
        <v>0</v>
      </c>
      <c r="F2970" s="210">
        <f t="shared" si="138"/>
        <v>6</v>
      </c>
      <c r="G2970" s="79" t="str">
        <f t="shared" si="139"/>
        <v>D</v>
      </c>
      <c r="H2970" s="79" t="str">
        <f t="shared" si="140"/>
        <v>6NGI-SOCAL</v>
      </c>
    </row>
    <row r="2971" spans="1:8">
      <c r="A2971" s="80">
        <v>40483</v>
      </c>
      <c r="B2971" s="79" t="s">
        <v>86</v>
      </c>
      <c r="C2971" s="79" t="s">
        <v>68</v>
      </c>
      <c r="D2971" s="85">
        <v>0</v>
      </c>
      <c r="E2971" s="85">
        <v>0</v>
      </c>
      <c r="F2971" s="210">
        <f t="shared" si="138"/>
        <v>6</v>
      </c>
      <c r="G2971" s="79" t="str">
        <f t="shared" si="139"/>
        <v>D</v>
      </c>
      <c r="H2971" s="79" t="str">
        <f t="shared" si="140"/>
        <v>6NGI-MALIN</v>
      </c>
    </row>
    <row r="2972" spans="1:8">
      <c r="A2972" s="80">
        <v>40483</v>
      </c>
      <c r="B2972" s="79" t="s">
        <v>86</v>
      </c>
      <c r="C2972" s="79" t="s">
        <v>46</v>
      </c>
      <c r="D2972" s="85">
        <v>-576.35770000000002</v>
      </c>
      <c r="E2972" s="85">
        <v>0</v>
      </c>
      <c r="F2972" s="210">
        <f t="shared" si="138"/>
        <v>6</v>
      </c>
      <c r="G2972" s="79" t="str">
        <f t="shared" si="139"/>
        <v>D</v>
      </c>
      <c r="H2972" s="79" t="str">
        <f t="shared" si="140"/>
        <v>6NGI-SOCAL</v>
      </c>
    </row>
    <row r="2973" spans="1:8">
      <c r="A2973" s="80">
        <v>40513</v>
      </c>
      <c r="B2973" s="79" t="s">
        <v>86</v>
      </c>
      <c r="C2973" s="79" t="s">
        <v>68</v>
      </c>
      <c r="D2973" s="85">
        <v>0</v>
      </c>
      <c r="E2973" s="85">
        <v>0</v>
      </c>
      <c r="F2973" s="210">
        <f t="shared" si="138"/>
        <v>6</v>
      </c>
      <c r="G2973" s="79" t="str">
        <f t="shared" si="139"/>
        <v>D</v>
      </c>
      <c r="H2973" s="79" t="str">
        <f t="shared" si="140"/>
        <v>6NGI-MALIN</v>
      </c>
    </row>
    <row r="2974" spans="1:8">
      <c r="A2974" s="80">
        <v>40513</v>
      </c>
      <c r="B2974" s="79" t="s">
        <v>86</v>
      </c>
      <c r="C2974" s="79" t="s">
        <v>46</v>
      </c>
      <c r="D2974" s="85">
        <v>-552.94950000000006</v>
      </c>
      <c r="E2974" s="85">
        <v>0</v>
      </c>
      <c r="F2974" s="210">
        <f t="shared" si="138"/>
        <v>6</v>
      </c>
      <c r="G2974" s="79" t="str">
        <f t="shared" si="139"/>
        <v>D</v>
      </c>
      <c r="H2974" s="79" t="str">
        <f t="shared" si="140"/>
        <v>6NGI-SOCAL</v>
      </c>
    </row>
    <row r="2975" spans="1:8">
      <c r="A2975" s="80">
        <v>40544</v>
      </c>
      <c r="B2975" s="79" t="s">
        <v>86</v>
      </c>
      <c r="C2975" s="79" t="s">
        <v>68</v>
      </c>
      <c r="D2975" s="85">
        <v>0</v>
      </c>
      <c r="E2975" s="85">
        <v>0</v>
      </c>
      <c r="F2975" s="210">
        <f t="shared" si="138"/>
        <v>6</v>
      </c>
      <c r="G2975" s="79" t="str">
        <f t="shared" si="139"/>
        <v>D</v>
      </c>
      <c r="H2975" s="79" t="str">
        <f t="shared" si="140"/>
        <v>6NGI-MALIN</v>
      </c>
    </row>
    <row r="2976" spans="1:8">
      <c r="A2976" s="80">
        <v>40544</v>
      </c>
      <c r="B2976" s="79" t="s">
        <v>86</v>
      </c>
      <c r="C2976" s="79" t="s">
        <v>46</v>
      </c>
      <c r="D2976" s="85">
        <v>-257.7765</v>
      </c>
      <c r="E2976" s="85">
        <v>0</v>
      </c>
      <c r="F2976" s="210">
        <f t="shared" si="138"/>
        <v>6</v>
      </c>
      <c r="G2976" s="79" t="str">
        <f t="shared" si="139"/>
        <v>D</v>
      </c>
      <c r="H2976" s="79" t="str">
        <f t="shared" si="140"/>
        <v>6NGI-SOCAL</v>
      </c>
    </row>
    <row r="2977" spans="1:8">
      <c r="A2977" s="80">
        <v>40575</v>
      </c>
      <c r="B2977" s="79" t="s">
        <v>86</v>
      </c>
      <c r="C2977" s="79" t="s">
        <v>68</v>
      </c>
      <c r="D2977" s="85">
        <v>0</v>
      </c>
      <c r="E2977" s="85">
        <v>0</v>
      </c>
      <c r="F2977" s="210">
        <f t="shared" si="138"/>
        <v>6</v>
      </c>
      <c r="G2977" s="79" t="str">
        <f t="shared" si="139"/>
        <v>D</v>
      </c>
      <c r="H2977" s="79" t="str">
        <f t="shared" si="140"/>
        <v>6NGI-MALIN</v>
      </c>
    </row>
    <row r="2978" spans="1:8">
      <c r="A2978" s="80">
        <v>40575</v>
      </c>
      <c r="B2978" s="79" t="s">
        <v>86</v>
      </c>
      <c r="C2978" s="79" t="s">
        <v>46</v>
      </c>
      <c r="D2978" s="85">
        <v>-250.86770000000001</v>
      </c>
      <c r="E2978" s="85">
        <v>0</v>
      </c>
      <c r="F2978" s="210">
        <f t="shared" si="138"/>
        <v>6</v>
      </c>
      <c r="G2978" s="79" t="str">
        <f t="shared" si="139"/>
        <v>D</v>
      </c>
      <c r="H2978" s="79" t="str">
        <f t="shared" si="140"/>
        <v>6NGI-SOCAL</v>
      </c>
    </row>
    <row r="2979" spans="1:8">
      <c r="A2979" s="80">
        <v>40603</v>
      </c>
      <c r="B2979" s="79" t="s">
        <v>86</v>
      </c>
      <c r="C2979" s="79" t="s">
        <v>68</v>
      </c>
      <c r="D2979" s="85">
        <v>0</v>
      </c>
      <c r="E2979" s="85">
        <v>0</v>
      </c>
      <c r="F2979" s="210">
        <f t="shared" si="138"/>
        <v>6</v>
      </c>
      <c r="G2979" s="79" t="str">
        <f t="shared" si="139"/>
        <v>D</v>
      </c>
      <c r="H2979" s="79" t="str">
        <f t="shared" si="140"/>
        <v>6NGI-MALIN</v>
      </c>
    </row>
    <row r="2980" spans="1:8">
      <c r="A2980" s="80">
        <v>40603</v>
      </c>
      <c r="B2980" s="79" t="s">
        <v>86</v>
      </c>
      <c r="C2980" s="79" t="s">
        <v>46</v>
      </c>
      <c r="D2980" s="85">
        <v>-264.19550000000004</v>
      </c>
      <c r="E2980" s="85">
        <v>0</v>
      </c>
      <c r="F2980" s="210">
        <f t="shared" si="138"/>
        <v>6</v>
      </c>
      <c r="G2980" s="79" t="str">
        <f t="shared" si="139"/>
        <v>D</v>
      </c>
      <c r="H2980" s="79" t="str">
        <f t="shared" si="140"/>
        <v>6NGI-SOCAL</v>
      </c>
    </row>
    <row r="2981" spans="1:8">
      <c r="A2981" s="80">
        <v>40634</v>
      </c>
      <c r="B2981" s="79" t="s">
        <v>86</v>
      </c>
      <c r="C2981" s="79" t="s">
        <v>68</v>
      </c>
      <c r="D2981" s="85">
        <v>0</v>
      </c>
      <c r="E2981" s="85">
        <v>0</v>
      </c>
      <c r="F2981" s="210">
        <f t="shared" si="138"/>
        <v>6</v>
      </c>
      <c r="G2981" s="79" t="str">
        <f t="shared" si="139"/>
        <v>D</v>
      </c>
      <c r="H2981" s="79" t="str">
        <f t="shared" si="140"/>
        <v>6NGI-MALIN</v>
      </c>
    </row>
    <row r="2982" spans="1:8">
      <c r="A2982" s="80">
        <v>40634</v>
      </c>
      <c r="B2982" s="79" t="s">
        <v>86</v>
      </c>
      <c r="C2982" s="79" t="s">
        <v>46</v>
      </c>
      <c r="D2982" s="85">
        <v>-241.59610000000001</v>
      </c>
      <c r="E2982" s="85">
        <v>0</v>
      </c>
      <c r="F2982" s="210">
        <f t="shared" si="138"/>
        <v>6</v>
      </c>
      <c r="G2982" s="79" t="str">
        <f t="shared" si="139"/>
        <v>D</v>
      </c>
      <c r="H2982" s="79" t="str">
        <f t="shared" si="140"/>
        <v>6NGI-SOCAL</v>
      </c>
    </row>
    <row r="2983" spans="1:8">
      <c r="A2983" s="80">
        <v>40664</v>
      </c>
      <c r="B2983" s="79" t="s">
        <v>86</v>
      </c>
      <c r="C2983" s="79" t="s">
        <v>46</v>
      </c>
      <c r="D2983" s="85">
        <v>-270.93819999999999</v>
      </c>
      <c r="E2983" s="85">
        <v>0</v>
      </c>
      <c r="F2983" s="210">
        <f t="shared" si="138"/>
        <v>6</v>
      </c>
      <c r="G2983" s="79" t="str">
        <f t="shared" si="139"/>
        <v>D</v>
      </c>
      <c r="H2983" s="79" t="str">
        <f t="shared" si="140"/>
        <v>6NGI-SOCAL</v>
      </c>
    </row>
    <row r="2984" spans="1:8">
      <c r="A2984" s="80">
        <v>37188</v>
      </c>
      <c r="B2984" s="79" t="s">
        <v>165</v>
      </c>
      <c r="C2984" s="79" t="s">
        <v>121</v>
      </c>
      <c r="D2984" s="85">
        <v>0</v>
      </c>
      <c r="E2984" s="85">
        <v>0</v>
      </c>
      <c r="F2984" s="210">
        <f t="shared" si="138"/>
        <v>1</v>
      </c>
      <c r="G2984" s="79" t="str">
        <f t="shared" si="139"/>
        <v>M</v>
      </c>
      <c r="H2984" s="79" t="str">
        <f t="shared" si="140"/>
        <v>1GDP-CAL BORDER</v>
      </c>
    </row>
    <row r="2985" spans="1:8">
      <c r="A2985" s="80">
        <v>37188</v>
      </c>
      <c r="B2985" s="79" t="s">
        <v>165</v>
      </c>
      <c r="C2985" s="79" t="s">
        <v>131</v>
      </c>
      <c r="D2985" s="85">
        <v>0</v>
      </c>
      <c r="E2985" s="85">
        <v>0</v>
      </c>
      <c r="F2985" s="210">
        <f t="shared" si="138"/>
        <v>1</v>
      </c>
      <c r="G2985" s="79" t="str">
        <f t="shared" si="139"/>
        <v>M</v>
      </c>
      <c r="H2985" s="79" t="str">
        <f t="shared" si="140"/>
        <v>1GDP-ELPO/PERM2</v>
      </c>
    </row>
    <row r="2986" spans="1:8">
      <c r="A2986" s="80">
        <v>37188</v>
      </c>
      <c r="B2986" s="79" t="s">
        <v>165</v>
      </c>
      <c r="C2986" s="79" t="s">
        <v>135</v>
      </c>
      <c r="D2986" s="85">
        <v>0</v>
      </c>
      <c r="E2986" s="85">
        <v>0</v>
      </c>
      <c r="F2986" s="210">
        <f t="shared" si="138"/>
        <v>1</v>
      </c>
      <c r="G2986" s="79" t="str">
        <f t="shared" si="139"/>
        <v>M</v>
      </c>
      <c r="H2986" s="79" t="str">
        <f t="shared" si="140"/>
        <v>1GDP-ELPO/SANJUA</v>
      </c>
    </row>
    <row r="2987" spans="1:8">
      <c r="A2987" s="80">
        <v>37188</v>
      </c>
      <c r="B2987" s="79" t="s">
        <v>165</v>
      </c>
      <c r="C2987" s="79" t="s">
        <v>171</v>
      </c>
      <c r="D2987" s="85">
        <v>0</v>
      </c>
      <c r="E2987" s="85">
        <v>0</v>
      </c>
      <c r="F2987" s="210">
        <f t="shared" si="138"/>
        <v>1</v>
      </c>
      <c r="G2987" s="79" t="str">
        <f t="shared" si="139"/>
        <v>M</v>
      </c>
      <c r="H2987" s="79" t="str">
        <f t="shared" si="140"/>
        <v>1GDP-HEHUB</v>
      </c>
    </row>
    <row r="2988" spans="1:8">
      <c r="A2988" s="80">
        <v>37189</v>
      </c>
      <c r="B2988" s="79" t="s">
        <v>165</v>
      </c>
      <c r="C2988" s="79" t="s">
        <v>121</v>
      </c>
      <c r="D2988" s="85">
        <v>-10000</v>
      </c>
      <c r="E2988" s="85">
        <v>-10000</v>
      </c>
      <c r="F2988" s="210">
        <f t="shared" si="138"/>
        <v>1</v>
      </c>
      <c r="G2988" s="79" t="str">
        <f t="shared" si="139"/>
        <v>M</v>
      </c>
      <c r="H2988" s="79" t="str">
        <f t="shared" si="140"/>
        <v>1GDP-CAL BORDER</v>
      </c>
    </row>
    <row r="2989" spans="1:8">
      <c r="A2989" s="80">
        <v>37189</v>
      </c>
      <c r="B2989" s="79" t="s">
        <v>165</v>
      </c>
      <c r="C2989" s="79" t="s">
        <v>131</v>
      </c>
      <c r="D2989" s="85">
        <v>5000</v>
      </c>
      <c r="E2989" s="85">
        <v>5000</v>
      </c>
      <c r="F2989" s="210">
        <f t="shared" si="138"/>
        <v>1</v>
      </c>
      <c r="G2989" s="79" t="str">
        <f t="shared" si="139"/>
        <v>M</v>
      </c>
      <c r="H2989" s="79" t="str">
        <f t="shared" si="140"/>
        <v>1GDP-ELPO/PERM2</v>
      </c>
    </row>
    <row r="2990" spans="1:8">
      <c r="A2990" s="80">
        <v>37189</v>
      </c>
      <c r="B2990" s="79" t="s">
        <v>165</v>
      </c>
      <c r="C2990" s="79" t="s">
        <v>135</v>
      </c>
      <c r="D2990" s="85">
        <v>0</v>
      </c>
      <c r="E2990" s="85">
        <v>0</v>
      </c>
      <c r="F2990" s="210">
        <f t="shared" si="138"/>
        <v>1</v>
      </c>
      <c r="G2990" s="79" t="str">
        <f t="shared" si="139"/>
        <v>M</v>
      </c>
      <c r="H2990" s="79" t="str">
        <f t="shared" si="140"/>
        <v>1GDP-ELPO/SANJUA</v>
      </c>
    </row>
    <row r="2991" spans="1:8">
      <c r="A2991" s="80">
        <v>37189</v>
      </c>
      <c r="B2991" s="79" t="s">
        <v>165</v>
      </c>
      <c r="C2991" s="79" t="s">
        <v>171</v>
      </c>
      <c r="D2991" s="85">
        <v>-35000</v>
      </c>
      <c r="E2991" s="85">
        <v>-35000</v>
      </c>
      <c r="F2991" s="210">
        <f t="shared" si="138"/>
        <v>1</v>
      </c>
      <c r="G2991" s="79" t="str">
        <f t="shared" si="139"/>
        <v>M</v>
      </c>
      <c r="H2991" s="79" t="str">
        <f t="shared" si="140"/>
        <v>1GDP-HEHUB</v>
      </c>
    </row>
    <row r="2992" spans="1:8">
      <c r="A2992" s="80">
        <v>37190</v>
      </c>
      <c r="B2992" s="79" t="s">
        <v>165</v>
      </c>
      <c r="C2992" s="79" t="s">
        <v>121</v>
      </c>
      <c r="D2992" s="85">
        <v>-10000</v>
      </c>
      <c r="E2992" s="85">
        <v>-10000</v>
      </c>
      <c r="F2992" s="210">
        <f t="shared" si="138"/>
        <v>1</v>
      </c>
      <c r="G2992" s="79" t="str">
        <f t="shared" si="139"/>
        <v>M</v>
      </c>
      <c r="H2992" s="79" t="str">
        <f t="shared" si="140"/>
        <v>1GDP-CAL BORDER</v>
      </c>
    </row>
    <row r="2993" spans="1:8">
      <c r="A2993" s="80">
        <v>37190</v>
      </c>
      <c r="B2993" s="79" t="s">
        <v>165</v>
      </c>
      <c r="C2993" s="79" t="s">
        <v>131</v>
      </c>
      <c r="D2993" s="85">
        <v>5000</v>
      </c>
      <c r="E2993" s="85">
        <v>5000</v>
      </c>
      <c r="F2993" s="210">
        <f t="shared" si="138"/>
        <v>1</v>
      </c>
      <c r="G2993" s="79" t="str">
        <f t="shared" si="139"/>
        <v>M</v>
      </c>
      <c r="H2993" s="79" t="str">
        <f t="shared" si="140"/>
        <v>1GDP-ELPO/PERM2</v>
      </c>
    </row>
    <row r="2994" spans="1:8">
      <c r="A2994" s="80">
        <v>37190</v>
      </c>
      <c r="B2994" s="79" t="s">
        <v>165</v>
      </c>
      <c r="C2994" s="79" t="s">
        <v>135</v>
      </c>
      <c r="D2994" s="85">
        <v>0</v>
      </c>
      <c r="E2994" s="85">
        <v>0</v>
      </c>
      <c r="F2994" s="210">
        <f t="shared" si="138"/>
        <v>1</v>
      </c>
      <c r="G2994" s="79" t="str">
        <f t="shared" si="139"/>
        <v>M</v>
      </c>
      <c r="H2994" s="79" t="str">
        <f t="shared" si="140"/>
        <v>1GDP-ELPO/SANJUA</v>
      </c>
    </row>
    <row r="2995" spans="1:8">
      <c r="A2995" s="80">
        <v>37190</v>
      </c>
      <c r="B2995" s="79" t="s">
        <v>165</v>
      </c>
      <c r="C2995" s="79" t="s">
        <v>171</v>
      </c>
      <c r="D2995" s="85">
        <v>-35000</v>
      </c>
      <c r="E2995" s="85">
        <v>-35000</v>
      </c>
      <c r="F2995" s="210">
        <f t="shared" si="138"/>
        <v>1</v>
      </c>
      <c r="G2995" s="79" t="str">
        <f t="shared" si="139"/>
        <v>M</v>
      </c>
      <c r="H2995" s="79" t="str">
        <f t="shared" si="140"/>
        <v>1GDP-HEHUB</v>
      </c>
    </row>
    <row r="2996" spans="1:8">
      <c r="A2996" s="80">
        <v>37191</v>
      </c>
      <c r="B2996" s="79" t="s">
        <v>165</v>
      </c>
      <c r="C2996" s="79" t="s">
        <v>121</v>
      </c>
      <c r="D2996" s="85">
        <v>-10000</v>
      </c>
      <c r="E2996" s="85">
        <v>-10000</v>
      </c>
      <c r="F2996" s="210">
        <f t="shared" si="138"/>
        <v>1</v>
      </c>
      <c r="G2996" s="79" t="str">
        <f t="shared" si="139"/>
        <v>M</v>
      </c>
      <c r="H2996" s="79" t="str">
        <f t="shared" si="140"/>
        <v>1GDP-CAL BORDER</v>
      </c>
    </row>
    <row r="2997" spans="1:8">
      <c r="A2997" s="80">
        <v>37191</v>
      </c>
      <c r="B2997" s="79" t="s">
        <v>165</v>
      </c>
      <c r="C2997" s="79" t="s">
        <v>131</v>
      </c>
      <c r="D2997" s="85">
        <v>5000</v>
      </c>
      <c r="E2997" s="85">
        <v>5000</v>
      </c>
      <c r="F2997" s="210">
        <f t="shared" si="138"/>
        <v>1</v>
      </c>
      <c r="G2997" s="79" t="str">
        <f t="shared" si="139"/>
        <v>M</v>
      </c>
      <c r="H2997" s="79" t="str">
        <f t="shared" si="140"/>
        <v>1GDP-ELPO/PERM2</v>
      </c>
    </row>
    <row r="2998" spans="1:8">
      <c r="A2998" s="80">
        <v>37191</v>
      </c>
      <c r="B2998" s="79" t="s">
        <v>165</v>
      </c>
      <c r="C2998" s="79" t="s">
        <v>135</v>
      </c>
      <c r="D2998" s="85">
        <v>0</v>
      </c>
      <c r="E2998" s="85">
        <v>0</v>
      </c>
      <c r="F2998" s="210">
        <f t="shared" si="138"/>
        <v>1</v>
      </c>
      <c r="G2998" s="79" t="str">
        <f t="shared" si="139"/>
        <v>M</v>
      </c>
      <c r="H2998" s="79" t="str">
        <f t="shared" si="140"/>
        <v>1GDP-ELPO/SANJUA</v>
      </c>
    </row>
    <row r="2999" spans="1:8">
      <c r="A2999" s="80">
        <v>37191</v>
      </c>
      <c r="B2999" s="79" t="s">
        <v>165</v>
      </c>
      <c r="C2999" s="79" t="s">
        <v>171</v>
      </c>
      <c r="D2999" s="85">
        <v>-35000</v>
      </c>
      <c r="E2999" s="85">
        <v>-35000</v>
      </c>
      <c r="F2999" s="210">
        <f t="shared" si="138"/>
        <v>1</v>
      </c>
      <c r="G2999" s="79" t="str">
        <f t="shared" si="139"/>
        <v>M</v>
      </c>
      <c r="H2999" s="79" t="str">
        <f t="shared" si="140"/>
        <v>1GDP-HEHUB</v>
      </c>
    </row>
    <row r="3000" spans="1:8">
      <c r="A3000" s="80">
        <v>37192</v>
      </c>
      <c r="B3000" s="79" t="s">
        <v>165</v>
      </c>
      <c r="C3000" s="79" t="s">
        <v>121</v>
      </c>
      <c r="D3000" s="85">
        <v>-10000</v>
      </c>
      <c r="E3000" s="85">
        <v>-10000</v>
      </c>
      <c r="F3000" s="210">
        <f t="shared" si="138"/>
        <v>1</v>
      </c>
      <c r="G3000" s="79" t="str">
        <f t="shared" si="139"/>
        <v>M</v>
      </c>
      <c r="H3000" s="79" t="str">
        <f t="shared" si="140"/>
        <v>1GDP-CAL BORDER</v>
      </c>
    </row>
    <row r="3001" spans="1:8">
      <c r="A3001" s="80">
        <v>37192</v>
      </c>
      <c r="B3001" s="79" t="s">
        <v>165</v>
      </c>
      <c r="C3001" s="79" t="s">
        <v>131</v>
      </c>
      <c r="D3001" s="85">
        <v>5000</v>
      </c>
      <c r="E3001" s="85">
        <v>5000</v>
      </c>
      <c r="F3001" s="210">
        <f t="shared" si="138"/>
        <v>1</v>
      </c>
      <c r="G3001" s="79" t="str">
        <f t="shared" si="139"/>
        <v>M</v>
      </c>
      <c r="H3001" s="79" t="str">
        <f t="shared" si="140"/>
        <v>1GDP-ELPO/PERM2</v>
      </c>
    </row>
    <row r="3002" spans="1:8">
      <c r="A3002" s="80">
        <v>37192</v>
      </c>
      <c r="B3002" s="79" t="s">
        <v>165</v>
      </c>
      <c r="C3002" s="79" t="s">
        <v>135</v>
      </c>
      <c r="D3002" s="85">
        <v>0</v>
      </c>
      <c r="E3002" s="85">
        <v>0</v>
      </c>
      <c r="F3002" s="210">
        <f t="shared" si="138"/>
        <v>1</v>
      </c>
      <c r="G3002" s="79" t="str">
        <f t="shared" si="139"/>
        <v>M</v>
      </c>
      <c r="H3002" s="79" t="str">
        <f t="shared" si="140"/>
        <v>1GDP-ELPO/SANJUA</v>
      </c>
    </row>
    <row r="3003" spans="1:8">
      <c r="A3003" s="80">
        <v>37192</v>
      </c>
      <c r="B3003" s="79" t="s">
        <v>165</v>
      </c>
      <c r="C3003" s="79" t="s">
        <v>171</v>
      </c>
      <c r="D3003" s="85">
        <v>-35000</v>
      </c>
      <c r="E3003" s="85">
        <v>-35000</v>
      </c>
      <c r="F3003" s="210">
        <f t="shared" si="138"/>
        <v>1</v>
      </c>
      <c r="G3003" s="79" t="str">
        <f t="shared" si="139"/>
        <v>M</v>
      </c>
      <c r="H3003" s="79" t="str">
        <f t="shared" si="140"/>
        <v>1GDP-HEHUB</v>
      </c>
    </row>
    <row r="3004" spans="1:8">
      <c r="A3004" s="80">
        <v>37193</v>
      </c>
      <c r="B3004" s="79" t="s">
        <v>165</v>
      </c>
      <c r="C3004" s="79" t="s">
        <v>121</v>
      </c>
      <c r="D3004" s="85">
        <v>-10000</v>
      </c>
      <c r="E3004" s="85">
        <v>-10000</v>
      </c>
      <c r="F3004" s="210">
        <f t="shared" si="138"/>
        <v>1</v>
      </c>
      <c r="G3004" s="79" t="str">
        <f t="shared" si="139"/>
        <v>M</v>
      </c>
      <c r="H3004" s="79" t="str">
        <f t="shared" si="140"/>
        <v>1GDP-CAL BORDER</v>
      </c>
    </row>
    <row r="3005" spans="1:8">
      <c r="A3005" s="80">
        <v>37193</v>
      </c>
      <c r="B3005" s="79" t="s">
        <v>165</v>
      </c>
      <c r="C3005" s="79" t="s">
        <v>131</v>
      </c>
      <c r="D3005" s="85">
        <v>5000</v>
      </c>
      <c r="E3005" s="85">
        <v>5000</v>
      </c>
      <c r="F3005" s="210">
        <f t="shared" si="138"/>
        <v>1</v>
      </c>
      <c r="G3005" s="79" t="str">
        <f t="shared" si="139"/>
        <v>M</v>
      </c>
      <c r="H3005" s="79" t="str">
        <f t="shared" si="140"/>
        <v>1GDP-ELPO/PERM2</v>
      </c>
    </row>
    <row r="3006" spans="1:8">
      <c r="A3006" s="80">
        <v>37193</v>
      </c>
      <c r="B3006" s="79" t="s">
        <v>165</v>
      </c>
      <c r="C3006" s="79" t="s">
        <v>135</v>
      </c>
      <c r="D3006" s="85">
        <v>0</v>
      </c>
      <c r="E3006" s="85">
        <v>0</v>
      </c>
      <c r="F3006" s="210">
        <f t="shared" si="138"/>
        <v>1</v>
      </c>
      <c r="G3006" s="79" t="str">
        <f t="shared" si="139"/>
        <v>M</v>
      </c>
      <c r="H3006" s="79" t="str">
        <f t="shared" si="140"/>
        <v>1GDP-ELPO/SANJUA</v>
      </c>
    </row>
    <row r="3007" spans="1:8">
      <c r="A3007" s="80">
        <v>37193</v>
      </c>
      <c r="B3007" s="79" t="s">
        <v>165</v>
      </c>
      <c r="C3007" s="79" t="s">
        <v>171</v>
      </c>
      <c r="D3007" s="85">
        <v>-35000</v>
      </c>
      <c r="E3007" s="85">
        <v>-35000</v>
      </c>
      <c r="F3007" s="210">
        <f t="shared" si="138"/>
        <v>1</v>
      </c>
      <c r="G3007" s="79" t="str">
        <f t="shared" si="139"/>
        <v>M</v>
      </c>
      <c r="H3007" s="79" t="str">
        <f t="shared" si="140"/>
        <v>1GDP-HEHUB</v>
      </c>
    </row>
    <row r="3008" spans="1:8">
      <c r="A3008" s="80">
        <v>37194</v>
      </c>
      <c r="B3008" s="79" t="s">
        <v>165</v>
      </c>
      <c r="C3008" s="79" t="s">
        <v>121</v>
      </c>
      <c r="D3008" s="85">
        <v>-10000</v>
      </c>
      <c r="E3008" s="85">
        <v>-10000</v>
      </c>
      <c r="F3008" s="210">
        <f t="shared" si="138"/>
        <v>1</v>
      </c>
      <c r="G3008" s="79" t="str">
        <f t="shared" si="139"/>
        <v>M</v>
      </c>
      <c r="H3008" s="79" t="str">
        <f t="shared" si="140"/>
        <v>1GDP-CAL BORDER</v>
      </c>
    </row>
    <row r="3009" spans="1:8">
      <c r="A3009" s="80">
        <v>37194</v>
      </c>
      <c r="B3009" s="79" t="s">
        <v>165</v>
      </c>
      <c r="C3009" s="79" t="s">
        <v>131</v>
      </c>
      <c r="D3009" s="85">
        <v>5000</v>
      </c>
      <c r="E3009" s="85">
        <v>5000</v>
      </c>
      <c r="F3009" s="210">
        <f t="shared" si="138"/>
        <v>1</v>
      </c>
      <c r="G3009" s="79" t="str">
        <f t="shared" si="139"/>
        <v>M</v>
      </c>
      <c r="H3009" s="79" t="str">
        <f t="shared" si="140"/>
        <v>1GDP-ELPO/PERM2</v>
      </c>
    </row>
    <row r="3010" spans="1:8">
      <c r="A3010" s="80">
        <v>37194</v>
      </c>
      <c r="B3010" s="79" t="s">
        <v>165</v>
      </c>
      <c r="C3010" s="79" t="s">
        <v>135</v>
      </c>
      <c r="D3010" s="85">
        <v>0</v>
      </c>
      <c r="E3010" s="85">
        <v>0</v>
      </c>
      <c r="F3010" s="210">
        <f t="shared" si="138"/>
        <v>1</v>
      </c>
      <c r="G3010" s="79" t="str">
        <f t="shared" si="139"/>
        <v>M</v>
      </c>
      <c r="H3010" s="79" t="str">
        <f t="shared" si="140"/>
        <v>1GDP-ELPO/SANJUA</v>
      </c>
    </row>
    <row r="3011" spans="1:8">
      <c r="A3011" s="80">
        <v>37194</v>
      </c>
      <c r="B3011" s="79" t="s">
        <v>165</v>
      </c>
      <c r="C3011" s="79" t="s">
        <v>171</v>
      </c>
      <c r="D3011" s="85">
        <v>-35000</v>
      </c>
      <c r="E3011" s="85">
        <v>-35000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M</v>
      </c>
      <c r="H3011" s="79" t="str">
        <f t="shared" ref="H3011:H3074" si="143">$F3011&amp;$C3011</f>
        <v>1GDP-HEHUB</v>
      </c>
    </row>
    <row r="3012" spans="1:8">
      <c r="A3012" s="80">
        <v>37195</v>
      </c>
      <c r="B3012" s="79" t="s">
        <v>165</v>
      </c>
      <c r="C3012" s="79" t="s">
        <v>121</v>
      </c>
      <c r="D3012" s="85">
        <v>-10000</v>
      </c>
      <c r="E3012" s="85">
        <v>-10000</v>
      </c>
      <c r="F3012" s="210">
        <f t="shared" si="141"/>
        <v>1</v>
      </c>
      <c r="G3012" s="79" t="str">
        <f t="shared" si="142"/>
        <v>M</v>
      </c>
      <c r="H3012" s="79" t="str">
        <f t="shared" si="143"/>
        <v>1GDP-CAL BORDER</v>
      </c>
    </row>
    <row r="3013" spans="1:8">
      <c r="A3013" s="80">
        <v>37195</v>
      </c>
      <c r="B3013" s="79" t="s">
        <v>165</v>
      </c>
      <c r="C3013" s="79" t="s">
        <v>131</v>
      </c>
      <c r="D3013" s="85">
        <v>5000</v>
      </c>
      <c r="E3013" s="85">
        <v>5000</v>
      </c>
      <c r="F3013" s="210">
        <f t="shared" si="141"/>
        <v>1</v>
      </c>
      <c r="G3013" s="79" t="str">
        <f t="shared" si="142"/>
        <v>M</v>
      </c>
      <c r="H3013" s="79" t="str">
        <f t="shared" si="143"/>
        <v>1GDP-ELPO/PERM2</v>
      </c>
    </row>
    <row r="3014" spans="1:8">
      <c r="A3014" s="80">
        <v>37195</v>
      </c>
      <c r="B3014" s="79" t="s">
        <v>165</v>
      </c>
      <c r="C3014" s="79" t="s">
        <v>135</v>
      </c>
      <c r="D3014" s="85">
        <v>0</v>
      </c>
      <c r="E3014" s="85">
        <v>0</v>
      </c>
      <c r="F3014" s="210">
        <f t="shared" si="141"/>
        <v>1</v>
      </c>
      <c r="G3014" s="79" t="str">
        <f t="shared" si="142"/>
        <v>M</v>
      </c>
      <c r="H3014" s="79" t="str">
        <f t="shared" si="143"/>
        <v>1GDP-ELPO/SANJUA</v>
      </c>
    </row>
    <row r="3015" spans="1:8">
      <c r="A3015" s="80">
        <v>37195</v>
      </c>
      <c r="B3015" s="79" t="s">
        <v>165</v>
      </c>
      <c r="C3015" s="79" t="s">
        <v>171</v>
      </c>
      <c r="D3015" s="85">
        <v>-35000</v>
      </c>
      <c r="E3015" s="85">
        <v>-35000</v>
      </c>
      <c r="F3015" s="210">
        <f t="shared" si="141"/>
        <v>1</v>
      </c>
      <c r="G3015" s="79" t="str">
        <f t="shared" si="142"/>
        <v>M</v>
      </c>
      <c r="H3015" s="79" t="str">
        <f t="shared" si="143"/>
        <v>1GDP-HEHUB</v>
      </c>
    </row>
    <row r="3016" spans="1:8">
      <c r="A3016" s="80">
        <v>37189</v>
      </c>
      <c r="B3016" s="79" t="s">
        <v>178</v>
      </c>
      <c r="C3016" s="79" t="s">
        <v>89</v>
      </c>
      <c r="D3016" s="85">
        <v>-31698.629000000001</v>
      </c>
      <c r="E3016" s="85">
        <v>-31698.629000000001</v>
      </c>
      <c r="F3016" s="210">
        <f t="shared" si="141"/>
        <v>1</v>
      </c>
      <c r="G3016" s="79" t="str">
        <f t="shared" si="142"/>
        <v>PHY</v>
      </c>
      <c r="H3016" s="79" t="str">
        <f t="shared" si="143"/>
        <v>1IF-ELPO/PERMIAN</v>
      </c>
    </row>
    <row r="3017" spans="1:8">
      <c r="A3017" s="80">
        <v>37189</v>
      </c>
      <c r="B3017" s="79" t="s">
        <v>178</v>
      </c>
      <c r="C3017" s="79" t="s">
        <v>72</v>
      </c>
      <c r="D3017" s="85">
        <v>339192.1764</v>
      </c>
      <c r="E3017" s="85">
        <v>339192.1764</v>
      </c>
      <c r="F3017" s="210">
        <f t="shared" si="141"/>
        <v>1</v>
      </c>
      <c r="G3017" s="79" t="str">
        <f t="shared" si="142"/>
        <v>PHY</v>
      </c>
      <c r="H3017" s="79" t="str">
        <f t="shared" si="143"/>
        <v>1IF-ELPO/SJ</v>
      </c>
    </row>
    <row r="3018" spans="1:8">
      <c r="A3018" s="80">
        <v>37189</v>
      </c>
      <c r="B3018" s="79" t="s">
        <v>178</v>
      </c>
      <c r="C3018" s="79" t="s">
        <v>134</v>
      </c>
      <c r="D3018" s="85">
        <v>17230.573100000001</v>
      </c>
      <c r="E3018" s="85">
        <v>17230.573100000001</v>
      </c>
      <c r="F3018" s="210">
        <f t="shared" si="141"/>
        <v>1</v>
      </c>
      <c r="G3018" s="79" t="str">
        <f t="shared" si="142"/>
        <v>PHY</v>
      </c>
      <c r="H3018" s="79" t="str">
        <f t="shared" si="143"/>
        <v>1IF-EPSJ(BONDAD)</v>
      </c>
    </row>
    <row r="3019" spans="1:8">
      <c r="A3019" s="80">
        <v>37189</v>
      </c>
      <c r="B3019" s="79" t="s">
        <v>178</v>
      </c>
      <c r="C3019" s="79" t="s">
        <v>102</v>
      </c>
      <c r="D3019" s="85">
        <v>9976.5925999999999</v>
      </c>
      <c r="E3019" s="85">
        <v>9976.5925999999999</v>
      </c>
      <c r="F3019" s="210">
        <f t="shared" si="141"/>
        <v>1</v>
      </c>
      <c r="G3019" s="79" t="str">
        <f t="shared" si="142"/>
        <v>PHY</v>
      </c>
      <c r="H3019" s="79" t="str">
        <f t="shared" si="143"/>
        <v>1IF-KERN/RIVER</v>
      </c>
    </row>
    <row r="3020" spans="1:8">
      <c r="A3020" s="80">
        <v>37189</v>
      </c>
      <c r="B3020" s="79" t="s">
        <v>178</v>
      </c>
      <c r="C3020" s="79" t="s">
        <v>67</v>
      </c>
      <c r="D3020" s="85">
        <v>34918.074099999998</v>
      </c>
      <c r="E3020" s="85">
        <v>34918.074099999998</v>
      </c>
      <c r="F3020" s="210">
        <f t="shared" si="141"/>
        <v>1</v>
      </c>
      <c r="G3020" s="79" t="str">
        <f t="shared" si="142"/>
        <v>PHY</v>
      </c>
      <c r="H3020" s="79" t="str">
        <f t="shared" si="143"/>
        <v>1IF-NWPL_ROCKY_M</v>
      </c>
    </row>
    <row r="3021" spans="1:8">
      <c r="A3021" s="80">
        <v>37189</v>
      </c>
      <c r="B3021" s="79" t="s">
        <v>178</v>
      </c>
      <c r="C3021" s="79" t="s">
        <v>93</v>
      </c>
      <c r="D3021" s="85">
        <v>0</v>
      </c>
      <c r="E3021" s="85">
        <v>0</v>
      </c>
      <c r="F3021" s="210">
        <f t="shared" si="141"/>
        <v>1</v>
      </c>
      <c r="G3021" s="79" t="str">
        <f t="shared" si="142"/>
        <v>PHY</v>
      </c>
      <c r="H3021" s="79" t="str">
        <f t="shared" si="143"/>
        <v>1IF-TW/PERMIAN</v>
      </c>
    </row>
    <row r="3022" spans="1:8">
      <c r="A3022" s="80">
        <v>37189</v>
      </c>
      <c r="B3022" s="79" t="s">
        <v>178</v>
      </c>
      <c r="C3022" s="79" t="s">
        <v>68</v>
      </c>
      <c r="D3022" s="85">
        <v>-102958.43520000001</v>
      </c>
      <c r="E3022" s="85">
        <v>-102958.43520000001</v>
      </c>
      <c r="F3022" s="210">
        <f t="shared" si="141"/>
        <v>1</v>
      </c>
      <c r="G3022" s="79" t="str">
        <f t="shared" si="142"/>
        <v>PHY</v>
      </c>
      <c r="H3022" s="79" t="str">
        <f t="shared" si="143"/>
        <v>1NGI-MALIN</v>
      </c>
    </row>
    <row r="3023" spans="1:8">
      <c r="A3023" s="80">
        <v>37189</v>
      </c>
      <c r="B3023" s="79" t="s">
        <v>178</v>
      </c>
      <c r="C3023" s="79" t="s">
        <v>74</v>
      </c>
      <c r="D3023" s="85">
        <v>-47624.262300000002</v>
      </c>
      <c r="E3023" s="85">
        <v>-47624.262300000002</v>
      </c>
      <c r="F3023" s="210">
        <f t="shared" si="141"/>
        <v>1</v>
      </c>
      <c r="G3023" s="79" t="str">
        <f t="shared" si="142"/>
        <v>PHY</v>
      </c>
      <c r="H3023" s="79" t="str">
        <f t="shared" si="143"/>
        <v>1NGI-PGE/CG</v>
      </c>
    </row>
    <row r="3024" spans="1:8">
      <c r="A3024" s="80">
        <v>37189</v>
      </c>
      <c r="B3024" s="79" t="s">
        <v>178</v>
      </c>
      <c r="C3024" s="79" t="s">
        <v>75</v>
      </c>
      <c r="D3024" s="85">
        <v>-21377.842499999999</v>
      </c>
      <c r="E3024" s="85">
        <v>-21377.842499999999</v>
      </c>
      <c r="F3024" s="210">
        <f t="shared" si="141"/>
        <v>1</v>
      </c>
      <c r="G3024" s="79" t="str">
        <f t="shared" si="142"/>
        <v>PHY</v>
      </c>
      <c r="H3024" s="79" t="str">
        <f t="shared" si="143"/>
        <v>1NGI-SOBDR-PG&amp;E</v>
      </c>
    </row>
    <row r="3025" spans="1:8">
      <c r="A3025" s="80">
        <v>37189</v>
      </c>
      <c r="B3025" s="79" t="s">
        <v>178</v>
      </c>
      <c r="C3025" s="79" t="s">
        <v>94</v>
      </c>
      <c r="D3025" s="85">
        <v>-27128.350399999999</v>
      </c>
      <c r="E3025" s="85">
        <v>-27128.350399999999</v>
      </c>
      <c r="F3025" s="210">
        <f t="shared" si="141"/>
        <v>1</v>
      </c>
      <c r="G3025" s="79" t="str">
        <f t="shared" si="142"/>
        <v>PHY</v>
      </c>
      <c r="H3025" s="79" t="str">
        <f t="shared" si="143"/>
        <v>1NGI-SOBDR-SOCAL</v>
      </c>
    </row>
    <row r="3026" spans="1:8">
      <c r="A3026" s="80">
        <v>37189</v>
      </c>
      <c r="B3026" s="79" t="s">
        <v>178</v>
      </c>
      <c r="C3026" s="79" t="s">
        <v>46</v>
      </c>
      <c r="D3026" s="85">
        <v>-43941.9015</v>
      </c>
      <c r="E3026" s="85">
        <v>-43941.9015</v>
      </c>
      <c r="F3026" s="210">
        <f t="shared" si="141"/>
        <v>1</v>
      </c>
      <c r="G3026" s="79" t="str">
        <f t="shared" si="142"/>
        <v>PHY</v>
      </c>
      <c r="H3026" s="79" t="str">
        <f t="shared" si="143"/>
        <v>1NGI-SOCAL</v>
      </c>
    </row>
    <row r="3027" spans="1:8">
      <c r="A3027" s="80">
        <v>37189</v>
      </c>
      <c r="B3027" s="79" t="s">
        <v>178</v>
      </c>
      <c r="C3027" s="79" t="s">
        <v>185</v>
      </c>
      <c r="D3027" s="85">
        <v>4988.2963</v>
      </c>
      <c r="E3027" s="85">
        <v>4988.2963</v>
      </c>
      <c r="F3027" s="210">
        <f t="shared" si="141"/>
        <v>1</v>
      </c>
      <c r="G3027" s="79" t="str">
        <f t="shared" si="142"/>
        <v>PHY</v>
      </c>
      <c r="H3027" s="79" t="str">
        <f t="shared" si="143"/>
        <v>1NW-STANFIELD</v>
      </c>
    </row>
    <row r="3028" spans="1:8">
      <c r="A3028" s="80">
        <v>37190</v>
      </c>
      <c r="B3028" s="79" t="s">
        <v>178</v>
      </c>
      <c r="C3028" s="79" t="s">
        <v>89</v>
      </c>
      <c r="D3028" s="85">
        <v>-31698.629000000001</v>
      </c>
      <c r="E3028" s="85">
        <v>-31698.629000000001</v>
      </c>
      <c r="F3028" s="210">
        <f t="shared" si="141"/>
        <v>1</v>
      </c>
      <c r="G3028" s="79" t="str">
        <f t="shared" si="142"/>
        <v>PHY</v>
      </c>
      <c r="H3028" s="79" t="str">
        <f t="shared" si="143"/>
        <v>1IF-ELPO/PERMIAN</v>
      </c>
    </row>
    <row r="3029" spans="1:8">
      <c r="A3029" s="80">
        <v>37190</v>
      </c>
      <c r="B3029" s="79" t="s">
        <v>178</v>
      </c>
      <c r="C3029" s="79" t="s">
        <v>72</v>
      </c>
      <c r="D3029" s="85">
        <v>339192.1764</v>
      </c>
      <c r="E3029" s="85">
        <v>339192.1764</v>
      </c>
      <c r="F3029" s="210">
        <f t="shared" si="141"/>
        <v>1</v>
      </c>
      <c r="G3029" s="79" t="str">
        <f t="shared" si="142"/>
        <v>PHY</v>
      </c>
      <c r="H3029" s="79" t="str">
        <f t="shared" si="143"/>
        <v>1IF-ELPO/SJ</v>
      </c>
    </row>
    <row r="3030" spans="1:8">
      <c r="A3030" s="80">
        <v>37190</v>
      </c>
      <c r="B3030" s="79" t="s">
        <v>178</v>
      </c>
      <c r="C3030" s="79" t="s">
        <v>134</v>
      </c>
      <c r="D3030" s="85">
        <v>17230.573100000001</v>
      </c>
      <c r="E3030" s="85">
        <v>17230.573100000001</v>
      </c>
      <c r="F3030" s="210">
        <f t="shared" si="141"/>
        <v>1</v>
      </c>
      <c r="G3030" s="79" t="str">
        <f t="shared" si="142"/>
        <v>PHY</v>
      </c>
      <c r="H3030" s="79" t="str">
        <f t="shared" si="143"/>
        <v>1IF-EPSJ(BONDAD)</v>
      </c>
    </row>
    <row r="3031" spans="1:8">
      <c r="A3031" s="80">
        <v>37190</v>
      </c>
      <c r="B3031" s="79" t="s">
        <v>178</v>
      </c>
      <c r="C3031" s="79" t="s">
        <v>102</v>
      </c>
      <c r="D3031" s="85">
        <v>9976.5925999999999</v>
      </c>
      <c r="E3031" s="85">
        <v>9976.5925999999999</v>
      </c>
      <c r="F3031" s="210">
        <f t="shared" si="141"/>
        <v>1</v>
      </c>
      <c r="G3031" s="79" t="str">
        <f t="shared" si="142"/>
        <v>PHY</v>
      </c>
      <c r="H3031" s="79" t="str">
        <f t="shared" si="143"/>
        <v>1IF-KERN/RIVER</v>
      </c>
    </row>
    <row r="3032" spans="1:8">
      <c r="A3032" s="80">
        <v>37190</v>
      </c>
      <c r="B3032" s="79" t="s">
        <v>178</v>
      </c>
      <c r="C3032" s="79" t="s">
        <v>67</v>
      </c>
      <c r="D3032" s="85">
        <v>34918.074099999998</v>
      </c>
      <c r="E3032" s="85">
        <v>34918.074099999998</v>
      </c>
      <c r="F3032" s="210">
        <f t="shared" si="141"/>
        <v>1</v>
      </c>
      <c r="G3032" s="79" t="str">
        <f t="shared" si="142"/>
        <v>PHY</v>
      </c>
      <c r="H3032" s="79" t="str">
        <f t="shared" si="143"/>
        <v>1IF-NWPL_ROCKY_M</v>
      </c>
    </row>
    <row r="3033" spans="1:8">
      <c r="A3033" s="80">
        <v>37190</v>
      </c>
      <c r="B3033" s="79" t="s">
        <v>178</v>
      </c>
      <c r="C3033" s="79" t="s">
        <v>93</v>
      </c>
      <c r="D3033" s="85">
        <v>0</v>
      </c>
      <c r="E3033" s="85">
        <v>0</v>
      </c>
      <c r="F3033" s="210">
        <f t="shared" si="141"/>
        <v>1</v>
      </c>
      <c r="G3033" s="79" t="str">
        <f t="shared" si="142"/>
        <v>PHY</v>
      </c>
      <c r="H3033" s="79" t="str">
        <f t="shared" si="143"/>
        <v>1IF-TW/PERMIAN</v>
      </c>
    </row>
    <row r="3034" spans="1:8">
      <c r="A3034" s="80">
        <v>37190</v>
      </c>
      <c r="B3034" s="79" t="s">
        <v>178</v>
      </c>
      <c r="C3034" s="79" t="s">
        <v>68</v>
      </c>
      <c r="D3034" s="85">
        <v>-102958.43520000001</v>
      </c>
      <c r="E3034" s="85">
        <v>-102958.43520000001</v>
      </c>
      <c r="F3034" s="210">
        <f t="shared" si="141"/>
        <v>1</v>
      </c>
      <c r="G3034" s="79" t="str">
        <f t="shared" si="142"/>
        <v>PHY</v>
      </c>
      <c r="H3034" s="79" t="str">
        <f t="shared" si="143"/>
        <v>1NGI-MALIN</v>
      </c>
    </row>
    <row r="3035" spans="1:8">
      <c r="A3035" s="80">
        <v>37190</v>
      </c>
      <c r="B3035" s="79" t="s">
        <v>178</v>
      </c>
      <c r="C3035" s="79" t="s">
        <v>74</v>
      </c>
      <c r="D3035" s="85">
        <v>-47624.262300000002</v>
      </c>
      <c r="E3035" s="85">
        <v>-47624.262300000002</v>
      </c>
      <c r="F3035" s="210">
        <f t="shared" si="141"/>
        <v>1</v>
      </c>
      <c r="G3035" s="79" t="str">
        <f t="shared" si="142"/>
        <v>PHY</v>
      </c>
      <c r="H3035" s="79" t="str">
        <f t="shared" si="143"/>
        <v>1NGI-PGE/CG</v>
      </c>
    </row>
    <row r="3036" spans="1:8">
      <c r="A3036" s="80">
        <v>37190</v>
      </c>
      <c r="B3036" s="79" t="s">
        <v>178</v>
      </c>
      <c r="C3036" s="79" t="s">
        <v>75</v>
      </c>
      <c r="D3036" s="85">
        <v>-21377.842499999999</v>
      </c>
      <c r="E3036" s="85">
        <v>-21377.842499999999</v>
      </c>
      <c r="F3036" s="210">
        <f t="shared" si="141"/>
        <v>1</v>
      </c>
      <c r="G3036" s="79" t="str">
        <f t="shared" si="142"/>
        <v>PHY</v>
      </c>
      <c r="H3036" s="79" t="str">
        <f t="shared" si="143"/>
        <v>1NGI-SOBDR-PG&amp;E</v>
      </c>
    </row>
    <row r="3037" spans="1:8">
      <c r="A3037" s="80">
        <v>37190</v>
      </c>
      <c r="B3037" s="79" t="s">
        <v>178</v>
      </c>
      <c r="C3037" s="79" t="s">
        <v>94</v>
      </c>
      <c r="D3037" s="85">
        <v>-27128.350399999999</v>
      </c>
      <c r="E3037" s="85">
        <v>-27128.350399999999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1NGI-SOBDR-SOCAL</v>
      </c>
    </row>
    <row r="3038" spans="1:8">
      <c r="A3038" s="80">
        <v>37190</v>
      </c>
      <c r="B3038" s="79" t="s">
        <v>178</v>
      </c>
      <c r="C3038" s="79" t="s">
        <v>46</v>
      </c>
      <c r="D3038" s="85">
        <v>-43941.9015</v>
      </c>
      <c r="E3038" s="85">
        <v>-43941.9015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1NGI-SOCAL</v>
      </c>
    </row>
    <row r="3039" spans="1:8">
      <c r="A3039" s="80">
        <v>37190</v>
      </c>
      <c r="B3039" s="79" t="s">
        <v>178</v>
      </c>
      <c r="C3039" s="79" t="s">
        <v>185</v>
      </c>
      <c r="D3039" s="85">
        <v>4988.2963</v>
      </c>
      <c r="E3039" s="85">
        <v>4988.2963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1NW-STANFIELD</v>
      </c>
    </row>
    <row r="3040" spans="1:8">
      <c r="A3040" s="80">
        <v>37191</v>
      </c>
      <c r="B3040" s="79" t="s">
        <v>178</v>
      </c>
      <c r="C3040" s="79" t="s">
        <v>89</v>
      </c>
      <c r="D3040" s="85">
        <v>-31698.629000000001</v>
      </c>
      <c r="E3040" s="85">
        <v>-31698.629000000001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1IF-ELPO/PERMIAN</v>
      </c>
    </row>
    <row r="3041" spans="1:8">
      <c r="A3041" s="80">
        <v>37191</v>
      </c>
      <c r="B3041" s="79" t="s">
        <v>178</v>
      </c>
      <c r="C3041" s="79" t="s">
        <v>72</v>
      </c>
      <c r="D3041" s="85">
        <v>339192.1764</v>
      </c>
      <c r="E3041" s="85">
        <v>339192.1764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1IF-ELPO/SJ</v>
      </c>
    </row>
    <row r="3042" spans="1:8">
      <c r="A3042" s="80">
        <v>37191</v>
      </c>
      <c r="B3042" s="79" t="s">
        <v>178</v>
      </c>
      <c r="C3042" s="79" t="s">
        <v>134</v>
      </c>
      <c r="D3042" s="85">
        <v>17230.573100000001</v>
      </c>
      <c r="E3042" s="85">
        <v>17230.573100000001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1IF-EPSJ(BONDAD)</v>
      </c>
    </row>
    <row r="3043" spans="1:8">
      <c r="A3043" s="80">
        <v>37191</v>
      </c>
      <c r="B3043" s="79" t="s">
        <v>178</v>
      </c>
      <c r="C3043" s="79" t="s">
        <v>102</v>
      </c>
      <c r="D3043" s="85">
        <v>9976.5925999999999</v>
      </c>
      <c r="E3043" s="85">
        <v>9976.5925999999999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1IF-KERN/RIVER</v>
      </c>
    </row>
    <row r="3044" spans="1:8">
      <c r="A3044" s="80">
        <v>37191</v>
      </c>
      <c r="B3044" s="79" t="s">
        <v>178</v>
      </c>
      <c r="C3044" s="79" t="s">
        <v>67</v>
      </c>
      <c r="D3044" s="85">
        <v>34918.074099999998</v>
      </c>
      <c r="E3044" s="85">
        <v>34918.074099999998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1IF-NWPL_ROCKY_M</v>
      </c>
    </row>
    <row r="3045" spans="1:8">
      <c r="A3045" s="80">
        <v>37191</v>
      </c>
      <c r="B3045" s="79" t="s">
        <v>178</v>
      </c>
      <c r="C3045" s="79" t="s">
        <v>93</v>
      </c>
      <c r="D3045" s="85">
        <v>0</v>
      </c>
      <c r="E3045" s="85">
        <v>0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1IF-TW/PERMIAN</v>
      </c>
    </row>
    <row r="3046" spans="1:8">
      <c r="A3046" s="80">
        <v>37191</v>
      </c>
      <c r="B3046" s="79" t="s">
        <v>178</v>
      </c>
      <c r="C3046" s="79" t="s">
        <v>68</v>
      </c>
      <c r="D3046" s="85">
        <v>-102958.43520000001</v>
      </c>
      <c r="E3046" s="85">
        <v>-102958.43520000001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1NGI-MALIN</v>
      </c>
    </row>
    <row r="3047" spans="1:8">
      <c r="A3047" s="80">
        <v>37191</v>
      </c>
      <c r="B3047" s="79" t="s">
        <v>178</v>
      </c>
      <c r="C3047" s="79" t="s">
        <v>74</v>
      </c>
      <c r="D3047" s="85">
        <v>-47624.262300000002</v>
      </c>
      <c r="E3047" s="85">
        <v>-47624.262300000002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1NGI-PGE/CG</v>
      </c>
    </row>
    <row r="3048" spans="1:8">
      <c r="A3048" s="80">
        <v>37191</v>
      </c>
      <c r="B3048" s="79" t="s">
        <v>178</v>
      </c>
      <c r="C3048" s="79" t="s">
        <v>75</v>
      </c>
      <c r="D3048" s="85">
        <v>-21377.842499999999</v>
      </c>
      <c r="E3048" s="85">
        <v>-21377.842499999999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1NGI-SOBDR-PG&amp;E</v>
      </c>
    </row>
    <row r="3049" spans="1:8">
      <c r="A3049" s="80">
        <v>37191</v>
      </c>
      <c r="B3049" s="79" t="s">
        <v>178</v>
      </c>
      <c r="C3049" s="79" t="s">
        <v>94</v>
      </c>
      <c r="D3049" s="85">
        <v>-27128.350399999999</v>
      </c>
      <c r="E3049" s="85">
        <v>-27128.350399999999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1NGI-SOBDR-SOCAL</v>
      </c>
    </row>
    <row r="3050" spans="1:8">
      <c r="A3050" s="80">
        <v>37191</v>
      </c>
      <c r="B3050" s="79" t="s">
        <v>178</v>
      </c>
      <c r="C3050" s="79" t="s">
        <v>46</v>
      </c>
      <c r="D3050" s="85">
        <v>-43941.9015</v>
      </c>
      <c r="E3050" s="85">
        <v>-43941.9015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1NGI-SOCAL</v>
      </c>
    </row>
    <row r="3051" spans="1:8">
      <c r="A3051" s="80">
        <v>37191</v>
      </c>
      <c r="B3051" s="79" t="s">
        <v>178</v>
      </c>
      <c r="C3051" s="79" t="s">
        <v>185</v>
      </c>
      <c r="D3051" s="85">
        <v>4988.2963</v>
      </c>
      <c r="E3051" s="85">
        <v>4988.2963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1NW-STANFIELD</v>
      </c>
    </row>
    <row r="3052" spans="1:8">
      <c r="A3052" s="80">
        <v>37192</v>
      </c>
      <c r="B3052" s="79" t="s">
        <v>178</v>
      </c>
      <c r="C3052" s="79" t="s">
        <v>89</v>
      </c>
      <c r="D3052" s="85">
        <v>-31698.629000000001</v>
      </c>
      <c r="E3052" s="85">
        <v>-31698.629000000001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1IF-ELPO/PERMIAN</v>
      </c>
    </row>
    <row r="3053" spans="1:8">
      <c r="A3053" s="80">
        <v>37192</v>
      </c>
      <c r="B3053" s="79" t="s">
        <v>178</v>
      </c>
      <c r="C3053" s="79" t="s">
        <v>72</v>
      </c>
      <c r="D3053" s="85">
        <v>339192.1764</v>
      </c>
      <c r="E3053" s="85">
        <v>339192.1764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1IF-ELPO/SJ</v>
      </c>
    </row>
    <row r="3054" spans="1:8">
      <c r="A3054" s="80">
        <v>37192</v>
      </c>
      <c r="B3054" s="79" t="s">
        <v>178</v>
      </c>
      <c r="C3054" s="79" t="s">
        <v>134</v>
      </c>
      <c r="D3054" s="85">
        <v>17230.573100000001</v>
      </c>
      <c r="E3054" s="85">
        <v>17230.573100000001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1IF-EPSJ(BONDAD)</v>
      </c>
    </row>
    <row r="3055" spans="1:8">
      <c r="A3055" s="80">
        <v>37192</v>
      </c>
      <c r="B3055" s="79" t="s">
        <v>178</v>
      </c>
      <c r="C3055" s="79" t="s">
        <v>102</v>
      </c>
      <c r="D3055" s="85">
        <v>9976.5925999999999</v>
      </c>
      <c r="E3055" s="85">
        <v>9976.5925999999999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1IF-KERN/RIVER</v>
      </c>
    </row>
    <row r="3056" spans="1:8">
      <c r="A3056" s="80">
        <v>37192</v>
      </c>
      <c r="B3056" s="79" t="s">
        <v>178</v>
      </c>
      <c r="C3056" s="79" t="s">
        <v>67</v>
      </c>
      <c r="D3056" s="85">
        <v>34918.074099999998</v>
      </c>
      <c r="E3056" s="85">
        <v>34918.074099999998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1IF-NWPL_ROCKY_M</v>
      </c>
    </row>
    <row r="3057" spans="1:8">
      <c r="A3057" s="80">
        <v>37192</v>
      </c>
      <c r="B3057" s="79" t="s">
        <v>178</v>
      </c>
      <c r="C3057" s="79" t="s">
        <v>93</v>
      </c>
      <c r="D3057" s="85">
        <v>0</v>
      </c>
      <c r="E3057" s="85">
        <v>0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1IF-TW/PERMIAN</v>
      </c>
    </row>
    <row r="3058" spans="1:8">
      <c r="A3058" s="80">
        <v>37192</v>
      </c>
      <c r="B3058" s="79" t="s">
        <v>178</v>
      </c>
      <c r="C3058" s="79" t="s">
        <v>68</v>
      </c>
      <c r="D3058" s="85">
        <v>-102958.43520000001</v>
      </c>
      <c r="E3058" s="85">
        <v>-102958.43520000001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1NGI-MALIN</v>
      </c>
    </row>
    <row r="3059" spans="1:8">
      <c r="A3059" s="80">
        <v>37192</v>
      </c>
      <c r="B3059" s="79" t="s">
        <v>178</v>
      </c>
      <c r="C3059" s="79" t="s">
        <v>74</v>
      </c>
      <c r="D3059" s="85">
        <v>-47624.262300000002</v>
      </c>
      <c r="E3059" s="85">
        <v>-47624.262300000002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1NGI-PGE/CG</v>
      </c>
    </row>
    <row r="3060" spans="1:8">
      <c r="A3060" s="80">
        <v>37192</v>
      </c>
      <c r="B3060" s="79" t="s">
        <v>178</v>
      </c>
      <c r="C3060" s="79" t="s">
        <v>75</v>
      </c>
      <c r="D3060" s="85">
        <v>-21377.842499999999</v>
      </c>
      <c r="E3060" s="85">
        <v>-21377.842499999999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1NGI-SOBDR-PG&amp;E</v>
      </c>
    </row>
    <row r="3061" spans="1:8">
      <c r="A3061" s="80">
        <v>37192</v>
      </c>
      <c r="B3061" s="79" t="s">
        <v>178</v>
      </c>
      <c r="C3061" s="79" t="s">
        <v>94</v>
      </c>
      <c r="D3061" s="85">
        <v>-27128.350399999999</v>
      </c>
      <c r="E3061" s="85">
        <v>-27128.350399999999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1NGI-SOBDR-SOCAL</v>
      </c>
    </row>
    <row r="3062" spans="1:8">
      <c r="A3062" s="80">
        <v>37192</v>
      </c>
      <c r="B3062" s="79" t="s">
        <v>178</v>
      </c>
      <c r="C3062" s="79" t="s">
        <v>46</v>
      </c>
      <c r="D3062" s="85">
        <v>-43941.9015</v>
      </c>
      <c r="E3062" s="85">
        <v>-43941.9015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1NGI-SOCAL</v>
      </c>
    </row>
    <row r="3063" spans="1:8">
      <c r="A3063" s="80">
        <v>37192</v>
      </c>
      <c r="B3063" s="79" t="s">
        <v>178</v>
      </c>
      <c r="C3063" s="79" t="s">
        <v>185</v>
      </c>
      <c r="D3063" s="85">
        <v>4988.2963</v>
      </c>
      <c r="E3063" s="85">
        <v>4988.2963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1NW-STANFIELD</v>
      </c>
    </row>
    <row r="3064" spans="1:8">
      <c r="A3064" s="80">
        <v>37193</v>
      </c>
      <c r="B3064" s="79" t="s">
        <v>178</v>
      </c>
      <c r="C3064" s="79" t="s">
        <v>89</v>
      </c>
      <c r="D3064" s="85">
        <v>-31698.629000000001</v>
      </c>
      <c r="E3064" s="85">
        <v>-31698.629000000001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1IF-ELPO/PERMIAN</v>
      </c>
    </row>
    <row r="3065" spans="1:8">
      <c r="A3065" s="80">
        <v>37193</v>
      </c>
      <c r="B3065" s="79" t="s">
        <v>178</v>
      </c>
      <c r="C3065" s="79" t="s">
        <v>72</v>
      </c>
      <c r="D3065" s="85">
        <v>339192.1764</v>
      </c>
      <c r="E3065" s="85">
        <v>339192.1764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1IF-ELPO/SJ</v>
      </c>
    </row>
    <row r="3066" spans="1:8">
      <c r="A3066" s="80">
        <v>37193</v>
      </c>
      <c r="B3066" s="79" t="s">
        <v>178</v>
      </c>
      <c r="C3066" s="79" t="s">
        <v>134</v>
      </c>
      <c r="D3066" s="85">
        <v>17230.573100000001</v>
      </c>
      <c r="E3066" s="85">
        <v>17230.573100000001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1IF-EPSJ(BONDAD)</v>
      </c>
    </row>
    <row r="3067" spans="1:8">
      <c r="A3067" s="80">
        <v>37193</v>
      </c>
      <c r="B3067" s="79" t="s">
        <v>178</v>
      </c>
      <c r="C3067" s="79" t="s">
        <v>102</v>
      </c>
      <c r="D3067" s="85">
        <v>9976.5925999999999</v>
      </c>
      <c r="E3067" s="85">
        <v>9976.5925999999999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1IF-KERN/RIVER</v>
      </c>
    </row>
    <row r="3068" spans="1:8">
      <c r="A3068" s="80">
        <v>37193</v>
      </c>
      <c r="B3068" s="79" t="s">
        <v>178</v>
      </c>
      <c r="C3068" s="79" t="s">
        <v>67</v>
      </c>
      <c r="D3068" s="85">
        <v>34918.074099999998</v>
      </c>
      <c r="E3068" s="85">
        <v>34918.074099999998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1IF-NWPL_ROCKY_M</v>
      </c>
    </row>
    <row r="3069" spans="1:8">
      <c r="A3069" s="80">
        <v>37193</v>
      </c>
      <c r="B3069" s="79" t="s">
        <v>178</v>
      </c>
      <c r="C3069" s="79" t="s">
        <v>93</v>
      </c>
      <c r="D3069" s="85">
        <v>0</v>
      </c>
      <c r="E3069" s="85">
        <v>0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1IF-TW/PERMIAN</v>
      </c>
    </row>
    <row r="3070" spans="1:8">
      <c r="A3070" s="80">
        <v>37193</v>
      </c>
      <c r="B3070" s="79" t="s">
        <v>178</v>
      </c>
      <c r="C3070" s="79" t="s">
        <v>68</v>
      </c>
      <c r="D3070" s="85">
        <v>-102958.43520000001</v>
      </c>
      <c r="E3070" s="85">
        <v>-102958.43520000001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1NGI-MALIN</v>
      </c>
    </row>
    <row r="3071" spans="1:8">
      <c r="A3071" s="80">
        <v>37193</v>
      </c>
      <c r="B3071" s="79" t="s">
        <v>178</v>
      </c>
      <c r="C3071" s="79" t="s">
        <v>74</v>
      </c>
      <c r="D3071" s="85">
        <v>-47624.262300000002</v>
      </c>
      <c r="E3071" s="85">
        <v>-47624.262300000002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1NGI-PGE/CG</v>
      </c>
    </row>
    <row r="3072" spans="1:8">
      <c r="A3072" s="80">
        <v>37193</v>
      </c>
      <c r="B3072" s="79" t="s">
        <v>178</v>
      </c>
      <c r="C3072" s="79" t="s">
        <v>75</v>
      </c>
      <c r="D3072" s="85">
        <v>-21377.842499999999</v>
      </c>
      <c r="E3072" s="85">
        <v>-21377.842499999999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1NGI-SOBDR-PG&amp;E</v>
      </c>
    </row>
    <row r="3073" spans="1:8">
      <c r="A3073" s="80">
        <v>37193</v>
      </c>
      <c r="B3073" s="79" t="s">
        <v>178</v>
      </c>
      <c r="C3073" s="79" t="s">
        <v>94</v>
      </c>
      <c r="D3073" s="85">
        <v>-27128.350399999999</v>
      </c>
      <c r="E3073" s="85">
        <v>-27128.350399999999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1NGI-SOBDR-SOCAL</v>
      </c>
    </row>
    <row r="3074" spans="1:8">
      <c r="A3074" s="80">
        <v>37193</v>
      </c>
      <c r="B3074" s="79" t="s">
        <v>178</v>
      </c>
      <c r="C3074" s="79" t="s">
        <v>46</v>
      </c>
      <c r="D3074" s="85">
        <v>-43941.9015</v>
      </c>
      <c r="E3074" s="85">
        <v>-43941.9015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1NGI-SOCAL</v>
      </c>
    </row>
    <row r="3075" spans="1:8">
      <c r="A3075" s="80">
        <v>37193</v>
      </c>
      <c r="B3075" s="79" t="s">
        <v>178</v>
      </c>
      <c r="C3075" s="79" t="s">
        <v>185</v>
      </c>
      <c r="D3075" s="85">
        <v>4988.2963</v>
      </c>
      <c r="E3075" s="85">
        <v>4988.2963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1NW-STANFIELD</v>
      </c>
    </row>
    <row r="3076" spans="1:8">
      <c r="A3076" s="80">
        <v>37194</v>
      </c>
      <c r="B3076" s="79" t="s">
        <v>178</v>
      </c>
      <c r="C3076" s="79" t="s">
        <v>89</v>
      </c>
      <c r="D3076" s="85">
        <v>-31698.6289</v>
      </c>
      <c r="E3076" s="85">
        <v>-31698.6289</v>
      </c>
      <c r="F3076" s="210">
        <f t="shared" si="144"/>
        <v>1</v>
      </c>
      <c r="G3076" s="79" t="str">
        <f t="shared" si="145"/>
        <v>PHY</v>
      </c>
      <c r="H3076" s="79" t="str">
        <f t="shared" si="146"/>
        <v>1IF-ELPO/PERMIAN</v>
      </c>
    </row>
    <row r="3077" spans="1:8">
      <c r="A3077" s="80">
        <v>37194</v>
      </c>
      <c r="B3077" s="79" t="s">
        <v>178</v>
      </c>
      <c r="C3077" s="79" t="s">
        <v>72</v>
      </c>
      <c r="D3077" s="85">
        <v>339192.1764</v>
      </c>
      <c r="E3077" s="85">
        <v>339192.1764</v>
      </c>
      <c r="F3077" s="210">
        <f t="shared" si="144"/>
        <v>1</v>
      </c>
      <c r="G3077" s="79" t="str">
        <f t="shared" si="145"/>
        <v>PHY</v>
      </c>
      <c r="H3077" s="79" t="str">
        <f t="shared" si="146"/>
        <v>1IF-ELPO/SJ</v>
      </c>
    </row>
    <row r="3078" spans="1:8">
      <c r="A3078" s="80">
        <v>37194</v>
      </c>
      <c r="B3078" s="79" t="s">
        <v>178</v>
      </c>
      <c r="C3078" s="79" t="s">
        <v>134</v>
      </c>
      <c r="D3078" s="85">
        <v>17230.573100000001</v>
      </c>
      <c r="E3078" s="85">
        <v>17230.573100000001</v>
      </c>
      <c r="F3078" s="210">
        <f t="shared" si="144"/>
        <v>1</v>
      </c>
      <c r="G3078" s="79" t="str">
        <f t="shared" si="145"/>
        <v>PHY</v>
      </c>
      <c r="H3078" s="79" t="str">
        <f t="shared" si="146"/>
        <v>1IF-EPSJ(BONDAD)</v>
      </c>
    </row>
    <row r="3079" spans="1:8">
      <c r="A3079" s="80">
        <v>37194</v>
      </c>
      <c r="B3079" s="79" t="s">
        <v>178</v>
      </c>
      <c r="C3079" s="79" t="s">
        <v>102</v>
      </c>
      <c r="D3079" s="85">
        <v>9976.5925999999999</v>
      </c>
      <c r="E3079" s="85">
        <v>9976.5925999999999</v>
      </c>
      <c r="F3079" s="210">
        <f t="shared" si="144"/>
        <v>1</v>
      </c>
      <c r="G3079" s="79" t="str">
        <f t="shared" si="145"/>
        <v>PHY</v>
      </c>
      <c r="H3079" s="79" t="str">
        <f t="shared" si="146"/>
        <v>1IF-KERN/RIVER</v>
      </c>
    </row>
    <row r="3080" spans="1:8">
      <c r="A3080" s="80">
        <v>37194</v>
      </c>
      <c r="B3080" s="79" t="s">
        <v>178</v>
      </c>
      <c r="C3080" s="79" t="s">
        <v>67</v>
      </c>
      <c r="D3080" s="85">
        <v>34918.074099999998</v>
      </c>
      <c r="E3080" s="85">
        <v>34918.074099999998</v>
      </c>
      <c r="F3080" s="210">
        <f t="shared" si="144"/>
        <v>1</v>
      </c>
      <c r="G3080" s="79" t="str">
        <f t="shared" si="145"/>
        <v>PHY</v>
      </c>
      <c r="H3080" s="79" t="str">
        <f t="shared" si="146"/>
        <v>1IF-NWPL_ROCKY_M</v>
      </c>
    </row>
    <row r="3081" spans="1:8">
      <c r="A3081" s="80">
        <v>37194</v>
      </c>
      <c r="B3081" s="79" t="s">
        <v>178</v>
      </c>
      <c r="C3081" s="79" t="s">
        <v>93</v>
      </c>
      <c r="D3081" s="85">
        <v>0</v>
      </c>
      <c r="E3081" s="85">
        <v>0</v>
      </c>
      <c r="F3081" s="210">
        <f t="shared" si="144"/>
        <v>1</v>
      </c>
      <c r="G3081" s="79" t="str">
        <f t="shared" si="145"/>
        <v>PHY</v>
      </c>
      <c r="H3081" s="79" t="str">
        <f t="shared" si="146"/>
        <v>1IF-TW/PERMIAN</v>
      </c>
    </row>
    <row r="3082" spans="1:8">
      <c r="A3082" s="80">
        <v>37194</v>
      </c>
      <c r="B3082" s="79" t="s">
        <v>178</v>
      </c>
      <c r="C3082" s="79" t="s">
        <v>68</v>
      </c>
      <c r="D3082" s="85">
        <v>-102958.43520000001</v>
      </c>
      <c r="E3082" s="85">
        <v>-102958.43520000001</v>
      </c>
      <c r="F3082" s="210">
        <f t="shared" si="144"/>
        <v>1</v>
      </c>
      <c r="G3082" s="79" t="str">
        <f t="shared" si="145"/>
        <v>PHY</v>
      </c>
      <c r="H3082" s="79" t="str">
        <f t="shared" si="146"/>
        <v>1NGI-MALIN</v>
      </c>
    </row>
    <row r="3083" spans="1:8">
      <c r="A3083" s="80">
        <v>37194</v>
      </c>
      <c r="B3083" s="79" t="s">
        <v>178</v>
      </c>
      <c r="C3083" s="79" t="s">
        <v>74</v>
      </c>
      <c r="D3083" s="85">
        <v>-47624.262300000002</v>
      </c>
      <c r="E3083" s="85">
        <v>-47624.262300000002</v>
      </c>
      <c r="F3083" s="210">
        <f t="shared" si="144"/>
        <v>1</v>
      </c>
      <c r="G3083" s="79" t="str">
        <f t="shared" si="145"/>
        <v>PHY</v>
      </c>
      <c r="H3083" s="79" t="str">
        <f t="shared" si="146"/>
        <v>1NGI-PGE/CG</v>
      </c>
    </row>
    <row r="3084" spans="1:8">
      <c r="A3084" s="80">
        <v>37194</v>
      </c>
      <c r="B3084" s="79" t="s">
        <v>178</v>
      </c>
      <c r="C3084" s="79" t="s">
        <v>75</v>
      </c>
      <c r="D3084" s="85">
        <v>-21377.842499999999</v>
      </c>
      <c r="E3084" s="85">
        <v>-21377.842499999999</v>
      </c>
      <c r="F3084" s="210">
        <f t="shared" si="144"/>
        <v>1</v>
      </c>
      <c r="G3084" s="79" t="str">
        <f t="shared" si="145"/>
        <v>PHY</v>
      </c>
      <c r="H3084" s="79" t="str">
        <f t="shared" si="146"/>
        <v>1NGI-SOBDR-PG&amp;E</v>
      </c>
    </row>
    <row r="3085" spans="1:8">
      <c r="A3085" s="80">
        <v>37194</v>
      </c>
      <c r="B3085" s="79" t="s">
        <v>178</v>
      </c>
      <c r="C3085" s="79" t="s">
        <v>94</v>
      </c>
      <c r="D3085" s="85">
        <v>-27128.350399999999</v>
      </c>
      <c r="E3085" s="85">
        <v>-27128.350399999999</v>
      </c>
      <c r="F3085" s="210">
        <f t="shared" si="144"/>
        <v>1</v>
      </c>
      <c r="G3085" s="79" t="str">
        <f t="shared" si="145"/>
        <v>PHY</v>
      </c>
      <c r="H3085" s="79" t="str">
        <f t="shared" si="146"/>
        <v>1NGI-SOBDR-SOCAL</v>
      </c>
    </row>
    <row r="3086" spans="1:8">
      <c r="A3086" s="80">
        <v>37194</v>
      </c>
      <c r="B3086" s="79" t="s">
        <v>178</v>
      </c>
      <c r="C3086" s="79" t="s">
        <v>46</v>
      </c>
      <c r="D3086" s="85">
        <v>-43941.9015</v>
      </c>
      <c r="E3086" s="85">
        <v>-43941.9015</v>
      </c>
      <c r="F3086" s="210">
        <f t="shared" si="144"/>
        <v>1</v>
      </c>
      <c r="G3086" s="79" t="str">
        <f t="shared" si="145"/>
        <v>PHY</v>
      </c>
      <c r="H3086" s="79" t="str">
        <f t="shared" si="146"/>
        <v>1NGI-SOCAL</v>
      </c>
    </row>
    <row r="3087" spans="1:8">
      <c r="A3087" s="80">
        <v>37194</v>
      </c>
      <c r="B3087" s="79" t="s">
        <v>178</v>
      </c>
      <c r="C3087" s="79" t="s">
        <v>185</v>
      </c>
      <c r="D3087" s="85">
        <v>4988.2963</v>
      </c>
      <c r="E3087" s="85">
        <v>4988.2963</v>
      </c>
      <c r="F3087" s="210">
        <f t="shared" si="144"/>
        <v>1</v>
      </c>
      <c r="G3087" s="79" t="str">
        <f t="shared" si="145"/>
        <v>PHY</v>
      </c>
      <c r="H3087" s="79" t="str">
        <f t="shared" si="146"/>
        <v>1NW-STANFIELD</v>
      </c>
    </row>
    <row r="3088" spans="1:8">
      <c r="A3088" s="80">
        <v>37195</v>
      </c>
      <c r="B3088" s="79" t="s">
        <v>178</v>
      </c>
      <c r="C3088" s="79" t="s">
        <v>89</v>
      </c>
      <c r="D3088" s="85">
        <v>-31698.629000000001</v>
      </c>
      <c r="E3088" s="85">
        <v>-31698.629000000001</v>
      </c>
      <c r="F3088" s="210">
        <f t="shared" si="144"/>
        <v>1</v>
      </c>
      <c r="G3088" s="79" t="str">
        <f t="shared" si="145"/>
        <v>PHY</v>
      </c>
      <c r="H3088" s="79" t="str">
        <f t="shared" si="146"/>
        <v>1IF-ELPO/PERMIAN</v>
      </c>
    </row>
    <row r="3089" spans="1:8">
      <c r="A3089" s="80">
        <v>37195</v>
      </c>
      <c r="B3089" s="79" t="s">
        <v>178</v>
      </c>
      <c r="C3089" s="79" t="s">
        <v>72</v>
      </c>
      <c r="D3089" s="85">
        <v>339192.1764</v>
      </c>
      <c r="E3089" s="85">
        <v>339192.1764</v>
      </c>
      <c r="F3089" s="210">
        <f t="shared" si="144"/>
        <v>1</v>
      </c>
      <c r="G3089" s="79" t="str">
        <f t="shared" si="145"/>
        <v>PHY</v>
      </c>
      <c r="H3089" s="79" t="str">
        <f t="shared" si="146"/>
        <v>1IF-ELPO/SJ</v>
      </c>
    </row>
    <row r="3090" spans="1:8">
      <c r="A3090" s="80">
        <v>37195</v>
      </c>
      <c r="B3090" s="79" t="s">
        <v>178</v>
      </c>
      <c r="C3090" s="79" t="s">
        <v>134</v>
      </c>
      <c r="D3090" s="85">
        <v>17230.573100000001</v>
      </c>
      <c r="E3090" s="85">
        <v>17230.573100000001</v>
      </c>
      <c r="F3090" s="210">
        <f t="shared" si="144"/>
        <v>1</v>
      </c>
      <c r="G3090" s="79" t="str">
        <f t="shared" si="145"/>
        <v>PHY</v>
      </c>
      <c r="H3090" s="79" t="str">
        <f t="shared" si="146"/>
        <v>1IF-EPSJ(BONDAD)</v>
      </c>
    </row>
    <row r="3091" spans="1:8">
      <c r="A3091" s="80">
        <v>37195</v>
      </c>
      <c r="B3091" s="79" t="s">
        <v>178</v>
      </c>
      <c r="C3091" s="79" t="s">
        <v>102</v>
      </c>
      <c r="D3091" s="85">
        <v>9976.5925999999999</v>
      </c>
      <c r="E3091" s="85">
        <v>9976.5925999999999</v>
      </c>
      <c r="F3091" s="210">
        <f t="shared" si="144"/>
        <v>1</v>
      </c>
      <c r="G3091" s="79" t="str">
        <f t="shared" si="145"/>
        <v>PHY</v>
      </c>
      <c r="H3091" s="79" t="str">
        <f t="shared" si="146"/>
        <v>1IF-KERN/RIVER</v>
      </c>
    </row>
    <row r="3092" spans="1:8">
      <c r="A3092" s="80">
        <v>37195</v>
      </c>
      <c r="B3092" s="79" t="s">
        <v>178</v>
      </c>
      <c r="C3092" s="79" t="s">
        <v>67</v>
      </c>
      <c r="D3092" s="85">
        <v>34918.074099999998</v>
      </c>
      <c r="E3092" s="85">
        <v>34918.074099999998</v>
      </c>
      <c r="F3092" s="210">
        <f t="shared" si="144"/>
        <v>1</v>
      </c>
      <c r="G3092" s="79" t="str">
        <f t="shared" si="145"/>
        <v>PHY</v>
      </c>
      <c r="H3092" s="79" t="str">
        <f t="shared" si="146"/>
        <v>1IF-NWPL_ROCKY_M</v>
      </c>
    </row>
    <row r="3093" spans="1:8">
      <c r="A3093" s="80">
        <v>37195</v>
      </c>
      <c r="B3093" s="79" t="s">
        <v>178</v>
      </c>
      <c r="C3093" s="79" t="s">
        <v>93</v>
      </c>
      <c r="D3093" s="85">
        <v>0</v>
      </c>
      <c r="E3093" s="85">
        <v>0</v>
      </c>
      <c r="F3093" s="210">
        <f t="shared" si="144"/>
        <v>1</v>
      </c>
      <c r="G3093" s="79" t="str">
        <f t="shared" si="145"/>
        <v>PHY</v>
      </c>
      <c r="H3093" s="79" t="str">
        <f t="shared" si="146"/>
        <v>1IF-TW/PERMIAN</v>
      </c>
    </row>
    <row r="3094" spans="1:8">
      <c r="A3094" s="80">
        <v>37195</v>
      </c>
      <c r="B3094" s="79" t="s">
        <v>178</v>
      </c>
      <c r="C3094" s="79" t="s">
        <v>68</v>
      </c>
      <c r="D3094" s="85">
        <v>-102957.4376</v>
      </c>
      <c r="E3094" s="85">
        <v>-102957.4376</v>
      </c>
      <c r="F3094" s="210">
        <f t="shared" si="144"/>
        <v>1</v>
      </c>
      <c r="G3094" s="79" t="str">
        <f t="shared" si="145"/>
        <v>PHY</v>
      </c>
      <c r="H3094" s="79" t="str">
        <f t="shared" si="146"/>
        <v>1NGI-MALIN</v>
      </c>
    </row>
    <row r="3095" spans="1:8">
      <c r="A3095" s="80">
        <v>37195</v>
      </c>
      <c r="B3095" s="79" t="s">
        <v>178</v>
      </c>
      <c r="C3095" s="79" t="s">
        <v>74</v>
      </c>
      <c r="D3095" s="85">
        <v>-47623.2647</v>
      </c>
      <c r="E3095" s="85">
        <v>-47623.2647</v>
      </c>
      <c r="F3095" s="210">
        <f t="shared" si="144"/>
        <v>1</v>
      </c>
      <c r="G3095" s="79" t="str">
        <f t="shared" si="145"/>
        <v>PHY</v>
      </c>
      <c r="H3095" s="79" t="str">
        <f t="shared" si="146"/>
        <v>1NGI-PGE/CG</v>
      </c>
    </row>
    <row r="3096" spans="1:8">
      <c r="A3096" s="80">
        <v>37195</v>
      </c>
      <c r="B3096" s="79" t="s">
        <v>178</v>
      </c>
      <c r="C3096" s="79" t="s">
        <v>75</v>
      </c>
      <c r="D3096" s="85">
        <v>-21377.842499999999</v>
      </c>
      <c r="E3096" s="85">
        <v>-21377.842499999999</v>
      </c>
      <c r="F3096" s="210">
        <f t="shared" si="144"/>
        <v>1</v>
      </c>
      <c r="G3096" s="79" t="str">
        <f t="shared" si="145"/>
        <v>PHY</v>
      </c>
      <c r="H3096" s="79" t="str">
        <f t="shared" si="146"/>
        <v>1NGI-SOBDR-PG&amp;E</v>
      </c>
    </row>
    <row r="3097" spans="1:8">
      <c r="A3097" s="80">
        <v>37195</v>
      </c>
      <c r="B3097" s="79" t="s">
        <v>178</v>
      </c>
      <c r="C3097" s="79" t="s">
        <v>94</v>
      </c>
      <c r="D3097" s="85">
        <v>-27128.350399999999</v>
      </c>
      <c r="E3097" s="85">
        <v>-27128.350399999999</v>
      </c>
      <c r="F3097" s="210">
        <f t="shared" si="144"/>
        <v>1</v>
      </c>
      <c r="G3097" s="79" t="str">
        <f t="shared" si="145"/>
        <v>PHY</v>
      </c>
      <c r="H3097" s="79" t="str">
        <f t="shared" si="146"/>
        <v>1NGI-SOBDR-SOCAL</v>
      </c>
    </row>
    <row r="3098" spans="1:8">
      <c r="A3098" s="80">
        <v>37195</v>
      </c>
      <c r="B3098" s="79" t="s">
        <v>178</v>
      </c>
      <c r="C3098" s="79" t="s">
        <v>46</v>
      </c>
      <c r="D3098" s="85">
        <v>-198579.0863</v>
      </c>
      <c r="E3098" s="85">
        <v>-198579.0863</v>
      </c>
      <c r="F3098" s="210">
        <f t="shared" si="144"/>
        <v>1</v>
      </c>
      <c r="G3098" s="79" t="str">
        <f t="shared" si="145"/>
        <v>PHY</v>
      </c>
      <c r="H3098" s="79" t="str">
        <f t="shared" si="146"/>
        <v>1NGI-SOCAL</v>
      </c>
    </row>
    <row r="3099" spans="1:8">
      <c r="A3099" s="80">
        <v>37195</v>
      </c>
      <c r="B3099" s="79" t="s">
        <v>178</v>
      </c>
      <c r="C3099" s="79" t="s">
        <v>185</v>
      </c>
      <c r="D3099" s="85">
        <v>4988.2963</v>
      </c>
      <c r="E3099" s="85">
        <v>4988.2963</v>
      </c>
      <c r="F3099" s="210">
        <f t="shared" si="144"/>
        <v>1</v>
      </c>
      <c r="G3099" s="79" t="str">
        <f t="shared" si="145"/>
        <v>PHY</v>
      </c>
      <c r="H3099" s="79" t="str">
        <f t="shared" si="146"/>
        <v>1NW-STANFIELD</v>
      </c>
    </row>
    <row r="3100" spans="1:8">
      <c r="A3100" s="80">
        <v>37189</v>
      </c>
      <c r="B3100" s="79" t="s">
        <v>182</v>
      </c>
      <c r="C3100" s="79" t="s">
        <v>72</v>
      </c>
      <c r="D3100" s="85">
        <v>-58268.289600000004</v>
      </c>
      <c r="E3100" s="85">
        <v>-58268.289600000004</v>
      </c>
      <c r="F3100" s="210">
        <f t="shared" si="144"/>
        <v>1</v>
      </c>
      <c r="G3100" s="79" t="str">
        <f t="shared" si="145"/>
        <v>PHY</v>
      </c>
      <c r="H3100" s="79" t="str">
        <f t="shared" si="146"/>
        <v>1IF-ELPO/SJ</v>
      </c>
    </row>
    <row r="3101" spans="1:8">
      <c r="A3101" s="80">
        <v>37189</v>
      </c>
      <c r="B3101" s="79" t="s">
        <v>182</v>
      </c>
      <c r="C3101" s="79" t="s">
        <v>134</v>
      </c>
      <c r="D3101" s="85">
        <v>72153.710300000006</v>
      </c>
      <c r="E3101" s="85">
        <v>72153.710300000006</v>
      </c>
      <c r="F3101" s="210">
        <f t="shared" si="144"/>
        <v>1</v>
      </c>
      <c r="G3101" s="79" t="str">
        <f t="shared" si="145"/>
        <v>PHY</v>
      </c>
      <c r="H3101" s="79" t="str">
        <f t="shared" si="146"/>
        <v>1IF-EPSJ(BONDAD)</v>
      </c>
    </row>
    <row r="3102" spans="1:8">
      <c r="A3102" s="80">
        <v>37189</v>
      </c>
      <c r="B3102" s="79" t="s">
        <v>182</v>
      </c>
      <c r="C3102" s="79" t="s">
        <v>136</v>
      </c>
      <c r="D3102" s="85">
        <v>12704.1929</v>
      </c>
      <c r="E3102" s="85">
        <v>12704.1929</v>
      </c>
      <c r="F3102" s="210">
        <f t="shared" si="144"/>
        <v>1</v>
      </c>
      <c r="G3102" s="79" t="str">
        <f t="shared" si="145"/>
        <v>PHY</v>
      </c>
      <c r="H3102" s="79" t="str">
        <f t="shared" si="146"/>
        <v>1IM-TW/SJ</v>
      </c>
    </row>
    <row r="3103" spans="1:8">
      <c r="A3103" s="80">
        <v>37189</v>
      </c>
      <c r="B3103" s="79" t="s">
        <v>182</v>
      </c>
      <c r="C3103" s="79" t="s">
        <v>209</v>
      </c>
      <c r="D3103" s="85">
        <v>-5506.0814</v>
      </c>
      <c r="E3103" s="85">
        <v>-5506.0814</v>
      </c>
      <c r="F3103" s="210">
        <f t="shared" si="144"/>
        <v>1</v>
      </c>
      <c r="G3103" s="79" t="str">
        <f t="shared" si="145"/>
        <v>PHY</v>
      </c>
      <c r="H3103" s="79" t="str">
        <f t="shared" si="146"/>
        <v>1NGI-MOJAVE</v>
      </c>
    </row>
    <row r="3104" spans="1:8">
      <c r="A3104" s="80">
        <v>37189</v>
      </c>
      <c r="B3104" s="79" t="s">
        <v>182</v>
      </c>
      <c r="C3104" s="79" t="s">
        <v>46</v>
      </c>
      <c r="D3104" s="85">
        <v>-29506.770199999999</v>
      </c>
      <c r="E3104" s="85">
        <v>-29506.770199999999</v>
      </c>
      <c r="F3104" s="210">
        <f t="shared" si="144"/>
        <v>1</v>
      </c>
      <c r="G3104" s="79" t="str">
        <f t="shared" si="145"/>
        <v>PHY</v>
      </c>
      <c r="H3104" s="79" t="str">
        <f t="shared" si="146"/>
        <v>1NGI-SOCAL</v>
      </c>
    </row>
    <row r="3105" spans="1:8">
      <c r="A3105" s="80">
        <v>37189</v>
      </c>
      <c r="B3105" s="79" t="s">
        <v>182</v>
      </c>
      <c r="C3105" s="79" t="s">
        <v>140</v>
      </c>
      <c r="D3105" s="85">
        <v>-9976.5925999999999</v>
      </c>
      <c r="E3105" s="85">
        <v>-9976.5925999999999</v>
      </c>
      <c r="F3105" s="210">
        <f t="shared" si="144"/>
        <v>1</v>
      </c>
      <c r="G3105" s="79" t="str">
        <f t="shared" si="145"/>
        <v>PHY</v>
      </c>
      <c r="H3105" s="79" t="str">
        <f t="shared" si="146"/>
        <v>1WAHA KCBT</v>
      </c>
    </row>
    <row r="3106" spans="1:8">
      <c r="A3106" s="80">
        <v>37190</v>
      </c>
      <c r="B3106" s="79" t="s">
        <v>182</v>
      </c>
      <c r="C3106" s="79" t="s">
        <v>72</v>
      </c>
      <c r="D3106" s="85">
        <v>-58268.289600000004</v>
      </c>
      <c r="E3106" s="85">
        <v>-58268.289600000004</v>
      </c>
      <c r="F3106" s="210">
        <f t="shared" si="144"/>
        <v>1</v>
      </c>
      <c r="G3106" s="79" t="str">
        <f t="shared" si="145"/>
        <v>PHY</v>
      </c>
      <c r="H3106" s="79" t="str">
        <f t="shared" si="146"/>
        <v>1IF-ELPO/SJ</v>
      </c>
    </row>
    <row r="3107" spans="1:8">
      <c r="A3107" s="80">
        <v>37190</v>
      </c>
      <c r="B3107" s="79" t="s">
        <v>182</v>
      </c>
      <c r="C3107" s="79" t="s">
        <v>134</v>
      </c>
      <c r="D3107" s="85">
        <v>72153.710300000006</v>
      </c>
      <c r="E3107" s="85">
        <v>72153.710300000006</v>
      </c>
      <c r="F3107" s="210">
        <f t="shared" si="144"/>
        <v>1</v>
      </c>
      <c r="G3107" s="79" t="str">
        <f t="shared" si="145"/>
        <v>PHY</v>
      </c>
      <c r="H3107" s="79" t="str">
        <f t="shared" si="146"/>
        <v>1IF-EPSJ(BONDAD)</v>
      </c>
    </row>
    <row r="3108" spans="1:8">
      <c r="A3108" s="80">
        <v>37190</v>
      </c>
      <c r="B3108" s="79" t="s">
        <v>182</v>
      </c>
      <c r="C3108" s="79" t="s">
        <v>136</v>
      </c>
      <c r="D3108" s="85">
        <v>12704.1929</v>
      </c>
      <c r="E3108" s="85">
        <v>12704.1929</v>
      </c>
      <c r="F3108" s="210">
        <f t="shared" si="144"/>
        <v>1</v>
      </c>
      <c r="G3108" s="79" t="str">
        <f t="shared" si="145"/>
        <v>PHY</v>
      </c>
      <c r="H3108" s="79" t="str">
        <f t="shared" si="146"/>
        <v>1IM-TW/SJ</v>
      </c>
    </row>
    <row r="3109" spans="1:8">
      <c r="A3109" s="80">
        <v>37190</v>
      </c>
      <c r="B3109" s="79" t="s">
        <v>182</v>
      </c>
      <c r="C3109" s="79" t="s">
        <v>209</v>
      </c>
      <c r="D3109" s="85">
        <v>-5506.0814</v>
      </c>
      <c r="E3109" s="85">
        <v>-5506.0814</v>
      </c>
      <c r="F3109" s="210">
        <f t="shared" si="144"/>
        <v>1</v>
      </c>
      <c r="G3109" s="79" t="str">
        <f t="shared" si="145"/>
        <v>PHY</v>
      </c>
      <c r="H3109" s="79" t="str">
        <f t="shared" si="146"/>
        <v>1NGI-MOJAVE</v>
      </c>
    </row>
    <row r="3110" spans="1:8">
      <c r="A3110" s="80">
        <v>37190</v>
      </c>
      <c r="B3110" s="79" t="s">
        <v>182</v>
      </c>
      <c r="C3110" s="79" t="s">
        <v>46</v>
      </c>
      <c r="D3110" s="85">
        <v>-29506.770199999999</v>
      </c>
      <c r="E3110" s="85">
        <v>-29506.770199999999</v>
      </c>
      <c r="F3110" s="210">
        <f t="shared" si="144"/>
        <v>1</v>
      </c>
      <c r="G3110" s="79" t="str">
        <f t="shared" si="145"/>
        <v>PHY</v>
      </c>
      <c r="H3110" s="79" t="str">
        <f t="shared" si="146"/>
        <v>1NGI-SOCAL</v>
      </c>
    </row>
    <row r="3111" spans="1:8">
      <c r="A3111" s="80">
        <v>37190</v>
      </c>
      <c r="B3111" s="79" t="s">
        <v>182</v>
      </c>
      <c r="C3111" s="79" t="s">
        <v>140</v>
      </c>
      <c r="D3111" s="85">
        <v>-9976.5925999999999</v>
      </c>
      <c r="E3111" s="85">
        <v>-9976.5925999999999</v>
      </c>
      <c r="F3111" s="210">
        <f t="shared" si="144"/>
        <v>1</v>
      </c>
      <c r="G3111" s="79" t="str">
        <f t="shared" si="145"/>
        <v>PHY</v>
      </c>
      <c r="H3111" s="79" t="str">
        <f t="shared" si="146"/>
        <v>1WAHA KCBT</v>
      </c>
    </row>
    <row r="3112" spans="1:8">
      <c r="A3112" s="80">
        <v>37191</v>
      </c>
      <c r="B3112" s="79" t="s">
        <v>182</v>
      </c>
      <c r="C3112" s="79" t="s">
        <v>72</v>
      </c>
      <c r="D3112" s="85">
        <v>-58268.289600000004</v>
      </c>
      <c r="E3112" s="85">
        <v>-58268.289600000004</v>
      </c>
      <c r="F3112" s="210">
        <f t="shared" si="144"/>
        <v>1</v>
      </c>
      <c r="G3112" s="79" t="str">
        <f t="shared" si="145"/>
        <v>PHY</v>
      </c>
      <c r="H3112" s="79" t="str">
        <f t="shared" si="146"/>
        <v>1IF-ELPO/SJ</v>
      </c>
    </row>
    <row r="3113" spans="1:8">
      <c r="A3113" s="80">
        <v>37191</v>
      </c>
      <c r="B3113" s="79" t="s">
        <v>182</v>
      </c>
      <c r="C3113" s="79" t="s">
        <v>134</v>
      </c>
      <c r="D3113" s="85">
        <v>72153.710300000006</v>
      </c>
      <c r="E3113" s="85">
        <v>72153.710300000006</v>
      </c>
      <c r="F3113" s="210">
        <f t="shared" si="144"/>
        <v>1</v>
      </c>
      <c r="G3113" s="79" t="str">
        <f t="shared" si="145"/>
        <v>PHY</v>
      </c>
      <c r="H3113" s="79" t="str">
        <f t="shared" si="146"/>
        <v>1IF-EPSJ(BONDAD)</v>
      </c>
    </row>
    <row r="3114" spans="1:8">
      <c r="A3114" s="80">
        <v>37191</v>
      </c>
      <c r="B3114" s="79" t="s">
        <v>182</v>
      </c>
      <c r="C3114" s="79" t="s">
        <v>136</v>
      </c>
      <c r="D3114" s="85">
        <v>12704.1929</v>
      </c>
      <c r="E3114" s="85">
        <v>12704.1929</v>
      </c>
      <c r="F3114" s="210">
        <f t="shared" si="144"/>
        <v>1</v>
      </c>
      <c r="G3114" s="79" t="str">
        <f t="shared" si="145"/>
        <v>PHY</v>
      </c>
      <c r="H3114" s="79" t="str">
        <f t="shared" si="146"/>
        <v>1IM-TW/SJ</v>
      </c>
    </row>
    <row r="3115" spans="1:8">
      <c r="A3115" s="80">
        <v>37191</v>
      </c>
      <c r="B3115" s="79" t="s">
        <v>182</v>
      </c>
      <c r="C3115" s="79" t="s">
        <v>209</v>
      </c>
      <c r="D3115" s="85">
        <v>-5506.0814</v>
      </c>
      <c r="E3115" s="85">
        <v>-5506.0814</v>
      </c>
      <c r="F3115" s="210">
        <f t="shared" si="144"/>
        <v>1</v>
      </c>
      <c r="G3115" s="79" t="str">
        <f t="shared" si="145"/>
        <v>PHY</v>
      </c>
      <c r="H3115" s="79" t="str">
        <f t="shared" si="146"/>
        <v>1NGI-MOJAVE</v>
      </c>
    </row>
    <row r="3116" spans="1:8">
      <c r="A3116" s="80">
        <v>37191</v>
      </c>
      <c r="B3116" s="79" t="s">
        <v>182</v>
      </c>
      <c r="C3116" s="79" t="s">
        <v>46</v>
      </c>
      <c r="D3116" s="85">
        <v>-29506.770199999999</v>
      </c>
      <c r="E3116" s="85">
        <v>-29506.770199999999</v>
      </c>
      <c r="F3116" s="210">
        <f t="shared" si="144"/>
        <v>1</v>
      </c>
      <c r="G3116" s="79" t="str">
        <f t="shared" si="145"/>
        <v>PHY</v>
      </c>
      <c r="H3116" s="79" t="str">
        <f t="shared" si="146"/>
        <v>1NGI-SOCAL</v>
      </c>
    </row>
    <row r="3117" spans="1:8">
      <c r="A3117" s="80">
        <v>37191</v>
      </c>
      <c r="B3117" s="79" t="s">
        <v>182</v>
      </c>
      <c r="C3117" s="79" t="s">
        <v>140</v>
      </c>
      <c r="D3117" s="85">
        <v>-9976.5925999999999</v>
      </c>
      <c r="E3117" s="85">
        <v>-9976.5925999999999</v>
      </c>
      <c r="F3117" s="210">
        <f t="shared" si="144"/>
        <v>1</v>
      </c>
      <c r="G3117" s="79" t="str">
        <f t="shared" si="145"/>
        <v>PHY</v>
      </c>
      <c r="H3117" s="79" t="str">
        <f t="shared" si="146"/>
        <v>1WAHA KCBT</v>
      </c>
    </row>
    <row r="3118" spans="1:8">
      <c r="A3118" s="80">
        <v>37192</v>
      </c>
      <c r="B3118" s="79" t="s">
        <v>182</v>
      </c>
      <c r="C3118" s="79" t="s">
        <v>72</v>
      </c>
      <c r="D3118" s="85">
        <v>-58268.289600000004</v>
      </c>
      <c r="E3118" s="85">
        <v>-58268.289600000004</v>
      </c>
      <c r="F3118" s="210">
        <f t="shared" si="144"/>
        <v>1</v>
      </c>
      <c r="G3118" s="79" t="str">
        <f t="shared" si="145"/>
        <v>PHY</v>
      </c>
      <c r="H3118" s="79" t="str">
        <f t="shared" si="146"/>
        <v>1IF-ELPO/SJ</v>
      </c>
    </row>
    <row r="3119" spans="1:8">
      <c r="A3119" s="80">
        <v>37192</v>
      </c>
      <c r="B3119" s="79" t="s">
        <v>182</v>
      </c>
      <c r="C3119" s="79" t="s">
        <v>134</v>
      </c>
      <c r="D3119" s="85">
        <v>72153.710300000006</v>
      </c>
      <c r="E3119" s="85">
        <v>72153.710300000006</v>
      </c>
      <c r="F3119" s="210">
        <f t="shared" si="144"/>
        <v>1</v>
      </c>
      <c r="G3119" s="79" t="str">
        <f t="shared" si="145"/>
        <v>PHY</v>
      </c>
      <c r="H3119" s="79" t="str">
        <f t="shared" si="146"/>
        <v>1IF-EPSJ(BONDAD)</v>
      </c>
    </row>
    <row r="3120" spans="1:8">
      <c r="A3120" s="80">
        <v>37192</v>
      </c>
      <c r="B3120" s="79" t="s">
        <v>182</v>
      </c>
      <c r="C3120" s="79" t="s">
        <v>136</v>
      </c>
      <c r="D3120" s="85">
        <v>12704.1929</v>
      </c>
      <c r="E3120" s="85">
        <v>12704.1929</v>
      </c>
      <c r="F3120" s="210">
        <f t="shared" si="144"/>
        <v>1</v>
      </c>
      <c r="G3120" s="79" t="str">
        <f t="shared" si="145"/>
        <v>PHY</v>
      </c>
      <c r="H3120" s="79" t="str">
        <f t="shared" si="146"/>
        <v>1IM-TW/SJ</v>
      </c>
    </row>
    <row r="3121" spans="1:8">
      <c r="A3121" s="80">
        <v>37192</v>
      </c>
      <c r="B3121" s="79" t="s">
        <v>182</v>
      </c>
      <c r="C3121" s="79" t="s">
        <v>209</v>
      </c>
      <c r="D3121" s="85">
        <v>-5506.0814</v>
      </c>
      <c r="E3121" s="85">
        <v>-5506.0814</v>
      </c>
      <c r="F3121" s="210">
        <f t="shared" si="144"/>
        <v>1</v>
      </c>
      <c r="G3121" s="79" t="str">
        <f t="shared" si="145"/>
        <v>PHY</v>
      </c>
      <c r="H3121" s="79" t="str">
        <f t="shared" si="146"/>
        <v>1NGI-MOJAVE</v>
      </c>
    </row>
    <row r="3122" spans="1:8">
      <c r="A3122" s="80">
        <v>37192</v>
      </c>
      <c r="B3122" s="79" t="s">
        <v>182</v>
      </c>
      <c r="C3122" s="79" t="s">
        <v>46</v>
      </c>
      <c r="D3122" s="85">
        <v>-29506.770199999999</v>
      </c>
      <c r="E3122" s="85">
        <v>-29506.770199999999</v>
      </c>
      <c r="F3122" s="210">
        <f t="shared" si="144"/>
        <v>1</v>
      </c>
      <c r="G3122" s="79" t="str">
        <f t="shared" si="145"/>
        <v>PHY</v>
      </c>
      <c r="H3122" s="79" t="str">
        <f t="shared" si="146"/>
        <v>1NGI-SOCAL</v>
      </c>
    </row>
    <row r="3123" spans="1:8">
      <c r="A3123" s="80">
        <v>37192</v>
      </c>
      <c r="B3123" s="79" t="s">
        <v>182</v>
      </c>
      <c r="C3123" s="79" t="s">
        <v>140</v>
      </c>
      <c r="D3123" s="85">
        <v>-9976.5925999999999</v>
      </c>
      <c r="E3123" s="85">
        <v>-9976.5925999999999</v>
      </c>
      <c r="F3123" s="210">
        <f t="shared" si="144"/>
        <v>1</v>
      </c>
      <c r="G3123" s="79" t="str">
        <f t="shared" si="145"/>
        <v>PHY</v>
      </c>
      <c r="H3123" s="79" t="str">
        <f t="shared" si="146"/>
        <v>1WAHA KCBT</v>
      </c>
    </row>
    <row r="3124" spans="1:8">
      <c r="A3124" s="80">
        <v>37193</v>
      </c>
      <c r="B3124" s="79" t="s">
        <v>182</v>
      </c>
      <c r="C3124" s="79" t="s">
        <v>72</v>
      </c>
      <c r="D3124" s="85">
        <v>-58268.289600000004</v>
      </c>
      <c r="E3124" s="85">
        <v>-58268.289600000004</v>
      </c>
      <c r="F3124" s="210">
        <f t="shared" si="144"/>
        <v>1</v>
      </c>
      <c r="G3124" s="79" t="str">
        <f t="shared" si="145"/>
        <v>PHY</v>
      </c>
      <c r="H3124" s="79" t="str">
        <f t="shared" si="146"/>
        <v>1IF-ELPO/SJ</v>
      </c>
    </row>
    <row r="3125" spans="1:8">
      <c r="A3125" s="80">
        <v>37193</v>
      </c>
      <c r="B3125" s="79" t="s">
        <v>182</v>
      </c>
      <c r="C3125" s="79" t="s">
        <v>134</v>
      </c>
      <c r="D3125" s="85">
        <v>72153.710300000006</v>
      </c>
      <c r="E3125" s="85">
        <v>72153.710300000006</v>
      </c>
      <c r="F3125" s="210">
        <f t="shared" si="144"/>
        <v>1</v>
      </c>
      <c r="G3125" s="79" t="str">
        <f t="shared" si="145"/>
        <v>PHY</v>
      </c>
      <c r="H3125" s="79" t="str">
        <f t="shared" si="146"/>
        <v>1IF-EPSJ(BONDAD)</v>
      </c>
    </row>
    <row r="3126" spans="1:8">
      <c r="A3126" s="80">
        <v>37193</v>
      </c>
      <c r="B3126" s="79" t="s">
        <v>182</v>
      </c>
      <c r="C3126" s="79" t="s">
        <v>136</v>
      </c>
      <c r="D3126" s="85">
        <v>12704.1929</v>
      </c>
      <c r="E3126" s="85">
        <v>12704.1929</v>
      </c>
      <c r="F3126" s="210">
        <f t="shared" si="144"/>
        <v>1</v>
      </c>
      <c r="G3126" s="79" t="str">
        <f t="shared" si="145"/>
        <v>PHY</v>
      </c>
      <c r="H3126" s="79" t="str">
        <f t="shared" si="146"/>
        <v>1IM-TW/SJ</v>
      </c>
    </row>
    <row r="3127" spans="1:8">
      <c r="A3127" s="80">
        <v>37193</v>
      </c>
      <c r="B3127" s="79" t="s">
        <v>182</v>
      </c>
      <c r="C3127" s="79" t="s">
        <v>209</v>
      </c>
      <c r="D3127" s="85">
        <v>-5506.0814</v>
      </c>
      <c r="E3127" s="85">
        <v>-5506.0814</v>
      </c>
      <c r="F3127" s="210">
        <f t="shared" si="144"/>
        <v>1</v>
      </c>
      <c r="G3127" s="79" t="str">
        <f t="shared" si="145"/>
        <v>PHY</v>
      </c>
      <c r="H3127" s="79" t="str">
        <f t="shared" si="146"/>
        <v>1NGI-MOJAVE</v>
      </c>
    </row>
    <row r="3128" spans="1:8">
      <c r="A3128" s="80">
        <v>37193</v>
      </c>
      <c r="B3128" s="79" t="s">
        <v>182</v>
      </c>
      <c r="C3128" s="79" t="s">
        <v>46</v>
      </c>
      <c r="D3128" s="85">
        <v>-29506.770199999999</v>
      </c>
      <c r="E3128" s="85">
        <v>-29506.770199999999</v>
      </c>
      <c r="F3128" s="210">
        <f t="shared" si="144"/>
        <v>1</v>
      </c>
      <c r="G3128" s="79" t="str">
        <f t="shared" si="145"/>
        <v>PHY</v>
      </c>
      <c r="H3128" s="79" t="str">
        <f t="shared" si="146"/>
        <v>1NGI-SOCAL</v>
      </c>
    </row>
    <row r="3129" spans="1:8">
      <c r="A3129" s="80">
        <v>37193</v>
      </c>
      <c r="B3129" s="79" t="s">
        <v>182</v>
      </c>
      <c r="C3129" s="79" t="s">
        <v>140</v>
      </c>
      <c r="D3129" s="85">
        <v>-9976.5925999999999</v>
      </c>
      <c r="E3129" s="85">
        <v>-9976.5925999999999</v>
      </c>
      <c r="F3129" s="210">
        <f t="shared" si="144"/>
        <v>1</v>
      </c>
      <c r="G3129" s="79" t="str">
        <f t="shared" si="145"/>
        <v>PHY</v>
      </c>
      <c r="H3129" s="79" t="str">
        <f t="shared" si="146"/>
        <v>1WAHA KCBT</v>
      </c>
    </row>
    <row r="3130" spans="1:8">
      <c r="A3130" s="80">
        <v>37194</v>
      </c>
      <c r="B3130" s="79" t="s">
        <v>182</v>
      </c>
      <c r="C3130" s="79" t="s">
        <v>72</v>
      </c>
      <c r="D3130" s="85">
        <v>-58268.289600000004</v>
      </c>
      <c r="E3130" s="85">
        <v>-58268.289600000004</v>
      </c>
      <c r="F3130" s="210">
        <f t="shared" si="144"/>
        <v>1</v>
      </c>
      <c r="G3130" s="79" t="str">
        <f t="shared" si="145"/>
        <v>PHY</v>
      </c>
      <c r="H3130" s="79" t="str">
        <f t="shared" si="146"/>
        <v>1IF-ELPO/SJ</v>
      </c>
    </row>
    <row r="3131" spans="1:8">
      <c r="A3131" s="80">
        <v>37194</v>
      </c>
      <c r="B3131" s="79" t="s">
        <v>182</v>
      </c>
      <c r="C3131" s="79" t="s">
        <v>134</v>
      </c>
      <c r="D3131" s="85">
        <v>72153.710300000006</v>
      </c>
      <c r="E3131" s="85">
        <v>72153.710300000006</v>
      </c>
      <c r="F3131" s="210">
        <f t="shared" si="144"/>
        <v>1</v>
      </c>
      <c r="G3131" s="79" t="str">
        <f t="shared" si="145"/>
        <v>PHY</v>
      </c>
      <c r="H3131" s="79" t="str">
        <f t="shared" si="146"/>
        <v>1IF-EPSJ(BONDAD)</v>
      </c>
    </row>
    <row r="3132" spans="1:8">
      <c r="A3132" s="80">
        <v>37194</v>
      </c>
      <c r="B3132" s="79" t="s">
        <v>182</v>
      </c>
      <c r="C3132" s="79" t="s">
        <v>136</v>
      </c>
      <c r="D3132" s="85">
        <v>12704.1929</v>
      </c>
      <c r="E3132" s="85">
        <v>12704.1929</v>
      </c>
      <c r="F3132" s="210">
        <f t="shared" si="144"/>
        <v>1</v>
      </c>
      <c r="G3132" s="79" t="str">
        <f t="shared" si="145"/>
        <v>PHY</v>
      </c>
      <c r="H3132" s="79" t="str">
        <f t="shared" si="146"/>
        <v>1IM-TW/SJ</v>
      </c>
    </row>
    <row r="3133" spans="1:8">
      <c r="A3133" s="80">
        <v>37194</v>
      </c>
      <c r="B3133" s="79" t="s">
        <v>182</v>
      </c>
      <c r="C3133" s="79" t="s">
        <v>209</v>
      </c>
      <c r="D3133" s="85">
        <v>-5506.0814</v>
      </c>
      <c r="E3133" s="85">
        <v>-5506.0814</v>
      </c>
      <c r="F3133" s="210">
        <f t="shared" si="144"/>
        <v>1</v>
      </c>
      <c r="G3133" s="79" t="str">
        <f t="shared" si="145"/>
        <v>PHY</v>
      </c>
      <c r="H3133" s="79" t="str">
        <f t="shared" si="146"/>
        <v>1NGI-MOJAVE</v>
      </c>
    </row>
    <row r="3134" spans="1:8">
      <c r="A3134" s="80">
        <v>37194</v>
      </c>
      <c r="B3134" s="79" t="s">
        <v>182</v>
      </c>
      <c r="C3134" s="79" t="s">
        <v>46</v>
      </c>
      <c r="D3134" s="85">
        <v>-29506.770199999999</v>
      </c>
      <c r="E3134" s="85">
        <v>-29506.770199999999</v>
      </c>
      <c r="F3134" s="210">
        <f t="shared" si="144"/>
        <v>1</v>
      </c>
      <c r="G3134" s="79" t="str">
        <f t="shared" si="145"/>
        <v>PHY</v>
      </c>
      <c r="H3134" s="79" t="str">
        <f t="shared" si="146"/>
        <v>1NGI-SOCAL</v>
      </c>
    </row>
    <row r="3135" spans="1:8">
      <c r="A3135" s="80">
        <v>37194</v>
      </c>
      <c r="B3135" s="79" t="s">
        <v>182</v>
      </c>
      <c r="C3135" s="79" t="s">
        <v>140</v>
      </c>
      <c r="D3135" s="85">
        <v>-9976.5925999999999</v>
      </c>
      <c r="E3135" s="85">
        <v>-9976.5925999999999</v>
      </c>
      <c r="F3135" s="210">
        <f t="shared" si="144"/>
        <v>1</v>
      </c>
      <c r="G3135" s="79" t="str">
        <f t="shared" si="145"/>
        <v>PHY</v>
      </c>
      <c r="H3135" s="79" t="str">
        <f t="shared" si="146"/>
        <v>1WAHA KCBT</v>
      </c>
    </row>
    <row r="3136" spans="1:8">
      <c r="A3136" s="80">
        <v>37195</v>
      </c>
      <c r="B3136" s="79" t="s">
        <v>182</v>
      </c>
      <c r="C3136" s="79" t="s">
        <v>72</v>
      </c>
      <c r="D3136" s="85">
        <v>-58268.289600000004</v>
      </c>
      <c r="E3136" s="85">
        <v>-58268.289600000004</v>
      </c>
      <c r="F3136" s="210">
        <f t="shared" si="144"/>
        <v>1</v>
      </c>
      <c r="G3136" s="79" t="str">
        <f t="shared" si="145"/>
        <v>PHY</v>
      </c>
      <c r="H3136" s="79" t="str">
        <f t="shared" si="146"/>
        <v>1IF-ELPO/SJ</v>
      </c>
    </row>
    <row r="3137" spans="1:8">
      <c r="A3137" s="80">
        <v>37195</v>
      </c>
      <c r="B3137" s="79" t="s">
        <v>182</v>
      </c>
      <c r="C3137" s="79" t="s">
        <v>134</v>
      </c>
      <c r="D3137" s="85">
        <v>72153.710300000006</v>
      </c>
      <c r="E3137" s="85">
        <v>72153.710300000006</v>
      </c>
      <c r="F3137" s="210">
        <f t="shared" si="144"/>
        <v>1</v>
      </c>
      <c r="G3137" s="79" t="str">
        <f t="shared" si="145"/>
        <v>PHY</v>
      </c>
      <c r="H3137" s="79" t="str">
        <f t="shared" si="146"/>
        <v>1IF-EPSJ(BONDAD)</v>
      </c>
    </row>
    <row r="3138" spans="1:8">
      <c r="A3138" s="80">
        <v>37195</v>
      </c>
      <c r="B3138" s="79" t="s">
        <v>182</v>
      </c>
      <c r="C3138" s="79" t="s">
        <v>136</v>
      </c>
      <c r="D3138" s="85">
        <v>12704.1929</v>
      </c>
      <c r="E3138" s="85">
        <v>12704.1929</v>
      </c>
      <c r="F3138" s="210">
        <f t="shared" si="144"/>
        <v>1</v>
      </c>
      <c r="G3138" s="79" t="str">
        <f t="shared" si="145"/>
        <v>PHY</v>
      </c>
      <c r="H3138" s="79" t="str">
        <f t="shared" si="146"/>
        <v>1IM-TW/SJ</v>
      </c>
    </row>
    <row r="3139" spans="1:8">
      <c r="A3139" s="80">
        <v>37195</v>
      </c>
      <c r="B3139" s="79" t="s">
        <v>182</v>
      </c>
      <c r="C3139" s="79" t="s">
        <v>209</v>
      </c>
      <c r="D3139" s="85">
        <v>-5506.0814</v>
      </c>
      <c r="E3139" s="85">
        <v>-5506.0814</v>
      </c>
      <c r="F3139" s="210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1NGI-MOJAVE</v>
      </c>
    </row>
    <row r="3140" spans="1:8">
      <c r="A3140" s="80">
        <v>37195</v>
      </c>
      <c r="B3140" s="79" t="s">
        <v>182</v>
      </c>
      <c r="C3140" s="79" t="s">
        <v>46</v>
      </c>
      <c r="D3140" s="85">
        <v>-29506.770199999999</v>
      </c>
      <c r="E3140" s="85">
        <v>-29506.770199999999</v>
      </c>
      <c r="F3140" s="210">
        <f t="shared" si="147"/>
        <v>1</v>
      </c>
      <c r="G3140" s="79" t="str">
        <f t="shared" si="148"/>
        <v>PHY</v>
      </c>
      <c r="H3140" s="79" t="str">
        <f t="shared" si="149"/>
        <v>1NGI-SOCAL</v>
      </c>
    </row>
    <row r="3141" spans="1:8">
      <c r="A3141" s="80">
        <v>37195</v>
      </c>
      <c r="B3141" s="79" t="s">
        <v>182</v>
      </c>
      <c r="C3141" s="79" t="s">
        <v>140</v>
      </c>
      <c r="D3141" s="85">
        <v>-9976.5925999999999</v>
      </c>
      <c r="E3141" s="85">
        <v>-9976.5925999999999</v>
      </c>
      <c r="F3141" s="210">
        <f t="shared" si="147"/>
        <v>1</v>
      </c>
      <c r="G3141" s="79" t="str">
        <f t="shared" si="148"/>
        <v>PHY</v>
      </c>
      <c r="H3141" s="79" t="str">
        <f t="shared" si="149"/>
        <v>1WAHA KCBT</v>
      </c>
    </row>
    <row r="3142" spans="1:8">
      <c r="A3142" s="80">
        <v>37189</v>
      </c>
      <c r="B3142" s="79" t="s">
        <v>179</v>
      </c>
      <c r="C3142" s="79" t="s">
        <v>88</v>
      </c>
      <c r="D3142" s="85">
        <v>9976.5925999999999</v>
      </c>
      <c r="E3142" s="85">
        <v>9976.5925999999999</v>
      </c>
      <c r="F3142" s="210">
        <f t="shared" si="147"/>
        <v>1</v>
      </c>
      <c r="G3142" s="79" t="str">
        <f t="shared" si="148"/>
        <v>PHY</v>
      </c>
      <c r="H3142" s="79" t="str">
        <f t="shared" si="149"/>
        <v>1IF-CIG/RKYMTN</v>
      </c>
    </row>
    <row r="3143" spans="1:8">
      <c r="A3143" s="80">
        <v>37189</v>
      </c>
      <c r="B3143" s="79" t="s">
        <v>179</v>
      </c>
      <c r="C3143" s="79" t="s">
        <v>105</v>
      </c>
      <c r="D3143" s="85">
        <v>4988.2963</v>
      </c>
      <c r="E3143" s="85">
        <v>4988.2963</v>
      </c>
      <c r="F3143" s="210">
        <f t="shared" si="147"/>
        <v>1</v>
      </c>
      <c r="G3143" s="79" t="str">
        <f t="shared" si="148"/>
        <v>PHY</v>
      </c>
      <c r="H3143" s="79" t="str">
        <f t="shared" si="149"/>
        <v>1IF-CIG/ROCKPORT</v>
      </c>
    </row>
    <row r="3144" spans="1:8">
      <c r="A3144" s="80">
        <v>37189</v>
      </c>
      <c r="B3144" s="79" t="s">
        <v>179</v>
      </c>
      <c r="C3144" s="79" t="s">
        <v>90</v>
      </c>
      <c r="D3144" s="85">
        <v>0</v>
      </c>
      <c r="E3144" s="85">
        <v>0</v>
      </c>
      <c r="F3144" s="210">
        <f t="shared" si="147"/>
        <v>1</v>
      </c>
      <c r="G3144" s="79" t="str">
        <f t="shared" si="148"/>
        <v>PHY</v>
      </c>
      <c r="H3144" s="79" t="str">
        <f t="shared" si="149"/>
        <v>1IF-HEHUB</v>
      </c>
    </row>
    <row r="3145" spans="1:8">
      <c r="A3145" s="80">
        <v>37189</v>
      </c>
      <c r="B3145" s="79" t="s">
        <v>179</v>
      </c>
      <c r="C3145" s="79" t="s">
        <v>102</v>
      </c>
      <c r="D3145" s="85">
        <v>12549.5558</v>
      </c>
      <c r="E3145" s="85">
        <v>12549.5558</v>
      </c>
      <c r="F3145" s="210">
        <f t="shared" si="147"/>
        <v>1</v>
      </c>
      <c r="G3145" s="79" t="str">
        <f t="shared" si="148"/>
        <v>PHY</v>
      </c>
      <c r="H3145" s="79" t="str">
        <f t="shared" si="149"/>
        <v>1IF-KERN/RIVER</v>
      </c>
    </row>
    <row r="3146" spans="1:8">
      <c r="A3146" s="80">
        <v>37189</v>
      </c>
      <c r="B3146" s="79" t="s">
        <v>179</v>
      </c>
      <c r="C3146" s="79" t="s">
        <v>67</v>
      </c>
      <c r="D3146" s="85">
        <v>135556.9504</v>
      </c>
      <c r="E3146" s="85">
        <v>135556.9504</v>
      </c>
      <c r="F3146" s="210">
        <f t="shared" si="147"/>
        <v>1</v>
      </c>
      <c r="G3146" s="79" t="str">
        <f t="shared" si="148"/>
        <v>PHY</v>
      </c>
      <c r="H3146" s="79" t="str">
        <f t="shared" si="149"/>
        <v>1IF-NWPL_ROCKY_M</v>
      </c>
    </row>
    <row r="3147" spans="1:8">
      <c r="A3147" s="80">
        <v>37189</v>
      </c>
      <c r="B3147" s="79" t="s">
        <v>179</v>
      </c>
      <c r="C3147" s="79" t="s">
        <v>98</v>
      </c>
      <c r="D3147" s="85">
        <v>1810.7516000000001</v>
      </c>
      <c r="E3147" s="85">
        <v>1810.7516000000001</v>
      </c>
      <c r="F3147" s="210">
        <f t="shared" si="147"/>
        <v>1</v>
      </c>
      <c r="G3147" s="79" t="str">
        <f t="shared" si="148"/>
        <v>PHY</v>
      </c>
      <c r="H3147" s="79" t="str">
        <f t="shared" si="149"/>
        <v>1IF-QUESTAR</v>
      </c>
    </row>
    <row r="3148" spans="1:8">
      <c r="A3148" s="80">
        <v>37189</v>
      </c>
      <c r="B3148" s="79" t="s">
        <v>179</v>
      </c>
      <c r="C3148" s="79" t="s">
        <v>68</v>
      </c>
      <c r="D3148" s="85">
        <v>31006.252100000002</v>
      </c>
      <c r="E3148" s="85">
        <v>31006.252100000002</v>
      </c>
      <c r="F3148" s="210">
        <f t="shared" si="147"/>
        <v>1</v>
      </c>
      <c r="G3148" s="79" t="str">
        <f t="shared" si="148"/>
        <v>PHY</v>
      </c>
      <c r="H3148" s="79" t="str">
        <f t="shared" si="149"/>
        <v>1NGI-MALIN</v>
      </c>
    </row>
    <row r="3149" spans="1:8">
      <c r="A3149" s="80">
        <v>37189</v>
      </c>
      <c r="B3149" s="79" t="s">
        <v>179</v>
      </c>
      <c r="C3149" s="79" t="s">
        <v>74</v>
      </c>
      <c r="D3149" s="85">
        <v>-9976.5925999999999</v>
      </c>
      <c r="E3149" s="85">
        <v>-9976.5925999999999</v>
      </c>
      <c r="F3149" s="210">
        <f t="shared" si="147"/>
        <v>1</v>
      </c>
      <c r="G3149" s="79" t="str">
        <f t="shared" si="148"/>
        <v>PHY</v>
      </c>
      <c r="H3149" s="79" t="str">
        <f t="shared" si="149"/>
        <v>1NGI-PGE/CG</v>
      </c>
    </row>
    <row r="3150" spans="1:8">
      <c r="A3150" s="80">
        <v>37189</v>
      </c>
      <c r="B3150" s="79" t="s">
        <v>179</v>
      </c>
      <c r="C3150" s="79" t="s">
        <v>94</v>
      </c>
      <c r="D3150" s="85">
        <v>0</v>
      </c>
      <c r="E3150" s="85">
        <v>0</v>
      </c>
      <c r="F3150" s="210">
        <f t="shared" si="147"/>
        <v>1</v>
      </c>
      <c r="G3150" s="79" t="str">
        <f t="shared" si="148"/>
        <v>PHY</v>
      </c>
      <c r="H3150" s="79" t="str">
        <f t="shared" si="149"/>
        <v>1NGI-SOBDR-SOCAL</v>
      </c>
    </row>
    <row r="3151" spans="1:8">
      <c r="A3151" s="80">
        <v>37189</v>
      </c>
      <c r="B3151" s="79" t="s">
        <v>179</v>
      </c>
      <c r="C3151" s="79" t="s">
        <v>46</v>
      </c>
      <c r="D3151" s="85">
        <v>-26161.618699999999</v>
      </c>
      <c r="E3151" s="85">
        <v>-26161.618699999999</v>
      </c>
      <c r="F3151" s="210">
        <f t="shared" si="147"/>
        <v>1</v>
      </c>
      <c r="G3151" s="79" t="str">
        <f t="shared" si="148"/>
        <v>PHY</v>
      </c>
      <c r="H3151" s="79" t="str">
        <f t="shared" si="149"/>
        <v>1NGI-SOCAL</v>
      </c>
    </row>
    <row r="3152" spans="1:8">
      <c r="A3152" s="80">
        <v>37189</v>
      </c>
      <c r="B3152" s="79" t="s">
        <v>179</v>
      </c>
      <c r="C3152" s="79" t="s">
        <v>185</v>
      </c>
      <c r="D3152" s="85">
        <v>0</v>
      </c>
      <c r="E3152" s="85">
        <v>0</v>
      </c>
      <c r="F3152" s="210">
        <f t="shared" si="147"/>
        <v>1</v>
      </c>
      <c r="G3152" s="79" t="str">
        <f t="shared" si="148"/>
        <v>PHY</v>
      </c>
      <c r="H3152" s="79" t="str">
        <f t="shared" si="149"/>
        <v>1NW-STANFIELD</v>
      </c>
    </row>
    <row r="3153" spans="1:8">
      <c r="A3153" s="80">
        <v>37189</v>
      </c>
      <c r="B3153" s="79" t="s">
        <v>179</v>
      </c>
      <c r="C3153" s="79" t="s">
        <v>186</v>
      </c>
      <c r="D3153" s="85">
        <v>1012.6241</v>
      </c>
      <c r="E3153" s="85">
        <v>1012.6241</v>
      </c>
      <c r="F3153" s="210">
        <f t="shared" si="147"/>
        <v>1</v>
      </c>
      <c r="G3153" s="79" t="str">
        <f t="shared" si="148"/>
        <v>PHY</v>
      </c>
      <c r="H3153" s="79" t="str">
        <f t="shared" si="149"/>
        <v>1SUMAS-US/IM</v>
      </c>
    </row>
    <row r="3154" spans="1:8">
      <c r="A3154" s="80">
        <v>37190</v>
      </c>
      <c r="B3154" s="79" t="s">
        <v>179</v>
      </c>
      <c r="C3154" s="79" t="s">
        <v>88</v>
      </c>
      <c r="D3154" s="85">
        <v>9976.5925999999999</v>
      </c>
      <c r="E3154" s="85">
        <v>9976.5925999999999</v>
      </c>
      <c r="F3154" s="210">
        <f t="shared" si="147"/>
        <v>1</v>
      </c>
      <c r="G3154" s="79" t="str">
        <f t="shared" si="148"/>
        <v>PHY</v>
      </c>
      <c r="H3154" s="79" t="str">
        <f t="shared" si="149"/>
        <v>1IF-CIG/RKYMTN</v>
      </c>
    </row>
    <row r="3155" spans="1:8">
      <c r="A3155" s="80">
        <v>37190</v>
      </c>
      <c r="B3155" s="79" t="s">
        <v>179</v>
      </c>
      <c r="C3155" s="79" t="s">
        <v>105</v>
      </c>
      <c r="D3155" s="85">
        <v>4988.2963</v>
      </c>
      <c r="E3155" s="85">
        <v>4988.2963</v>
      </c>
      <c r="F3155" s="210">
        <f t="shared" si="147"/>
        <v>1</v>
      </c>
      <c r="G3155" s="79" t="str">
        <f t="shared" si="148"/>
        <v>PHY</v>
      </c>
      <c r="H3155" s="79" t="str">
        <f t="shared" si="149"/>
        <v>1IF-CIG/ROCKPORT</v>
      </c>
    </row>
    <row r="3156" spans="1:8">
      <c r="A3156" s="80">
        <v>37190</v>
      </c>
      <c r="B3156" s="79" t="s">
        <v>179</v>
      </c>
      <c r="C3156" s="79" t="s">
        <v>90</v>
      </c>
      <c r="D3156" s="85">
        <v>0</v>
      </c>
      <c r="E3156" s="85">
        <v>0</v>
      </c>
      <c r="F3156" s="210">
        <f t="shared" si="147"/>
        <v>1</v>
      </c>
      <c r="G3156" s="79" t="str">
        <f t="shared" si="148"/>
        <v>PHY</v>
      </c>
      <c r="H3156" s="79" t="str">
        <f t="shared" si="149"/>
        <v>1IF-HEHUB</v>
      </c>
    </row>
    <row r="3157" spans="1:8">
      <c r="A3157" s="80">
        <v>37190</v>
      </c>
      <c r="B3157" s="79" t="s">
        <v>179</v>
      </c>
      <c r="C3157" s="79" t="s">
        <v>102</v>
      </c>
      <c r="D3157" s="85">
        <v>12549.5558</v>
      </c>
      <c r="E3157" s="85">
        <v>12549.5558</v>
      </c>
      <c r="F3157" s="210">
        <f t="shared" si="147"/>
        <v>1</v>
      </c>
      <c r="G3157" s="79" t="str">
        <f t="shared" si="148"/>
        <v>PHY</v>
      </c>
      <c r="H3157" s="79" t="str">
        <f t="shared" si="149"/>
        <v>1IF-KERN/RIVER</v>
      </c>
    </row>
    <row r="3158" spans="1:8">
      <c r="A3158" s="80">
        <v>37190</v>
      </c>
      <c r="B3158" s="79" t="s">
        <v>179</v>
      </c>
      <c r="C3158" s="79" t="s">
        <v>67</v>
      </c>
      <c r="D3158" s="85">
        <v>135556.9504</v>
      </c>
      <c r="E3158" s="85">
        <v>135556.9504</v>
      </c>
      <c r="F3158" s="210">
        <f t="shared" si="147"/>
        <v>1</v>
      </c>
      <c r="G3158" s="79" t="str">
        <f t="shared" si="148"/>
        <v>PHY</v>
      </c>
      <c r="H3158" s="79" t="str">
        <f t="shared" si="149"/>
        <v>1IF-NWPL_ROCKY_M</v>
      </c>
    </row>
    <row r="3159" spans="1:8">
      <c r="A3159" s="80">
        <v>37190</v>
      </c>
      <c r="B3159" s="79" t="s">
        <v>179</v>
      </c>
      <c r="C3159" s="79" t="s">
        <v>98</v>
      </c>
      <c r="D3159" s="85">
        <v>1810.7516000000001</v>
      </c>
      <c r="E3159" s="85">
        <v>1810.7516000000001</v>
      </c>
      <c r="F3159" s="210">
        <f t="shared" si="147"/>
        <v>1</v>
      </c>
      <c r="G3159" s="79" t="str">
        <f t="shared" si="148"/>
        <v>PHY</v>
      </c>
      <c r="H3159" s="79" t="str">
        <f t="shared" si="149"/>
        <v>1IF-QUESTAR</v>
      </c>
    </row>
    <row r="3160" spans="1:8">
      <c r="A3160" s="80">
        <v>37190</v>
      </c>
      <c r="B3160" s="79" t="s">
        <v>179</v>
      </c>
      <c r="C3160" s="79" t="s">
        <v>68</v>
      </c>
      <c r="D3160" s="85">
        <v>31006.252100000002</v>
      </c>
      <c r="E3160" s="85">
        <v>31006.252100000002</v>
      </c>
      <c r="F3160" s="210">
        <f t="shared" si="147"/>
        <v>1</v>
      </c>
      <c r="G3160" s="79" t="str">
        <f t="shared" si="148"/>
        <v>PHY</v>
      </c>
      <c r="H3160" s="79" t="str">
        <f t="shared" si="149"/>
        <v>1NGI-MALIN</v>
      </c>
    </row>
    <row r="3161" spans="1:8">
      <c r="A3161" s="80">
        <v>37190</v>
      </c>
      <c r="B3161" s="79" t="s">
        <v>179</v>
      </c>
      <c r="C3161" s="79" t="s">
        <v>74</v>
      </c>
      <c r="D3161" s="85">
        <v>-9976.5925999999999</v>
      </c>
      <c r="E3161" s="85">
        <v>-9976.5925999999999</v>
      </c>
      <c r="F3161" s="210">
        <f t="shared" si="147"/>
        <v>1</v>
      </c>
      <c r="G3161" s="79" t="str">
        <f t="shared" si="148"/>
        <v>PHY</v>
      </c>
      <c r="H3161" s="79" t="str">
        <f t="shared" si="149"/>
        <v>1NGI-PGE/CG</v>
      </c>
    </row>
    <row r="3162" spans="1:8">
      <c r="A3162" s="80">
        <v>37190</v>
      </c>
      <c r="B3162" s="79" t="s">
        <v>179</v>
      </c>
      <c r="C3162" s="79" t="s">
        <v>94</v>
      </c>
      <c r="D3162" s="85">
        <v>0</v>
      </c>
      <c r="E3162" s="85">
        <v>0</v>
      </c>
      <c r="F3162" s="210">
        <f t="shared" si="147"/>
        <v>1</v>
      </c>
      <c r="G3162" s="79" t="str">
        <f t="shared" si="148"/>
        <v>PHY</v>
      </c>
      <c r="H3162" s="79" t="str">
        <f t="shared" si="149"/>
        <v>1NGI-SOBDR-SOCAL</v>
      </c>
    </row>
    <row r="3163" spans="1:8">
      <c r="A3163" s="80">
        <v>37190</v>
      </c>
      <c r="B3163" s="79" t="s">
        <v>179</v>
      </c>
      <c r="C3163" s="79" t="s">
        <v>46</v>
      </c>
      <c r="D3163" s="85">
        <v>-26161.618699999999</v>
      </c>
      <c r="E3163" s="85">
        <v>-26161.618699999999</v>
      </c>
      <c r="F3163" s="210">
        <f t="shared" si="147"/>
        <v>1</v>
      </c>
      <c r="G3163" s="79" t="str">
        <f t="shared" si="148"/>
        <v>PHY</v>
      </c>
      <c r="H3163" s="79" t="str">
        <f t="shared" si="149"/>
        <v>1NGI-SOCAL</v>
      </c>
    </row>
    <row r="3164" spans="1:8">
      <c r="A3164" s="80">
        <v>37190</v>
      </c>
      <c r="B3164" s="79" t="s">
        <v>179</v>
      </c>
      <c r="C3164" s="79" t="s">
        <v>185</v>
      </c>
      <c r="D3164" s="85">
        <v>0</v>
      </c>
      <c r="E3164" s="85">
        <v>0</v>
      </c>
      <c r="F3164" s="210">
        <f t="shared" si="147"/>
        <v>1</v>
      </c>
      <c r="G3164" s="79" t="str">
        <f t="shared" si="148"/>
        <v>PHY</v>
      </c>
      <c r="H3164" s="79" t="str">
        <f t="shared" si="149"/>
        <v>1NW-STANFIELD</v>
      </c>
    </row>
    <row r="3165" spans="1:8">
      <c r="A3165" s="80">
        <v>37190</v>
      </c>
      <c r="B3165" s="79" t="s">
        <v>179</v>
      </c>
      <c r="C3165" s="79" t="s">
        <v>186</v>
      </c>
      <c r="D3165" s="85">
        <v>1012.6241</v>
      </c>
      <c r="E3165" s="85">
        <v>1012.6241</v>
      </c>
      <c r="F3165" s="210">
        <f t="shared" si="147"/>
        <v>1</v>
      </c>
      <c r="G3165" s="79" t="str">
        <f t="shared" si="148"/>
        <v>PHY</v>
      </c>
      <c r="H3165" s="79" t="str">
        <f t="shared" si="149"/>
        <v>1SUMAS-US/IM</v>
      </c>
    </row>
    <row r="3166" spans="1:8">
      <c r="A3166" s="80">
        <v>37191</v>
      </c>
      <c r="B3166" s="79" t="s">
        <v>179</v>
      </c>
      <c r="C3166" s="79" t="s">
        <v>88</v>
      </c>
      <c r="D3166" s="85">
        <v>9976.5925999999999</v>
      </c>
      <c r="E3166" s="85">
        <v>9976.5925999999999</v>
      </c>
      <c r="F3166" s="210">
        <f t="shared" si="147"/>
        <v>1</v>
      </c>
      <c r="G3166" s="79" t="str">
        <f t="shared" si="148"/>
        <v>PHY</v>
      </c>
      <c r="H3166" s="79" t="str">
        <f t="shared" si="149"/>
        <v>1IF-CIG/RKYMTN</v>
      </c>
    </row>
    <row r="3167" spans="1:8">
      <c r="A3167" s="80">
        <v>37191</v>
      </c>
      <c r="B3167" s="79" t="s">
        <v>179</v>
      </c>
      <c r="C3167" s="79" t="s">
        <v>105</v>
      </c>
      <c r="D3167" s="85">
        <v>4988.2963</v>
      </c>
      <c r="E3167" s="85">
        <v>4988.2963</v>
      </c>
      <c r="F3167" s="210">
        <f t="shared" si="147"/>
        <v>1</v>
      </c>
      <c r="G3167" s="79" t="str">
        <f t="shared" si="148"/>
        <v>PHY</v>
      </c>
      <c r="H3167" s="79" t="str">
        <f t="shared" si="149"/>
        <v>1IF-CIG/ROCKPORT</v>
      </c>
    </row>
    <row r="3168" spans="1:8">
      <c r="A3168" s="80">
        <v>37191</v>
      </c>
      <c r="B3168" s="79" t="s">
        <v>179</v>
      </c>
      <c r="C3168" s="79" t="s">
        <v>90</v>
      </c>
      <c r="D3168" s="85">
        <v>0</v>
      </c>
      <c r="E3168" s="85">
        <v>0</v>
      </c>
      <c r="F3168" s="210">
        <f t="shared" si="147"/>
        <v>1</v>
      </c>
      <c r="G3168" s="79" t="str">
        <f t="shared" si="148"/>
        <v>PHY</v>
      </c>
      <c r="H3168" s="79" t="str">
        <f t="shared" si="149"/>
        <v>1IF-HEHUB</v>
      </c>
    </row>
    <row r="3169" spans="1:8">
      <c r="A3169" s="80">
        <v>37191</v>
      </c>
      <c r="B3169" s="79" t="s">
        <v>179</v>
      </c>
      <c r="C3169" s="79" t="s">
        <v>102</v>
      </c>
      <c r="D3169" s="85">
        <v>12549.5558</v>
      </c>
      <c r="E3169" s="85">
        <v>12549.5558</v>
      </c>
      <c r="F3169" s="210">
        <f t="shared" si="147"/>
        <v>1</v>
      </c>
      <c r="G3169" s="79" t="str">
        <f t="shared" si="148"/>
        <v>PHY</v>
      </c>
      <c r="H3169" s="79" t="str">
        <f t="shared" si="149"/>
        <v>1IF-KERN/RIVER</v>
      </c>
    </row>
    <row r="3170" spans="1:8">
      <c r="A3170" s="80">
        <v>37191</v>
      </c>
      <c r="B3170" s="79" t="s">
        <v>179</v>
      </c>
      <c r="C3170" s="79" t="s">
        <v>67</v>
      </c>
      <c r="D3170" s="85">
        <v>135556.9504</v>
      </c>
      <c r="E3170" s="85">
        <v>135556.9504</v>
      </c>
      <c r="F3170" s="210">
        <f t="shared" si="147"/>
        <v>1</v>
      </c>
      <c r="G3170" s="79" t="str">
        <f t="shared" si="148"/>
        <v>PHY</v>
      </c>
      <c r="H3170" s="79" t="str">
        <f t="shared" si="149"/>
        <v>1IF-NWPL_ROCKY_M</v>
      </c>
    </row>
    <row r="3171" spans="1:8">
      <c r="A3171" s="80">
        <v>37191</v>
      </c>
      <c r="B3171" s="79" t="s">
        <v>179</v>
      </c>
      <c r="C3171" s="79" t="s">
        <v>98</v>
      </c>
      <c r="D3171" s="85">
        <v>1810.7516000000001</v>
      </c>
      <c r="E3171" s="85">
        <v>1810.7516000000001</v>
      </c>
      <c r="F3171" s="210">
        <f t="shared" si="147"/>
        <v>1</v>
      </c>
      <c r="G3171" s="79" t="str">
        <f t="shared" si="148"/>
        <v>PHY</v>
      </c>
      <c r="H3171" s="79" t="str">
        <f t="shared" si="149"/>
        <v>1IF-QUESTAR</v>
      </c>
    </row>
    <row r="3172" spans="1:8">
      <c r="A3172" s="80">
        <v>37191</v>
      </c>
      <c r="B3172" s="79" t="s">
        <v>179</v>
      </c>
      <c r="C3172" s="79" t="s">
        <v>68</v>
      </c>
      <c r="D3172" s="85">
        <v>31006.252100000002</v>
      </c>
      <c r="E3172" s="85">
        <v>31006.252100000002</v>
      </c>
      <c r="F3172" s="210">
        <f t="shared" si="147"/>
        <v>1</v>
      </c>
      <c r="G3172" s="79" t="str">
        <f t="shared" si="148"/>
        <v>PHY</v>
      </c>
      <c r="H3172" s="79" t="str">
        <f t="shared" si="149"/>
        <v>1NGI-MALIN</v>
      </c>
    </row>
    <row r="3173" spans="1:8">
      <c r="A3173" s="80">
        <v>37191</v>
      </c>
      <c r="B3173" s="79" t="s">
        <v>179</v>
      </c>
      <c r="C3173" s="79" t="s">
        <v>74</v>
      </c>
      <c r="D3173" s="85">
        <v>-9976.5925999999999</v>
      </c>
      <c r="E3173" s="85">
        <v>-9976.5925999999999</v>
      </c>
      <c r="F3173" s="210">
        <f t="shared" si="147"/>
        <v>1</v>
      </c>
      <c r="G3173" s="79" t="str">
        <f t="shared" si="148"/>
        <v>PHY</v>
      </c>
      <c r="H3173" s="79" t="str">
        <f t="shared" si="149"/>
        <v>1NGI-PGE/CG</v>
      </c>
    </row>
    <row r="3174" spans="1:8">
      <c r="A3174" s="80">
        <v>37191</v>
      </c>
      <c r="B3174" s="79" t="s">
        <v>179</v>
      </c>
      <c r="C3174" s="79" t="s">
        <v>94</v>
      </c>
      <c r="D3174" s="85">
        <v>0</v>
      </c>
      <c r="E3174" s="85">
        <v>0</v>
      </c>
      <c r="F3174" s="210">
        <f t="shared" si="147"/>
        <v>1</v>
      </c>
      <c r="G3174" s="79" t="str">
        <f t="shared" si="148"/>
        <v>PHY</v>
      </c>
      <c r="H3174" s="79" t="str">
        <f t="shared" si="149"/>
        <v>1NGI-SOBDR-SOCAL</v>
      </c>
    </row>
    <row r="3175" spans="1:8">
      <c r="A3175" s="80">
        <v>37191</v>
      </c>
      <c r="B3175" s="79" t="s">
        <v>179</v>
      </c>
      <c r="C3175" s="79" t="s">
        <v>46</v>
      </c>
      <c r="D3175" s="85">
        <v>-26161.618699999999</v>
      </c>
      <c r="E3175" s="85">
        <v>-26161.618699999999</v>
      </c>
      <c r="F3175" s="210">
        <f t="shared" si="147"/>
        <v>1</v>
      </c>
      <c r="G3175" s="79" t="str">
        <f t="shared" si="148"/>
        <v>PHY</v>
      </c>
      <c r="H3175" s="79" t="str">
        <f t="shared" si="149"/>
        <v>1NGI-SOCAL</v>
      </c>
    </row>
    <row r="3176" spans="1:8">
      <c r="A3176" s="80">
        <v>37191</v>
      </c>
      <c r="B3176" s="79" t="s">
        <v>179</v>
      </c>
      <c r="C3176" s="79" t="s">
        <v>185</v>
      </c>
      <c r="D3176" s="85">
        <v>0</v>
      </c>
      <c r="E3176" s="85">
        <v>0</v>
      </c>
      <c r="F3176" s="210">
        <f t="shared" si="147"/>
        <v>1</v>
      </c>
      <c r="G3176" s="79" t="str">
        <f t="shared" si="148"/>
        <v>PHY</v>
      </c>
      <c r="H3176" s="79" t="str">
        <f t="shared" si="149"/>
        <v>1NW-STANFIELD</v>
      </c>
    </row>
    <row r="3177" spans="1:8">
      <c r="A3177" s="80">
        <v>37191</v>
      </c>
      <c r="B3177" s="79" t="s">
        <v>179</v>
      </c>
      <c r="C3177" s="79" t="s">
        <v>186</v>
      </c>
      <c r="D3177" s="85">
        <v>1012.6241</v>
      </c>
      <c r="E3177" s="85">
        <v>1012.6241</v>
      </c>
      <c r="F3177" s="210">
        <f t="shared" si="147"/>
        <v>1</v>
      </c>
      <c r="G3177" s="79" t="str">
        <f t="shared" si="148"/>
        <v>PHY</v>
      </c>
      <c r="H3177" s="79" t="str">
        <f t="shared" si="149"/>
        <v>1SUMAS-US/IM</v>
      </c>
    </row>
    <row r="3178" spans="1:8">
      <c r="A3178" s="80">
        <v>37192</v>
      </c>
      <c r="B3178" s="79" t="s">
        <v>179</v>
      </c>
      <c r="C3178" s="79" t="s">
        <v>88</v>
      </c>
      <c r="D3178" s="85">
        <v>9976.5925999999999</v>
      </c>
      <c r="E3178" s="85">
        <v>9976.5925999999999</v>
      </c>
      <c r="F3178" s="210">
        <f t="shared" si="147"/>
        <v>1</v>
      </c>
      <c r="G3178" s="79" t="str">
        <f t="shared" si="148"/>
        <v>PHY</v>
      </c>
      <c r="H3178" s="79" t="str">
        <f t="shared" si="149"/>
        <v>1IF-CIG/RKYMTN</v>
      </c>
    </row>
    <row r="3179" spans="1:8">
      <c r="A3179" s="80">
        <v>37192</v>
      </c>
      <c r="B3179" s="79" t="s">
        <v>179</v>
      </c>
      <c r="C3179" s="79" t="s">
        <v>105</v>
      </c>
      <c r="D3179" s="85">
        <v>4988.2963</v>
      </c>
      <c r="E3179" s="85">
        <v>4988.2963</v>
      </c>
      <c r="F3179" s="210">
        <f t="shared" si="147"/>
        <v>1</v>
      </c>
      <c r="G3179" s="79" t="str">
        <f t="shared" si="148"/>
        <v>PHY</v>
      </c>
      <c r="H3179" s="79" t="str">
        <f t="shared" si="149"/>
        <v>1IF-CIG/ROCKPORT</v>
      </c>
    </row>
    <row r="3180" spans="1:8">
      <c r="A3180" s="80">
        <v>37192</v>
      </c>
      <c r="B3180" s="79" t="s">
        <v>179</v>
      </c>
      <c r="C3180" s="79" t="s">
        <v>90</v>
      </c>
      <c r="D3180" s="85">
        <v>0</v>
      </c>
      <c r="E3180" s="85">
        <v>0</v>
      </c>
      <c r="F3180" s="210">
        <f t="shared" si="147"/>
        <v>1</v>
      </c>
      <c r="G3180" s="79" t="str">
        <f t="shared" si="148"/>
        <v>PHY</v>
      </c>
      <c r="H3180" s="79" t="str">
        <f t="shared" si="149"/>
        <v>1IF-HEHUB</v>
      </c>
    </row>
    <row r="3181" spans="1:8">
      <c r="A3181" s="80">
        <v>37192</v>
      </c>
      <c r="B3181" s="79" t="s">
        <v>179</v>
      </c>
      <c r="C3181" s="79" t="s">
        <v>102</v>
      </c>
      <c r="D3181" s="85">
        <v>12549.5558</v>
      </c>
      <c r="E3181" s="85">
        <v>12549.5558</v>
      </c>
      <c r="F3181" s="210">
        <f t="shared" si="147"/>
        <v>1</v>
      </c>
      <c r="G3181" s="79" t="str">
        <f t="shared" si="148"/>
        <v>PHY</v>
      </c>
      <c r="H3181" s="79" t="str">
        <f t="shared" si="149"/>
        <v>1IF-KERN/RIVER</v>
      </c>
    </row>
    <row r="3182" spans="1:8">
      <c r="A3182" s="80">
        <v>37192</v>
      </c>
      <c r="B3182" s="79" t="s">
        <v>179</v>
      </c>
      <c r="C3182" s="79" t="s">
        <v>67</v>
      </c>
      <c r="D3182" s="85">
        <v>135556.9504</v>
      </c>
      <c r="E3182" s="85">
        <v>135556.9504</v>
      </c>
      <c r="F3182" s="210">
        <f t="shared" si="147"/>
        <v>1</v>
      </c>
      <c r="G3182" s="79" t="str">
        <f t="shared" si="148"/>
        <v>PHY</v>
      </c>
      <c r="H3182" s="79" t="str">
        <f t="shared" si="149"/>
        <v>1IF-NWPL_ROCKY_M</v>
      </c>
    </row>
    <row r="3183" spans="1:8">
      <c r="A3183" s="80">
        <v>37192</v>
      </c>
      <c r="B3183" s="79" t="s">
        <v>179</v>
      </c>
      <c r="C3183" s="79" t="s">
        <v>98</v>
      </c>
      <c r="D3183" s="85">
        <v>1810.7516000000001</v>
      </c>
      <c r="E3183" s="85">
        <v>1810.7516000000001</v>
      </c>
      <c r="F3183" s="210">
        <f t="shared" si="147"/>
        <v>1</v>
      </c>
      <c r="G3183" s="79" t="str">
        <f t="shared" si="148"/>
        <v>PHY</v>
      </c>
      <c r="H3183" s="79" t="str">
        <f t="shared" si="149"/>
        <v>1IF-QUESTAR</v>
      </c>
    </row>
    <row r="3184" spans="1:8">
      <c r="A3184" s="80">
        <v>37192</v>
      </c>
      <c r="B3184" s="79" t="s">
        <v>179</v>
      </c>
      <c r="C3184" s="79" t="s">
        <v>68</v>
      </c>
      <c r="D3184" s="85">
        <v>31006.252100000002</v>
      </c>
      <c r="E3184" s="85">
        <v>31006.252100000002</v>
      </c>
      <c r="F3184" s="210">
        <f t="shared" si="147"/>
        <v>1</v>
      </c>
      <c r="G3184" s="79" t="str">
        <f t="shared" si="148"/>
        <v>PHY</v>
      </c>
      <c r="H3184" s="79" t="str">
        <f t="shared" si="149"/>
        <v>1NGI-MALIN</v>
      </c>
    </row>
    <row r="3185" spans="1:8">
      <c r="A3185" s="80">
        <v>37192</v>
      </c>
      <c r="B3185" s="79" t="s">
        <v>179</v>
      </c>
      <c r="C3185" s="79" t="s">
        <v>74</v>
      </c>
      <c r="D3185" s="85">
        <v>-9976.5925999999999</v>
      </c>
      <c r="E3185" s="85">
        <v>-9976.5925999999999</v>
      </c>
      <c r="F3185" s="210">
        <f t="shared" si="147"/>
        <v>1</v>
      </c>
      <c r="G3185" s="79" t="str">
        <f t="shared" si="148"/>
        <v>PHY</v>
      </c>
      <c r="H3185" s="79" t="str">
        <f t="shared" si="149"/>
        <v>1NGI-PGE/CG</v>
      </c>
    </row>
    <row r="3186" spans="1:8">
      <c r="A3186" s="80">
        <v>37192</v>
      </c>
      <c r="B3186" s="79" t="s">
        <v>179</v>
      </c>
      <c r="C3186" s="79" t="s">
        <v>94</v>
      </c>
      <c r="D3186" s="85">
        <v>0</v>
      </c>
      <c r="E3186" s="85">
        <v>0</v>
      </c>
      <c r="F3186" s="210">
        <f t="shared" si="147"/>
        <v>1</v>
      </c>
      <c r="G3186" s="79" t="str">
        <f t="shared" si="148"/>
        <v>PHY</v>
      </c>
      <c r="H3186" s="79" t="str">
        <f t="shared" si="149"/>
        <v>1NGI-SOBDR-SOCAL</v>
      </c>
    </row>
    <row r="3187" spans="1:8">
      <c r="A3187" s="80">
        <v>37192</v>
      </c>
      <c r="B3187" s="79" t="s">
        <v>179</v>
      </c>
      <c r="C3187" s="79" t="s">
        <v>46</v>
      </c>
      <c r="D3187" s="85">
        <v>-26161.618699999999</v>
      </c>
      <c r="E3187" s="85">
        <v>-26161.618699999999</v>
      </c>
      <c r="F3187" s="210">
        <f t="shared" si="147"/>
        <v>1</v>
      </c>
      <c r="G3187" s="79" t="str">
        <f t="shared" si="148"/>
        <v>PHY</v>
      </c>
      <c r="H3187" s="79" t="str">
        <f t="shared" si="149"/>
        <v>1NGI-SOCAL</v>
      </c>
    </row>
    <row r="3188" spans="1:8">
      <c r="A3188" s="80">
        <v>37192</v>
      </c>
      <c r="B3188" s="79" t="s">
        <v>179</v>
      </c>
      <c r="C3188" s="79" t="s">
        <v>185</v>
      </c>
      <c r="D3188" s="85">
        <v>0</v>
      </c>
      <c r="E3188" s="85">
        <v>0</v>
      </c>
      <c r="F3188" s="210">
        <f t="shared" si="147"/>
        <v>1</v>
      </c>
      <c r="G3188" s="79" t="str">
        <f t="shared" si="148"/>
        <v>PHY</v>
      </c>
      <c r="H3188" s="79" t="str">
        <f t="shared" si="149"/>
        <v>1NW-STANFIELD</v>
      </c>
    </row>
    <row r="3189" spans="1:8">
      <c r="A3189" s="80">
        <v>37192</v>
      </c>
      <c r="B3189" s="79" t="s">
        <v>179</v>
      </c>
      <c r="C3189" s="79" t="s">
        <v>186</v>
      </c>
      <c r="D3189" s="85">
        <v>1012.6241</v>
      </c>
      <c r="E3189" s="85">
        <v>1012.6241</v>
      </c>
      <c r="F3189" s="210">
        <f t="shared" si="147"/>
        <v>1</v>
      </c>
      <c r="G3189" s="79" t="str">
        <f t="shared" si="148"/>
        <v>PHY</v>
      </c>
      <c r="H3189" s="79" t="str">
        <f t="shared" si="149"/>
        <v>1SUMAS-US/IM</v>
      </c>
    </row>
    <row r="3190" spans="1:8">
      <c r="A3190" s="80">
        <v>37193</v>
      </c>
      <c r="B3190" s="79" t="s">
        <v>179</v>
      </c>
      <c r="C3190" s="79" t="s">
        <v>88</v>
      </c>
      <c r="D3190" s="85">
        <v>9976.5925999999999</v>
      </c>
      <c r="E3190" s="85">
        <v>9976.5925999999999</v>
      </c>
      <c r="F3190" s="210">
        <f t="shared" si="147"/>
        <v>1</v>
      </c>
      <c r="G3190" s="79" t="str">
        <f t="shared" si="148"/>
        <v>PHY</v>
      </c>
      <c r="H3190" s="79" t="str">
        <f t="shared" si="149"/>
        <v>1IF-CIG/RKYMTN</v>
      </c>
    </row>
    <row r="3191" spans="1:8">
      <c r="A3191" s="80">
        <v>37193</v>
      </c>
      <c r="B3191" s="79" t="s">
        <v>179</v>
      </c>
      <c r="C3191" s="79" t="s">
        <v>105</v>
      </c>
      <c r="D3191" s="85">
        <v>4988.2963</v>
      </c>
      <c r="E3191" s="85">
        <v>4988.2963</v>
      </c>
      <c r="F3191" s="210">
        <f t="shared" si="147"/>
        <v>1</v>
      </c>
      <c r="G3191" s="79" t="str">
        <f t="shared" si="148"/>
        <v>PHY</v>
      </c>
      <c r="H3191" s="79" t="str">
        <f t="shared" si="149"/>
        <v>1IF-CIG/ROCKPORT</v>
      </c>
    </row>
    <row r="3192" spans="1:8">
      <c r="A3192" s="80">
        <v>37193</v>
      </c>
      <c r="B3192" s="79" t="s">
        <v>179</v>
      </c>
      <c r="C3192" s="79" t="s">
        <v>90</v>
      </c>
      <c r="D3192" s="85">
        <v>0</v>
      </c>
      <c r="E3192" s="85">
        <v>0</v>
      </c>
      <c r="F3192" s="210">
        <f t="shared" si="147"/>
        <v>1</v>
      </c>
      <c r="G3192" s="79" t="str">
        <f t="shared" si="148"/>
        <v>PHY</v>
      </c>
      <c r="H3192" s="79" t="str">
        <f t="shared" si="149"/>
        <v>1IF-HEHUB</v>
      </c>
    </row>
    <row r="3193" spans="1:8">
      <c r="A3193" s="80">
        <v>37193</v>
      </c>
      <c r="B3193" s="79" t="s">
        <v>179</v>
      </c>
      <c r="C3193" s="79" t="s">
        <v>102</v>
      </c>
      <c r="D3193" s="85">
        <v>12549.5558</v>
      </c>
      <c r="E3193" s="85">
        <v>12549.5558</v>
      </c>
      <c r="F3193" s="210">
        <f t="shared" si="147"/>
        <v>1</v>
      </c>
      <c r="G3193" s="79" t="str">
        <f t="shared" si="148"/>
        <v>PHY</v>
      </c>
      <c r="H3193" s="79" t="str">
        <f t="shared" si="149"/>
        <v>1IF-KERN/RIVER</v>
      </c>
    </row>
    <row r="3194" spans="1:8">
      <c r="A3194" s="80">
        <v>37193</v>
      </c>
      <c r="B3194" s="79" t="s">
        <v>179</v>
      </c>
      <c r="C3194" s="79" t="s">
        <v>67</v>
      </c>
      <c r="D3194" s="85">
        <v>135556.9503</v>
      </c>
      <c r="E3194" s="85">
        <v>135556.9503</v>
      </c>
      <c r="F3194" s="210">
        <f t="shared" si="147"/>
        <v>1</v>
      </c>
      <c r="G3194" s="79" t="str">
        <f t="shared" si="148"/>
        <v>PHY</v>
      </c>
      <c r="H3194" s="79" t="str">
        <f t="shared" si="149"/>
        <v>1IF-NWPL_ROCKY_M</v>
      </c>
    </row>
    <row r="3195" spans="1:8">
      <c r="A3195" s="80">
        <v>37193</v>
      </c>
      <c r="B3195" s="79" t="s">
        <v>179</v>
      </c>
      <c r="C3195" s="79" t="s">
        <v>98</v>
      </c>
      <c r="D3195" s="85">
        <v>1810.7516000000001</v>
      </c>
      <c r="E3195" s="85">
        <v>1810.7516000000001</v>
      </c>
      <c r="F3195" s="210">
        <f t="shared" si="147"/>
        <v>1</v>
      </c>
      <c r="G3195" s="79" t="str">
        <f t="shared" si="148"/>
        <v>PHY</v>
      </c>
      <c r="H3195" s="79" t="str">
        <f t="shared" si="149"/>
        <v>1IF-QUESTAR</v>
      </c>
    </row>
    <row r="3196" spans="1:8">
      <c r="A3196" s="80">
        <v>37193</v>
      </c>
      <c r="B3196" s="79" t="s">
        <v>179</v>
      </c>
      <c r="C3196" s="79" t="s">
        <v>68</v>
      </c>
      <c r="D3196" s="85">
        <v>31006.252100000002</v>
      </c>
      <c r="E3196" s="85">
        <v>31006.252100000002</v>
      </c>
      <c r="F3196" s="210">
        <f t="shared" si="147"/>
        <v>1</v>
      </c>
      <c r="G3196" s="79" t="str">
        <f t="shared" si="148"/>
        <v>PHY</v>
      </c>
      <c r="H3196" s="79" t="str">
        <f t="shared" si="149"/>
        <v>1NGI-MALIN</v>
      </c>
    </row>
    <row r="3197" spans="1:8">
      <c r="A3197" s="80">
        <v>37193</v>
      </c>
      <c r="B3197" s="79" t="s">
        <v>179</v>
      </c>
      <c r="C3197" s="79" t="s">
        <v>74</v>
      </c>
      <c r="D3197" s="85">
        <v>-9976.5925999999999</v>
      </c>
      <c r="E3197" s="85">
        <v>-9976.5925999999999</v>
      </c>
      <c r="F3197" s="210">
        <f t="shared" si="147"/>
        <v>1</v>
      </c>
      <c r="G3197" s="79" t="str">
        <f t="shared" si="148"/>
        <v>PHY</v>
      </c>
      <c r="H3197" s="79" t="str">
        <f t="shared" si="149"/>
        <v>1NGI-PGE/CG</v>
      </c>
    </row>
    <row r="3198" spans="1:8">
      <c r="A3198" s="80">
        <v>37193</v>
      </c>
      <c r="B3198" s="79" t="s">
        <v>179</v>
      </c>
      <c r="C3198" s="79" t="s">
        <v>94</v>
      </c>
      <c r="D3198" s="85">
        <v>0</v>
      </c>
      <c r="E3198" s="85">
        <v>0</v>
      </c>
      <c r="F3198" s="210">
        <f t="shared" si="147"/>
        <v>1</v>
      </c>
      <c r="G3198" s="79" t="str">
        <f t="shared" si="148"/>
        <v>PHY</v>
      </c>
      <c r="H3198" s="79" t="str">
        <f t="shared" si="149"/>
        <v>1NGI-SOBDR-SOCAL</v>
      </c>
    </row>
    <row r="3199" spans="1:8">
      <c r="A3199" s="80">
        <v>37193</v>
      </c>
      <c r="B3199" s="79" t="s">
        <v>179</v>
      </c>
      <c r="C3199" s="79" t="s">
        <v>46</v>
      </c>
      <c r="D3199" s="85">
        <v>-26161.618699999999</v>
      </c>
      <c r="E3199" s="85">
        <v>-26161.618699999999</v>
      </c>
      <c r="F3199" s="210">
        <f t="shared" si="147"/>
        <v>1</v>
      </c>
      <c r="G3199" s="79" t="str">
        <f t="shared" si="148"/>
        <v>PHY</v>
      </c>
      <c r="H3199" s="79" t="str">
        <f t="shared" si="149"/>
        <v>1NGI-SOCAL</v>
      </c>
    </row>
    <row r="3200" spans="1:8">
      <c r="A3200" s="80">
        <v>37193</v>
      </c>
      <c r="B3200" s="79" t="s">
        <v>179</v>
      </c>
      <c r="C3200" s="79" t="s">
        <v>185</v>
      </c>
      <c r="D3200" s="85">
        <v>0</v>
      </c>
      <c r="E3200" s="85">
        <v>0</v>
      </c>
      <c r="F3200" s="210">
        <f t="shared" si="147"/>
        <v>1</v>
      </c>
      <c r="G3200" s="79" t="str">
        <f t="shared" si="148"/>
        <v>PHY</v>
      </c>
      <c r="H3200" s="79" t="str">
        <f t="shared" si="149"/>
        <v>1NW-STANFIELD</v>
      </c>
    </row>
    <row r="3201" spans="1:8">
      <c r="A3201" s="80">
        <v>37193</v>
      </c>
      <c r="B3201" s="79" t="s">
        <v>179</v>
      </c>
      <c r="C3201" s="79" t="s">
        <v>186</v>
      </c>
      <c r="D3201" s="85">
        <v>1012.6241</v>
      </c>
      <c r="E3201" s="85">
        <v>1012.6241</v>
      </c>
      <c r="F3201" s="210">
        <f t="shared" si="147"/>
        <v>1</v>
      </c>
      <c r="G3201" s="79" t="str">
        <f t="shared" si="148"/>
        <v>PHY</v>
      </c>
      <c r="H3201" s="79" t="str">
        <f t="shared" si="149"/>
        <v>1SUMAS-US/IM</v>
      </c>
    </row>
    <row r="3202" spans="1:8">
      <c r="A3202" s="80">
        <v>37194</v>
      </c>
      <c r="B3202" s="79" t="s">
        <v>179</v>
      </c>
      <c r="C3202" s="79" t="s">
        <v>88</v>
      </c>
      <c r="D3202" s="85">
        <v>9976.5925999999999</v>
      </c>
      <c r="E3202" s="85">
        <v>9976.5925999999999</v>
      </c>
      <c r="F3202" s="210">
        <f t="shared" si="147"/>
        <v>1</v>
      </c>
      <c r="G3202" s="79" t="str">
        <f t="shared" si="148"/>
        <v>PHY</v>
      </c>
      <c r="H3202" s="79" t="str">
        <f t="shared" si="149"/>
        <v>1IF-CIG/RKYMTN</v>
      </c>
    </row>
    <row r="3203" spans="1:8">
      <c r="A3203" s="80">
        <v>37194</v>
      </c>
      <c r="B3203" s="79" t="s">
        <v>179</v>
      </c>
      <c r="C3203" s="79" t="s">
        <v>105</v>
      </c>
      <c r="D3203" s="85">
        <v>4988.2963</v>
      </c>
      <c r="E3203" s="85">
        <v>4988.2963</v>
      </c>
      <c r="F3203" s="210">
        <f t="shared" ref="F3203:F3266" si="150">IF(REF_DT&lt;=LastDay,INDEX(IntraMonth_Buckets,MATCH($A3203,IntraSumMonths,0),1),INDEX(BucketTable,MATCH($A3203,SumMonths,0),1))</f>
        <v>1</v>
      </c>
      <c r="G3203" s="79" t="str">
        <f t="shared" ref="G3203:G3266" si="151">INDEX(Book_Type,MATCH($B3203,Book,0),1)</f>
        <v>PHY</v>
      </c>
      <c r="H3203" s="79" t="str">
        <f t="shared" ref="H3203:H3266" si="152">$F3203&amp;$C3203</f>
        <v>1IF-CIG/ROCKPORT</v>
      </c>
    </row>
    <row r="3204" spans="1:8">
      <c r="A3204" s="80">
        <v>37194</v>
      </c>
      <c r="B3204" s="79" t="s">
        <v>179</v>
      </c>
      <c r="C3204" s="79" t="s">
        <v>90</v>
      </c>
      <c r="D3204" s="85">
        <v>0</v>
      </c>
      <c r="E3204" s="85">
        <v>0</v>
      </c>
      <c r="F3204" s="210">
        <f t="shared" si="150"/>
        <v>1</v>
      </c>
      <c r="G3204" s="79" t="str">
        <f t="shared" si="151"/>
        <v>PHY</v>
      </c>
      <c r="H3204" s="79" t="str">
        <f t="shared" si="152"/>
        <v>1IF-HEHUB</v>
      </c>
    </row>
    <row r="3205" spans="1:8">
      <c r="A3205" s="80">
        <v>37194</v>
      </c>
      <c r="B3205" s="79" t="s">
        <v>179</v>
      </c>
      <c r="C3205" s="79" t="s">
        <v>102</v>
      </c>
      <c r="D3205" s="85">
        <v>12549.5558</v>
      </c>
      <c r="E3205" s="85">
        <v>12549.5558</v>
      </c>
      <c r="F3205" s="210">
        <f t="shared" si="150"/>
        <v>1</v>
      </c>
      <c r="G3205" s="79" t="str">
        <f t="shared" si="151"/>
        <v>PHY</v>
      </c>
      <c r="H3205" s="79" t="str">
        <f t="shared" si="152"/>
        <v>1IF-KERN/RIVER</v>
      </c>
    </row>
    <row r="3206" spans="1:8">
      <c r="A3206" s="80">
        <v>37194</v>
      </c>
      <c r="B3206" s="79" t="s">
        <v>179</v>
      </c>
      <c r="C3206" s="79" t="s">
        <v>67</v>
      </c>
      <c r="D3206" s="85">
        <v>135556.9504</v>
      </c>
      <c r="E3206" s="85">
        <v>135556.9504</v>
      </c>
      <c r="F3206" s="210">
        <f t="shared" si="150"/>
        <v>1</v>
      </c>
      <c r="G3206" s="79" t="str">
        <f t="shared" si="151"/>
        <v>PHY</v>
      </c>
      <c r="H3206" s="79" t="str">
        <f t="shared" si="152"/>
        <v>1IF-NWPL_ROCKY_M</v>
      </c>
    </row>
    <row r="3207" spans="1:8">
      <c r="A3207" s="80">
        <v>37194</v>
      </c>
      <c r="B3207" s="79" t="s">
        <v>179</v>
      </c>
      <c r="C3207" s="79" t="s">
        <v>98</v>
      </c>
      <c r="D3207" s="85">
        <v>1810.7516000000001</v>
      </c>
      <c r="E3207" s="85">
        <v>1810.7516000000001</v>
      </c>
      <c r="F3207" s="210">
        <f t="shared" si="150"/>
        <v>1</v>
      </c>
      <c r="G3207" s="79" t="str">
        <f t="shared" si="151"/>
        <v>PHY</v>
      </c>
      <c r="H3207" s="79" t="str">
        <f t="shared" si="152"/>
        <v>1IF-QUESTAR</v>
      </c>
    </row>
    <row r="3208" spans="1:8">
      <c r="A3208" s="80">
        <v>37194</v>
      </c>
      <c r="B3208" s="79" t="s">
        <v>179</v>
      </c>
      <c r="C3208" s="79" t="s">
        <v>68</v>
      </c>
      <c r="D3208" s="85">
        <v>31006.252100000002</v>
      </c>
      <c r="E3208" s="85">
        <v>31006.252100000002</v>
      </c>
      <c r="F3208" s="210">
        <f t="shared" si="150"/>
        <v>1</v>
      </c>
      <c r="G3208" s="79" t="str">
        <f t="shared" si="151"/>
        <v>PHY</v>
      </c>
      <c r="H3208" s="79" t="str">
        <f t="shared" si="152"/>
        <v>1NGI-MALIN</v>
      </c>
    </row>
    <row r="3209" spans="1:8">
      <c r="A3209" s="80">
        <v>37194</v>
      </c>
      <c r="B3209" s="79" t="s">
        <v>179</v>
      </c>
      <c r="C3209" s="79" t="s">
        <v>74</v>
      </c>
      <c r="D3209" s="85">
        <v>-9976.5925999999999</v>
      </c>
      <c r="E3209" s="85">
        <v>-9976.5925999999999</v>
      </c>
      <c r="F3209" s="210">
        <f t="shared" si="150"/>
        <v>1</v>
      </c>
      <c r="G3209" s="79" t="str">
        <f t="shared" si="151"/>
        <v>PHY</v>
      </c>
      <c r="H3209" s="79" t="str">
        <f t="shared" si="152"/>
        <v>1NGI-PGE/CG</v>
      </c>
    </row>
    <row r="3210" spans="1:8">
      <c r="A3210" s="80">
        <v>37194</v>
      </c>
      <c r="B3210" s="79" t="s">
        <v>179</v>
      </c>
      <c r="C3210" s="79" t="s">
        <v>94</v>
      </c>
      <c r="D3210" s="85">
        <v>0</v>
      </c>
      <c r="E3210" s="85">
        <v>0</v>
      </c>
      <c r="F3210" s="210">
        <f t="shared" si="150"/>
        <v>1</v>
      </c>
      <c r="G3210" s="79" t="str">
        <f t="shared" si="151"/>
        <v>PHY</v>
      </c>
      <c r="H3210" s="79" t="str">
        <f t="shared" si="152"/>
        <v>1NGI-SOBDR-SOCAL</v>
      </c>
    </row>
    <row r="3211" spans="1:8">
      <c r="A3211" s="80">
        <v>37194</v>
      </c>
      <c r="B3211" s="79" t="s">
        <v>179</v>
      </c>
      <c r="C3211" s="79" t="s">
        <v>46</v>
      </c>
      <c r="D3211" s="85">
        <v>-26161.618699999999</v>
      </c>
      <c r="E3211" s="85">
        <v>-26161.618699999999</v>
      </c>
      <c r="F3211" s="210">
        <f t="shared" si="150"/>
        <v>1</v>
      </c>
      <c r="G3211" s="79" t="str">
        <f t="shared" si="151"/>
        <v>PHY</v>
      </c>
      <c r="H3211" s="79" t="str">
        <f t="shared" si="152"/>
        <v>1NGI-SOCAL</v>
      </c>
    </row>
    <row r="3212" spans="1:8">
      <c r="A3212" s="80">
        <v>37194</v>
      </c>
      <c r="B3212" s="79" t="s">
        <v>179</v>
      </c>
      <c r="C3212" s="79" t="s">
        <v>185</v>
      </c>
      <c r="D3212" s="85">
        <v>0</v>
      </c>
      <c r="E3212" s="85">
        <v>0</v>
      </c>
      <c r="F3212" s="210">
        <f t="shared" si="150"/>
        <v>1</v>
      </c>
      <c r="G3212" s="79" t="str">
        <f t="shared" si="151"/>
        <v>PHY</v>
      </c>
      <c r="H3212" s="79" t="str">
        <f t="shared" si="152"/>
        <v>1NW-STANFIELD</v>
      </c>
    </row>
    <row r="3213" spans="1:8">
      <c r="A3213" s="80">
        <v>37194</v>
      </c>
      <c r="B3213" s="79" t="s">
        <v>179</v>
      </c>
      <c r="C3213" s="79" t="s">
        <v>186</v>
      </c>
      <c r="D3213" s="85">
        <v>1012.6241</v>
      </c>
      <c r="E3213" s="85">
        <v>1012.6241</v>
      </c>
      <c r="F3213" s="210">
        <f t="shared" si="150"/>
        <v>1</v>
      </c>
      <c r="G3213" s="79" t="str">
        <f t="shared" si="151"/>
        <v>PHY</v>
      </c>
      <c r="H3213" s="79" t="str">
        <f t="shared" si="152"/>
        <v>1SUMAS-US/IM</v>
      </c>
    </row>
    <row r="3214" spans="1:8">
      <c r="A3214" s="80">
        <v>37195</v>
      </c>
      <c r="B3214" s="79" t="s">
        <v>179</v>
      </c>
      <c r="C3214" s="79" t="s">
        <v>88</v>
      </c>
      <c r="D3214" s="85">
        <v>9976.5925999999999</v>
      </c>
      <c r="E3214" s="85">
        <v>9976.5925999999999</v>
      </c>
      <c r="F3214" s="210">
        <f t="shared" si="150"/>
        <v>1</v>
      </c>
      <c r="G3214" s="79" t="str">
        <f t="shared" si="151"/>
        <v>PHY</v>
      </c>
      <c r="H3214" s="79" t="str">
        <f t="shared" si="152"/>
        <v>1IF-CIG/RKYMTN</v>
      </c>
    </row>
    <row r="3215" spans="1:8">
      <c r="A3215" s="80">
        <v>37195</v>
      </c>
      <c r="B3215" s="79" t="s">
        <v>179</v>
      </c>
      <c r="C3215" s="79" t="s">
        <v>105</v>
      </c>
      <c r="D3215" s="85">
        <v>4988.2963</v>
      </c>
      <c r="E3215" s="85">
        <v>4988.2963</v>
      </c>
      <c r="F3215" s="210">
        <f t="shared" si="150"/>
        <v>1</v>
      </c>
      <c r="G3215" s="79" t="str">
        <f t="shared" si="151"/>
        <v>PHY</v>
      </c>
      <c r="H3215" s="79" t="str">
        <f t="shared" si="152"/>
        <v>1IF-CIG/ROCKPORT</v>
      </c>
    </row>
    <row r="3216" spans="1:8">
      <c r="A3216" s="80">
        <v>37195</v>
      </c>
      <c r="B3216" s="79" t="s">
        <v>179</v>
      </c>
      <c r="C3216" s="79" t="s">
        <v>90</v>
      </c>
      <c r="D3216" s="85">
        <v>0</v>
      </c>
      <c r="E3216" s="85">
        <v>0</v>
      </c>
      <c r="F3216" s="210">
        <f t="shared" si="150"/>
        <v>1</v>
      </c>
      <c r="G3216" s="79" t="str">
        <f t="shared" si="151"/>
        <v>PHY</v>
      </c>
      <c r="H3216" s="79" t="str">
        <f t="shared" si="152"/>
        <v>1IF-HEHUB</v>
      </c>
    </row>
    <row r="3217" spans="1:8">
      <c r="A3217" s="80">
        <v>37195</v>
      </c>
      <c r="B3217" s="79" t="s">
        <v>179</v>
      </c>
      <c r="C3217" s="79" t="s">
        <v>102</v>
      </c>
      <c r="D3217" s="85">
        <v>12549.5558</v>
      </c>
      <c r="E3217" s="85">
        <v>12549.5558</v>
      </c>
      <c r="F3217" s="210">
        <f t="shared" si="150"/>
        <v>1</v>
      </c>
      <c r="G3217" s="79" t="str">
        <f t="shared" si="151"/>
        <v>PHY</v>
      </c>
      <c r="H3217" s="79" t="str">
        <f t="shared" si="152"/>
        <v>1IF-KERN/RIVER</v>
      </c>
    </row>
    <row r="3218" spans="1:8">
      <c r="A3218" s="80">
        <v>37195</v>
      </c>
      <c r="B3218" s="79" t="s">
        <v>179</v>
      </c>
      <c r="C3218" s="79" t="s">
        <v>67</v>
      </c>
      <c r="D3218" s="85">
        <v>135556.9504</v>
      </c>
      <c r="E3218" s="85">
        <v>135556.9504</v>
      </c>
      <c r="F3218" s="210">
        <f t="shared" si="150"/>
        <v>1</v>
      </c>
      <c r="G3218" s="79" t="str">
        <f t="shared" si="151"/>
        <v>PHY</v>
      </c>
      <c r="H3218" s="79" t="str">
        <f t="shared" si="152"/>
        <v>1IF-NWPL_ROCKY_M</v>
      </c>
    </row>
    <row r="3219" spans="1:8">
      <c r="A3219" s="80">
        <v>37195</v>
      </c>
      <c r="B3219" s="79" t="s">
        <v>179</v>
      </c>
      <c r="C3219" s="79" t="s">
        <v>98</v>
      </c>
      <c r="D3219" s="85">
        <v>1810.7516000000001</v>
      </c>
      <c r="E3219" s="85">
        <v>1810.7516000000001</v>
      </c>
      <c r="F3219" s="210">
        <f t="shared" si="150"/>
        <v>1</v>
      </c>
      <c r="G3219" s="79" t="str">
        <f t="shared" si="151"/>
        <v>PHY</v>
      </c>
      <c r="H3219" s="79" t="str">
        <f t="shared" si="152"/>
        <v>1IF-QUESTAR</v>
      </c>
    </row>
    <row r="3220" spans="1:8">
      <c r="A3220" s="80">
        <v>37195</v>
      </c>
      <c r="B3220" s="79" t="s">
        <v>179</v>
      </c>
      <c r="C3220" s="79" t="s">
        <v>68</v>
      </c>
      <c r="D3220" s="85">
        <v>31006.252100000002</v>
      </c>
      <c r="E3220" s="85">
        <v>31006.252100000002</v>
      </c>
      <c r="F3220" s="210">
        <f t="shared" si="150"/>
        <v>1</v>
      </c>
      <c r="G3220" s="79" t="str">
        <f t="shared" si="151"/>
        <v>PHY</v>
      </c>
      <c r="H3220" s="79" t="str">
        <f t="shared" si="152"/>
        <v>1NGI-MALIN</v>
      </c>
    </row>
    <row r="3221" spans="1:8">
      <c r="A3221" s="80">
        <v>37195</v>
      </c>
      <c r="B3221" s="79" t="s">
        <v>179</v>
      </c>
      <c r="C3221" s="79" t="s">
        <v>74</v>
      </c>
      <c r="D3221" s="85">
        <v>-9976.5925999999999</v>
      </c>
      <c r="E3221" s="85">
        <v>-9976.5925999999999</v>
      </c>
      <c r="F3221" s="210">
        <f t="shared" si="150"/>
        <v>1</v>
      </c>
      <c r="G3221" s="79" t="str">
        <f t="shared" si="151"/>
        <v>PHY</v>
      </c>
      <c r="H3221" s="79" t="str">
        <f t="shared" si="152"/>
        <v>1NGI-PGE/CG</v>
      </c>
    </row>
    <row r="3222" spans="1:8">
      <c r="A3222" s="80">
        <v>37195</v>
      </c>
      <c r="B3222" s="79" t="s">
        <v>179</v>
      </c>
      <c r="C3222" s="79" t="s">
        <v>94</v>
      </c>
      <c r="D3222" s="85">
        <v>0</v>
      </c>
      <c r="E3222" s="85">
        <v>0</v>
      </c>
      <c r="F3222" s="210">
        <f t="shared" si="150"/>
        <v>1</v>
      </c>
      <c r="G3222" s="79" t="str">
        <f t="shared" si="151"/>
        <v>PHY</v>
      </c>
      <c r="H3222" s="79" t="str">
        <f t="shared" si="152"/>
        <v>1NGI-SOBDR-SOCAL</v>
      </c>
    </row>
    <row r="3223" spans="1:8">
      <c r="A3223" s="80">
        <v>37195</v>
      </c>
      <c r="B3223" s="79" t="s">
        <v>179</v>
      </c>
      <c r="C3223" s="79" t="s">
        <v>46</v>
      </c>
      <c r="D3223" s="85">
        <v>-26161.618699999999</v>
      </c>
      <c r="E3223" s="85">
        <v>-26161.618699999999</v>
      </c>
      <c r="F3223" s="210">
        <f t="shared" si="150"/>
        <v>1</v>
      </c>
      <c r="G3223" s="79" t="str">
        <f t="shared" si="151"/>
        <v>PHY</v>
      </c>
      <c r="H3223" s="79" t="str">
        <f t="shared" si="152"/>
        <v>1NGI-SOCAL</v>
      </c>
    </row>
    <row r="3224" spans="1:8">
      <c r="A3224" s="80">
        <v>37195</v>
      </c>
      <c r="B3224" s="79" t="s">
        <v>179</v>
      </c>
      <c r="C3224" s="79" t="s">
        <v>185</v>
      </c>
      <c r="D3224" s="85">
        <v>0</v>
      </c>
      <c r="E3224" s="85">
        <v>0</v>
      </c>
      <c r="F3224" s="210">
        <f t="shared" si="150"/>
        <v>1</v>
      </c>
      <c r="G3224" s="79" t="str">
        <f t="shared" si="151"/>
        <v>PHY</v>
      </c>
      <c r="H3224" s="79" t="str">
        <f t="shared" si="152"/>
        <v>1NW-STANFIELD</v>
      </c>
    </row>
    <row r="3225" spans="1:8">
      <c r="A3225" s="80">
        <v>37195</v>
      </c>
      <c r="B3225" s="79" t="s">
        <v>179</v>
      </c>
      <c r="C3225" s="79" t="s">
        <v>186</v>
      </c>
      <c r="D3225" s="85">
        <v>1012.6241</v>
      </c>
      <c r="E3225" s="85">
        <v>1012.6241</v>
      </c>
      <c r="F3225" s="210">
        <f t="shared" si="150"/>
        <v>1</v>
      </c>
      <c r="G3225" s="79" t="str">
        <f t="shared" si="151"/>
        <v>PHY</v>
      </c>
      <c r="H3225" s="79" t="str">
        <f t="shared" si="152"/>
        <v>1SUMAS-US/IM</v>
      </c>
    </row>
    <row r="3226" spans="1:8">
      <c r="A3226" s="80">
        <v>37165</v>
      </c>
      <c r="B3226" s="79" t="s">
        <v>84</v>
      </c>
      <c r="C3226" s="79" t="s">
        <v>100</v>
      </c>
      <c r="D3226" s="85">
        <v>0</v>
      </c>
      <c r="E3226" s="85">
        <v>0</v>
      </c>
      <c r="F3226" s="210">
        <f t="shared" si="150"/>
        <v>1</v>
      </c>
      <c r="G3226" s="79" t="str">
        <f t="shared" si="151"/>
        <v>D</v>
      </c>
      <c r="H3226" s="79" t="str">
        <f t="shared" si="152"/>
        <v>1DJ/BASIN/CIG</v>
      </c>
    </row>
    <row r="3227" spans="1:8">
      <c r="A3227" s="80">
        <v>37165</v>
      </c>
      <c r="B3227" s="79" t="s">
        <v>84</v>
      </c>
      <c r="C3227" s="79" t="s">
        <v>97</v>
      </c>
      <c r="D3227" s="85">
        <v>0</v>
      </c>
      <c r="E3227" s="85">
        <v>0</v>
      </c>
      <c r="F3227" s="210">
        <f t="shared" si="150"/>
        <v>1</v>
      </c>
      <c r="G3227" s="79" t="str">
        <f t="shared" si="151"/>
        <v>D</v>
      </c>
      <c r="H3227" s="79" t="str">
        <f t="shared" si="152"/>
        <v>1DJ/BASIN/PSCO</v>
      </c>
    </row>
    <row r="3228" spans="1:8">
      <c r="A3228" s="80">
        <v>37165</v>
      </c>
      <c r="B3228" s="79" t="s">
        <v>84</v>
      </c>
      <c r="C3228" s="79" t="s">
        <v>88</v>
      </c>
      <c r="D3228" s="85">
        <v>0</v>
      </c>
      <c r="E3228" s="85">
        <v>0</v>
      </c>
      <c r="F3228" s="210">
        <f t="shared" si="150"/>
        <v>1</v>
      </c>
      <c r="G3228" s="79" t="str">
        <f t="shared" si="151"/>
        <v>D</v>
      </c>
      <c r="H3228" s="79" t="str">
        <f t="shared" si="152"/>
        <v>1IF-CIG/RKYMTN</v>
      </c>
    </row>
    <row r="3229" spans="1:8">
      <c r="A3229" s="80">
        <v>37165</v>
      </c>
      <c r="B3229" s="79" t="s">
        <v>84</v>
      </c>
      <c r="C3229" s="79" t="s">
        <v>105</v>
      </c>
      <c r="D3229" s="85">
        <v>0</v>
      </c>
      <c r="E3229" s="85">
        <v>0</v>
      </c>
      <c r="F3229" s="210">
        <f t="shared" si="150"/>
        <v>1</v>
      </c>
      <c r="G3229" s="79" t="str">
        <f t="shared" si="151"/>
        <v>D</v>
      </c>
      <c r="H3229" s="79" t="str">
        <f t="shared" si="152"/>
        <v>1IF-CIG/ROCKPORT</v>
      </c>
    </row>
    <row r="3230" spans="1:8">
      <c r="A3230" s="80">
        <v>37165</v>
      </c>
      <c r="B3230" s="79" t="s">
        <v>84</v>
      </c>
      <c r="C3230" s="79" t="s">
        <v>106</v>
      </c>
      <c r="D3230" s="85">
        <v>0</v>
      </c>
      <c r="E3230" s="85">
        <v>0</v>
      </c>
      <c r="F3230" s="210">
        <f t="shared" si="150"/>
        <v>1</v>
      </c>
      <c r="G3230" s="79" t="str">
        <f t="shared" si="151"/>
        <v>D</v>
      </c>
      <c r="H3230" s="79" t="str">
        <f t="shared" si="152"/>
        <v>1IF-CIG/SOUTHERN</v>
      </c>
    </row>
    <row r="3231" spans="1:8">
      <c r="A3231" s="80">
        <v>37165</v>
      </c>
      <c r="B3231" s="79" t="s">
        <v>84</v>
      </c>
      <c r="C3231" s="79" t="s">
        <v>101</v>
      </c>
      <c r="D3231" s="85">
        <v>0</v>
      </c>
      <c r="E3231" s="85">
        <v>0</v>
      </c>
      <c r="F3231" s="210">
        <f t="shared" si="150"/>
        <v>1</v>
      </c>
      <c r="G3231" s="79" t="str">
        <f t="shared" si="151"/>
        <v>D</v>
      </c>
      <c r="H3231" s="79" t="str">
        <f t="shared" si="152"/>
        <v>1IF-CIG/WIC</v>
      </c>
    </row>
    <row r="3232" spans="1:8">
      <c r="A3232" s="80">
        <v>37165</v>
      </c>
      <c r="B3232" s="79" t="s">
        <v>84</v>
      </c>
      <c r="C3232" s="79" t="s">
        <v>107</v>
      </c>
      <c r="D3232" s="85">
        <v>0</v>
      </c>
      <c r="E3232" s="85">
        <v>0</v>
      </c>
      <c r="F3232" s="210">
        <f t="shared" si="150"/>
        <v>1</v>
      </c>
      <c r="G3232" s="79" t="str">
        <f t="shared" si="151"/>
        <v>D</v>
      </c>
      <c r="H3232" s="79" t="str">
        <f t="shared" si="152"/>
        <v>1IF-CIG/WINDRVR</v>
      </c>
    </row>
    <row r="3233" spans="1:8">
      <c r="A3233" s="80">
        <v>37165</v>
      </c>
      <c r="B3233" s="79" t="s">
        <v>84</v>
      </c>
      <c r="C3233" s="79" t="s">
        <v>72</v>
      </c>
      <c r="D3233" s="85">
        <v>0</v>
      </c>
      <c r="E3233" s="85">
        <v>0</v>
      </c>
      <c r="F3233" s="210">
        <f t="shared" si="150"/>
        <v>1</v>
      </c>
      <c r="G3233" s="79" t="str">
        <f t="shared" si="151"/>
        <v>D</v>
      </c>
      <c r="H3233" s="79" t="str">
        <f t="shared" si="152"/>
        <v>1IF-ELPO/SJ</v>
      </c>
    </row>
    <row r="3234" spans="1:8">
      <c r="A3234" s="80">
        <v>37165</v>
      </c>
      <c r="B3234" s="79" t="s">
        <v>84</v>
      </c>
      <c r="C3234" s="79" t="s">
        <v>96</v>
      </c>
      <c r="D3234" s="85">
        <v>0</v>
      </c>
      <c r="E3234" s="85">
        <v>0</v>
      </c>
      <c r="F3234" s="210">
        <f t="shared" si="150"/>
        <v>1</v>
      </c>
      <c r="G3234" s="79" t="str">
        <f t="shared" si="151"/>
        <v>D</v>
      </c>
      <c r="H3234" s="79" t="str">
        <f t="shared" si="152"/>
        <v>1IF-NGPL/MIDCON</v>
      </c>
    </row>
    <row r="3235" spans="1:8">
      <c r="A3235" s="80">
        <v>37165</v>
      </c>
      <c r="B3235" s="79" t="s">
        <v>84</v>
      </c>
      <c r="C3235" s="79" t="s">
        <v>108</v>
      </c>
      <c r="D3235" s="85">
        <v>0</v>
      </c>
      <c r="E3235" s="85">
        <v>0</v>
      </c>
      <c r="F3235" s="210">
        <f t="shared" si="150"/>
        <v>1</v>
      </c>
      <c r="G3235" s="79" t="str">
        <f t="shared" si="151"/>
        <v>D</v>
      </c>
      <c r="H3235" s="79" t="str">
        <f t="shared" si="152"/>
        <v>1IF-NGPL/OK-NW</v>
      </c>
    </row>
    <row r="3236" spans="1:8">
      <c r="A3236" s="80">
        <v>37165</v>
      </c>
      <c r="B3236" s="79" t="s">
        <v>84</v>
      </c>
      <c r="C3236" s="79" t="s">
        <v>67</v>
      </c>
      <c r="D3236" s="85">
        <v>0</v>
      </c>
      <c r="E3236" s="85">
        <v>0</v>
      </c>
      <c r="F3236" s="210">
        <f t="shared" si="150"/>
        <v>1</v>
      </c>
      <c r="G3236" s="79" t="str">
        <f t="shared" si="151"/>
        <v>D</v>
      </c>
      <c r="H3236" s="79" t="str">
        <f t="shared" si="152"/>
        <v>1IF-NWPL_ROCKY_M</v>
      </c>
    </row>
    <row r="3237" spans="1:8">
      <c r="A3237" s="80">
        <v>37165</v>
      </c>
      <c r="B3237" s="79" t="s">
        <v>84</v>
      </c>
      <c r="C3237" s="79" t="s">
        <v>99</v>
      </c>
      <c r="D3237" s="85">
        <v>0</v>
      </c>
      <c r="E3237" s="85">
        <v>0</v>
      </c>
      <c r="F3237" s="210">
        <f t="shared" si="150"/>
        <v>1</v>
      </c>
      <c r="G3237" s="79" t="str">
        <f t="shared" si="151"/>
        <v>D</v>
      </c>
      <c r="H3237" s="79" t="str">
        <f t="shared" si="152"/>
        <v>1IF-PAN/TX/OK</v>
      </c>
    </row>
    <row r="3238" spans="1:8">
      <c r="A3238" s="80">
        <v>37165</v>
      </c>
      <c r="B3238" s="79" t="s">
        <v>84</v>
      </c>
      <c r="C3238" s="79" t="s">
        <v>46</v>
      </c>
      <c r="D3238" s="85">
        <v>0</v>
      </c>
      <c r="E3238" s="85">
        <v>0</v>
      </c>
      <c r="F3238" s="210">
        <f t="shared" si="150"/>
        <v>1</v>
      </c>
      <c r="G3238" s="79" t="str">
        <f t="shared" si="151"/>
        <v>D</v>
      </c>
      <c r="H3238" s="79" t="str">
        <f t="shared" si="152"/>
        <v>1NGI-SOCAL</v>
      </c>
    </row>
    <row r="3239" spans="1:8">
      <c r="A3239" s="80">
        <v>37196</v>
      </c>
      <c r="B3239" s="79" t="s">
        <v>84</v>
      </c>
      <c r="C3239" s="79" t="s">
        <v>100</v>
      </c>
      <c r="D3239" s="85">
        <v>-7495.2080000000005</v>
      </c>
      <c r="E3239" s="85">
        <v>74.952079999999995</v>
      </c>
      <c r="F3239" s="210">
        <f t="shared" si="150"/>
        <v>2</v>
      </c>
      <c r="G3239" s="79" t="str">
        <f t="shared" si="151"/>
        <v>D</v>
      </c>
      <c r="H3239" s="79" t="str">
        <f t="shared" si="152"/>
        <v>2DJ/BASIN/CIG</v>
      </c>
    </row>
    <row r="3240" spans="1:8">
      <c r="A3240" s="80">
        <v>37196</v>
      </c>
      <c r="B3240" s="79" t="s">
        <v>84</v>
      </c>
      <c r="C3240" s="79" t="s">
        <v>97</v>
      </c>
      <c r="D3240" s="85">
        <v>-26982.748899999999</v>
      </c>
      <c r="E3240" s="85">
        <v>2698.2748900000001</v>
      </c>
      <c r="F3240" s="210">
        <f t="shared" si="150"/>
        <v>2</v>
      </c>
      <c r="G3240" s="79" t="str">
        <f t="shared" si="151"/>
        <v>D</v>
      </c>
      <c r="H3240" s="79" t="str">
        <f t="shared" si="152"/>
        <v>2DJ/BASIN/PSCO</v>
      </c>
    </row>
    <row r="3241" spans="1:8">
      <c r="A3241" s="80">
        <v>37196</v>
      </c>
      <c r="B3241" s="79" t="s">
        <v>84</v>
      </c>
      <c r="C3241" s="79" t="s">
        <v>88</v>
      </c>
      <c r="D3241" s="85">
        <v>-169668.5246</v>
      </c>
      <c r="E3241" s="85">
        <v>1696.685246</v>
      </c>
      <c r="F3241" s="210">
        <f t="shared" si="150"/>
        <v>2</v>
      </c>
      <c r="G3241" s="79" t="str">
        <f t="shared" si="151"/>
        <v>D</v>
      </c>
      <c r="H3241" s="79" t="str">
        <f t="shared" si="152"/>
        <v>2IF-CIG/RKYMTN</v>
      </c>
    </row>
    <row r="3242" spans="1:8">
      <c r="A3242" s="80">
        <v>37196</v>
      </c>
      <c r="B3242" s="79" t="s">
        <v>84</v>
      </c>
      <c r="C3242" s="79" t="s">
        <v>106</v>
      </c>
      <c r="D3242" s="85">
        <v>199322.56570000001</v>
      </c>
      <c r="E3242" s="85">
        <v>-19932.256570000001</v>
      </c>
      <c r="F3242" s="210">
        <f t="shared" si="150"/>
        <v>2</v>
      </c>
      <c r="G3242" s="79" t="str">
        <f t="shared" si="151"/>
        <v>D</v>
      </c>
      <c r="H3242" s="79" t="str">
        <f t="shared" si="152"/>
        <v>2IF-CIG/SOUTHERN</v>
      </c>
    </row>
    <row r="3243" spans="1:8">
      <c r="A3243" s="80">
        <v>37196</v>
      </c>
      <c r="B3243" s="79" t="s">
        <v>84</v>
      </c>
      <c r="C3243" s="79" t="s">
        <v>107</v>
      </c>
      <c r="D3243" s="85">
        <v>-59961.664300000004</v>
      </c>
      <c r="E3243" s="85">
        <v>599.61664299999995</v>
      </c>
      <c r="F3243" s="210">
        <f t="shared" si="150"/>
        <v>2</v>
      </c>
      <c r="G3243" s="79" t="str">
        <f t="shared" si="151"/>
        <v>D</v>
      </c>
      <c r="H3243" s="79" t="str">
        <f t="shared" si="152"/>
        <v>2IF-CIG/WINDRVR</v>
      </c>
    </row>
    <row r="3244" spans="1:8">
      <c r="A3244" s="80">
        <v>37196</v>
      </c>
      <c r="B3244" s="79" t="s">
        <v>84</v>
      </c>
      <c r="C3244" s="79" t="s">
        <v>72</v>
      </c>
      <c r="D3244" s="85">
        <v>-26982.748899999999</v>
      </c>
      <c r="E3244" s="85">
        <v>2698.2748900000001</v>
      </c>
      <c r="F3244" s="210">
        <f t="shared" si="150"/>
        <v>2</v>
      </c>
      <c r="G3244" s="79" t="str">
        <f t="shared" si="151"/>
        <v>D</v>
      </c>
      <c r="H3244" s="79" t="str">
        <f t="shared" si="152"/>
        <v>2IF-ELPO/SJ</v>
      </c>
    </row>
    <row r="3245" spans="1:8">
      <c r="A3245" s="80">
        <v>37196</v>
      </c>
      <c r="B3245" s="79" t="s">
        <v>84</v>
      </c>
      <c r="C3245" s="79" t="s">
        <v>96</v>
      </c>
      <c r="D3245" s="85">
        <v>95798.752299999993</v>
      </c>
      <c r="E3245" s="85">
        <v>-2394.9688074999999</v>
      </c>
      <c r="F3245" s="210">
        <f t="shared" si="150"/>
        <v>2</v>
      </c>
      <c r="G3245" s="79" t="str">
        <f t="shared" si="151"/>
        <v>D</v>
      </c>
      <c r="H3245" s="79" t="str">
        <f t="shared" si="152"/>
        <v>2IF-NGPL/MIDCON</v>
      </c>
    </row>
    <row r="3246" spans="1:8">
      <c r="A3246" s="80">
        <v>37196</v>
      </c>
      <c r="B3246" s="79" t="s">
        <v>84</v>
      </c>
      <c r="C3246" s="79" t="s">
        <v>108</v>
      </c>
      <c r="D3246" s="85">
        <v>0</v>
      </c>
      <c r="E3246" s="85">
        <v>0</v>
      </c>
      <c r="F3246" s="210">
        <f t="shared" si="150"/>
        <v>2</v>
      </c>
      <c r="G3246" s="79" t="str">
        <f t="shared" si="151"/>
        <v>D</v>
      </c>
      <c r="H3246" s="79" t="str">
        <f t="shared" si="152"/>
        <v>2IF-NGPL/OK-NW</v>
      </c>
    </row>
    <row r="3247" spans="1:8">
      <c r="A3247" s="80">
        <v>37196</v>
      </c>
      <c r="B3247" s="79" t="s">
        <v>84</v>
      </c>
      <c r="C3247" s="79" t="s">
        <v>67</v>
      </c>
      <c r="D3247" s="85">
        <v>-425727.81630000001</v>
      </c>
      <c r="E3247" s="85">
        <v>42572.781629999998</v>
      </c>
      <c r="F3247" s="210">
        <f t="shared" si="150"/>
        <v>2</v>
      </c>
      <c r="G3247" s="79" t="str">
        <f t="shared" si="151"/>
        <v>D</v>
      </c>
      <c r="H3247" s="79" t="str">
        <f t="shared" si="152"/>
        <v>2IF-NWPL_ROCKY_M</v>
      </c>
    </row>
    <row r="3248" spans="1:8">
      <c r="A3248" s="80">
        <v>37196</v>
      </c>
      <c r="B3248" s="79" t="s">
        <v>84</v>
      </c>
      <c r="C3248" s="79" t="s">
        <v>99</v>
      </c>
      <c r="D3248" s="85">
        <v>-299808.32140000002</v>
      </c>
      <c r="E3248" s="85">
        <v>7495.2080349999997</v>
      </c>
      <c r="F3248" s="210">
        <f t="shared" si="150"/>
        <v>2</v>
      </c>
      <c r="G3248" s="79" t="str">
        <f t="shared" si="151"/>
        <v>D</v>
      </c>
      <c r="H3248" s="79" t="str">
        <f t="shared" si="152"/>
        <v>2IF-PAN/TX/OK</v>
      </c>
    </row>
    <row r="3249" spans="1:8">
      <c r="A3249" s="80">
        <v>37196</v>
      </c>
      <c r="B3249" s="79" t="s">
        <v>84</v>
      </c>
      <c r="C3249" s="79" t="s">
        <v>46</v>
      </c>
      <c r="D3249" s="85">
        <v>0</v>
      </c>
      <c r="E3249" s="85">
        <v>0</v>
      </c>
      <c r="F3249" s="210">
        <f t="shared" si="150"/>
        <v>2</v>
      </c>
      <c r="G3249" s="79" t="str">
        <f t="shared" si="151"/>
        <v>D</v>
      </c>
      <c r="H3249" s="79" t="str">
        <f t="shared" si="152"/>
        <v>2NGI-SOCAL</v>
      </c>
    </row>
    <row r="3250" spans="1:8">
      <c r="A3250" s="80">
        <v>37226</v>
      </c>
      <c r="B3250" s="79" t="s">
        <v>84</v>
      </c>
      <c r="C3250" s="79" t="s">
        <v>100</v>
      </c>
      <c r="D3250" s="85">
        <v>-7729.7569000000003</v>
      </c>
      <c r="E3250" s="85">
        <v>77.297568999999996</v>
      </c>
      <c r="F3250" s="210">
        <f t="shared" si="150"/>
        <v>3</v>
      </c>
      <c r="G3250" s="79" t="str">
        <f t="shared" si="151"/>
        <v>D</v>
      </c>
      <c r="H3250" s="79" t="str">
        <f t="shared" si="152"/>
        <v>3DJ/BASIN/CIG</v>
      </c>
    </row>
    <row r="3251" spans="1:8">
      <c r="A3251" s="80">
        <v>37226</v>
      </c>
      <c r="B3251" s="79" t="s">
        <v>84</v>
      </c>
      <c r="C3251" s="79" t="s">
        <v>97</v>
      </c>
      <c r="D3251" s="85">
        <v>-27827.1247</v>
      </c>
      <c r="E3251" s="85">
        <v>2782.7124699999999</v>
      </c>
      <c r="F3251" s="210">
        <f t="shared" si="150"/>
        <v>3</v>
      </c>
      <c r="G3251" s="79" t="str">
        <f t="shared" si="151"/>
        <v>D</v>
      </c>
      <c r="H3251" s="79" t="str">
        <f t="shared" si="152"/>
        <v>3DJ/BASIN/PSCO</v>
      </c>
    </row>
    <row r="3252" spans="1:8">
      <c r="A3252" s="80">
        <v>37226</v>
      </c>
      <c r="B3252" s="79" t="s">
        <v>84</v>
      </c>
      <c r="C3252" s="79" t="s">
        <v>190</v>
      </c>
      <c r="D3252" s="85">
        <v>463785.41149999999</v>
      </c>
      <c r="E3252" s="85">
        <v>0</v>
      </c>
      <c r="F3252" s="210">
        <f t="shared" si="150"/>
        <v>3</v>
      </c>
      <c r="G3252" s="79" t="str">
        <f t="shared" si="151"/>
        <v>D</v>
      </c>
      <c r="H3252" s="79" t="str">
        <f t="shared" si="152"/>
        <v>3IF-CIG/GLENROCK</v>
      </c>
    </row>
    <row r="3253" spans="1:8">
      <c r="A3253" s="80">
        <v>37226</v>
      </c>
      <c r="B3253" s="79" t="s">
        <v>84</v>
      </c>
      <c r="C3253" s="79" t="s">
        <v>88</v>
      </c>
      <c r="D3253" s="85">
        <v>-309275.05219999998</v>
      </c>
      <c r="E3253" s="85">
        <v>3092.7505219999998</v>
      </c>
      <c r="F3253" s="210">
        <f t="shared" si="150"/>
        <v>3</v>
      </c>
      <c r="G3253" s="79" t="str">
        <f t="shared" si="151"/>
        <v>D</v>
      </c>
      <c r="H3253" s="79" t="str">
        <f t="shared" si="152"/>
        <v>3IF-CIG/RKYMTN</v>
      </c>
    </row>
    <row r="3254" spans="1:8">
      <c r="A3254" s="80">
        <v>37226</v>
      </c>
      <c r="B3254" s="79" t="s">
        <v>84</v>
      </c>
      <c r="C3254" s="79" t="s">
        <v>106</v>
      </c>
      <c r="D3254" s="85">
        <v>184716.2542</v>
      </c>
      <c r="E3254" s="85">
        <v>-18471.62542</v>
      </c>
      <c r="F3254" s="210">
        <f t="shared" si="150"/>
        <v>3</v>
      </c>
      <c r="G3254" s="79" t="str">
        <f t="shared" si="151"/>
        <v>D</v>
      </c>
      <c r="H3254" s="79" t="str">
        <f t="shared" si="152"/>
        <v>3IF-CIG/SOUTHERN</v>
      </c>
    </row>
    <row r="3255" spans="1:8">
      <c r="A3255" s="80">
        <v>37226</v>
      </c>
      <c r="B3255" s="79" t="s">
        <v>84</v>
      </c>
      <c r="C3255" s="79" t="s">
        <v>107</v>
      </c>
      <c r="D3255" s="85">
        <v>-61838.054900000003</v>
      </c>
      <c r="E3255" s="85">
        <v>618.38054899999997</v>
      </c>
      <c r="F3255" s="210">
        <f t="shared" si="150"/>
        <v>3</v>
      </c>
      <c r="G3255" s="79" t="str">
        <f t="shared" si="151"/>
        <v>D</v>
      </c>
      <c r="H3255" s="79" t="str">
        <f t="shared" si="152"/>
        <v>3IF-CIG/WINDRVR</v>
      </c>
    </row>
    <row r="3256" spans="1:8">
      <c r="A3256" s="80">
        <v>37226</v>
      </c>
      <c r="B3256" s="79" t="s">
        <v>84</v>
      </c>
      <c r="C3256" s="79" t="s">
        <v>72</v>
      </c>
      <c r="D3256" s="85">
        <v>-30919.027399999999</v>
      </c>
      <c r="E3256" s="85">
        <v>3091.90274</v>
      </c>
      <c r="F3256" s="210">
        <f t="shared" si="150"/>
        <v>3</v>
      </c>
      <c r="G3256" s="79" t="str">
        <f t="shared" si="151"/>
        <v>D</v>
      </c>
      <c r="H3256" s="79" t="str">
        <f t="shared" si="152"/>
        <v>3IF-ELPO/SJ</v>
      </c>
    </row>
    <row r="3257" spans="1:8">
      <c r="A3257" s="80">
        <v>37226</v>
      </c>
      <c r="B3257" s="79" t="s">
        <v>84</v>
      </c>
      <c r="C3257" s="79" t="s">
        <v>96</v>
      </c>
      <c r="D3257" s="85">
        <v>63755.034599999999</v>
      </c>
      <c r="E3257" s="85">
        <v>-1593.875865</v>
      </c>
      <c r="F3257" s="210">
        <f t="shared" si="150"/>
        <v>3</v>
      </c>
      <c r="G3257" s="79" t="str">
        <f t="shared" si="151"/>
        <v>D</v>
      </c>
      <c r="H3257" s="79" t="str">
        <f t="shared" si="152"/>
        <v>3IF-NGPL/MIDCON</v>
      </c>
    </row>
    <row r="3258" spans="1:8">
      <c r="A3258" s="80">
        <v>37226</v>
      </c>
      <c r="B3258" s="79" t="s">
        <v>84</v>
      </c>
      <c r="C3258" s="79" t="s">
        <v>108</v>
      </c>
      <c r="D3258" s="85">
        <v>0</v>
      </c>
      <c r="E3258" s="85">
        <v>0</v>
      </c>
      <c r="F3258" s="210">
        <f t="shared" si="150"/>
        <v>3</v>
      </c>
      <c r="G3258" s="79" t="str">
        <f t="shared" si="151"/>
        <v>D</v>
      </c>
      <c r="H3258" s="79" t="str">
        <f t="shared" si="152"/>
        <v>3IF-NGPL/OK-NW</v>
      </c>
    </row>
    <row r="3259" spans="1:8">
      <c r="A3259" s="80">
        <v>37226</v>
      </c>
      <c r="B3259" s="79" t="s">
        <v>84</v>
      </c>
      <c r="C3259" s="79" t="s">
        <v>67</v>
      </c>
      <c r="D3259" s="85">
        <v>-439050.18959999998</v>
      </c>
      <c r="E3259" s="85">
        <v>43905.018960000001</v>
      </c>
      <c r="F3259" s="210">
        <f t="shared" si="150"/>
        <v>3</v>
      </c>
      <c r="G3259" s="79" t="str">
        <f t="shared" si="151"/>
        <v>D</v>
      </c>
      <c r="H3259" s="79" t="str">
        <f t="shared" si="152"/>
        <v>3IF-NWPL_ROCKY_M</v>
      </c>
    </row>
    <row r="3260" spans="1:8">
      <c r="A3260" s="80">
        <v>37226</v>
      </c>
      <c r="B3260" s="79" t="s">
        <v>84</v>
      </c>
      <c r="C3260" s="79" t="s">
        <v>99</v>
      </c>
      <c r="D3260" s="85">
        <v>-309190.27429999999</v>
      </c>
      <c r="E3260" s="85">
        <v>7729.7568574999996</v>
      </c>
      <c r="F3260" s="210">
        <f t="shared" si="150"/>
        <v>3</v>
      </c>
      <c r="G3260" s="79" t="str">
        <f t="shared" si="151"/>
        <v>D</v>
      </c>
      <c r="H3260" s="79" t="str">
        <f t="shared" si="152"/>
        <v>3IF-PAN/TX/OK</v>
      </c>
    </row>
    <row r="3261" spans="1:8">
      <c r="A3261" s="80">
        <v>37226</v>
      </c>
      <c r="B3261" s="79" t="s">
        <v>84</v>
      </c>
      <c r="C3261" s="79" t="s">
        <v>46</v>
      </c>
      <c r="D3261" s="85">
        <v>0</v>
      </c>
      <c r="E3261" s="85">
        <v>0</v>
      </c>
      <c r="F3261" s="210">
        <f t="shared" si="150"/>
        <v>3</v>
      </c>
      <c r="G3261" s="79" t="str">
        <f t="shared" si="151"/>
        <v>D</v>
      </c>
      <c r="H3261" s="79" t="str">
        <f t="shared" si="152"/>
        <v>3NGI-SOCAL</v>
      </c>
    </row>
    <row r="3262" spans="1:8">
      <c r="A3262" s="80">
        <v>37257</v>
      </c>
      <c r="B3262" s="79" t="s">
        <v>84</v>
      </c>
      <c r="C3262" s="79" t="s">
        <v>100</v>
      </c>
      <c r="D3262" s="85">
        <v>-7714.5362000000005</v>
      </c>
      <c r="E3262" s="85">
        <v>77.145361999999992</v>
      </c>
      <c r="F3262" s="210">
        <f t="shared" si="150"/>
        <v>3</v>
      </c>
      <c r="G3262" s="79" t="str">
        <f t="shared" si="151"/>
        <v>D</v>
      </c>
      <c r="H3262" s="79" t="str">
        <f t="shared" si="152"/>
        <v>3DJ/BASIN/CIG</v>
      </c>
    </row>
    <row r="3263" spans="1:8">
      <c r="A3263" s="80">
        <v>37257</v>
      </c>
      <c r="B3263" s="79" t="s">
        <v>84</v>
      </c>
      <c r="C3263" s="79" t="s">
        <v>97</v>
      </c>
      <c r="D3263" s="85">
        <v>-27772.330300000001</v>
      </c>
      <c r="E3263" s="85">
        <v>2777.2330299999999</v>
      </c>
      <c r="F3263" s="210">
        <f t="shared" si="150"/>
        <v>3</v>
      </c>
      <c r="G3263" s="79" t="str">
        <f t="shared" si="151"/>
        <v>D</v>
      </c>
      <c r="H3263" s="79" t="str">
        <f t="shared" si="152"/>
        <v>3DJ/BASIN/PSCO</v>
      </c>
    </row>
    <row r="3264" spans="1:8">
      <c r="A3264" s="80">
        <v>37257</v>
      </c>
      <c r="B3264" s="79" t="s">
        <v>84</v>
      </c>
      <c r="C3264" s="79" t="s">
        <v>190</v>
      </c>
      <c r="D3264" s="85">
        <v>462872.17050000001</v>
      </c>
      <c r="E3264" s="85">
        <v>0</v>
      </c>
      <c r="F3264" s="210">
        <f t="shared" si="150"/>
        <v>3</v>
      </c>
      <c r="G3264" s="79" t="str">
        <f t="shared" si="151"/>
        <v>D</v>
      </c>
      <c r="H3264" s="79" t="str">
        <f t="shared" si="152"/>
        <v>3IF-CIG/GLENROCK</v>
      </c>
    </row>
    <row r="3265" spans="1:8">
      <c r="A3265" s="80">
        <v>37257</v>
      </c>
      <c r="B3265" s="79" t="s">
        <v>84</v>
      </c>
      <c r="C3265" s="79" t="s">
        <v>88</v>
      </c>
      <c r="D3265" s="85">
        <v>-243719.6176</v>
      </c>
      <c r="E3265" s="85">
        <v>2437.1961759999999</v>
      </c>
      <c r="F3265" s="210">
        <f t="shared" si="150"/>
        <v>3</v>
      </c>
      <c r="G3265" s="79" t="str">
        <f t="shared" si="151"/>
        <v>D</v>
      </c>
      <c r="H3265" s="79" t="str">
        <f t="shared" si="152"/>
        <v>3IF-CIG/RKYMTN</v>
      </c>
    </row>
    <row r="3266" spans="1:8">
      <c r="A3266" s="80">
        <v>37257</v>
      </c>
      <c r="B3266" s="79" t="s">
        <v>84</v>
      </c>
      <c r="C3266" s="79" t="s">
        <v>106</v>
      </c>
      <c r="D3266" s="85">
        <v>190325.07320000001</v>
      </c>
      <c r="E3266" s="85">
        <v>-19032.507320000001</v>
      </c>
      <c r="F3266" s="210">
        <f t="shared" si="150"/>
        <v>3</v>
      </c>
      <c r="G3266" s="79" t="str">
        <f t="shared" si="151"/>
        <v>D</v>
      </c>
      <c r="H3266" s="79" t="str">
        <f t="shared" si="152"/>
        <v>3IF-CIG/SOUTHERN</v>
      </c>
    </row>
    <row r="3267" spans="1:8">
      <c r="A3267" s="80">
        <v>37257</v>
      </c>
      <c r="B3267" s="79" t="s">
        <v>84</v>
      </c>
      <c r="C3267" s="79" t="s">
        <v>107</v>
      </c>
      <c r="D3267" s="85">
        <v>-61716.289400000001</v>
      </c>
      <c r="E3267" s="85">
        <v>617.16289400000005</v>
      </c>
      <c r="F3267" s="210">
        <f t="shared" ref="F3267:F3330" si="153">IF(REF_DT&lt;=LastDay,INDEX(IntraMonth_Buckets,MATCH($A3267,IntraSumMonths,0),1),INDEX(BucketTable,MATCH($A3267,SumMonths,0),1))</f>
        <v>3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3IF-CIG/WINDRVR</v>
      </c>
    </row>
    <row r="3268" spans="1:8">
      <c r="A3268" s="80">
        <v>37257</v>
      </c>
      <c r="B3268" s="79" t="s">
        <v>84</v>
      </c>
      <c r="C3268" s="79" t="s">
        <v>72</v>
      </c>
      <c r="D3268" s="85">
        <v>-33943.9591</v>
      </c>
      <c r="E3268" s="85">
        <v>3394.3959100000002</v>
      </c>
      <c r="F3268" s="210">
        <f t="shared" si="153"/>
        <v>3</v>
      </c>
      <c r="G3268" s="79" t="str">
        <f t="shared" si="154"/>
        <v>D</v>
      </c>
      <c r="H3268" s="79" t="str">
        <f t="shared" si="155"/>
        <v>3IF-ELPO/SJ</v>
      </c>
    </row>
    <row r="3269" spans="1:8">
      <c r="A3269" s="80">
        <v>37257</v>
      </c>
      <c r="B3269" s="79" t="s">
        <v>84</v>
      </c>
      <c r="C3269" s="79" t="s">
        <v>96</v>
      </c>
      <c r="D3269" s="85">
        <v>-2090.3905</v>
      </c>
      <c r="E3269" s="85">
        <v>52.259762500000001</v>
      </c>
      <c r="F3269" s="210">
        <f t="shared" si="153"/>
        <v>3</v>
      </c>
      <c r="G3269" s="79" t="str">
        <f t="shared" si="154"/>
        <v>D</v>
      </c>
      <c r="H3269" s="79" t="str">
        <f t="shared" si="155"/>
        <v>3IF-NGPL/MIDCON</v>
      </c>
    </row>
    <row r="3270" spans="1:8">
      <c r="A3270" s="80">
        <v>37257</v>
      </c>
      <c r="B3270" s="79" t="s">
        <v>84</v>
      </c>
      <c r="C3270" s="79" t="s">
        <v>108</v>
      </c>
      <c r="D3270" s="85">
        <v>0</v>
      </c>
      <c r="E3270" s="85">
        <v>0</v>
      </c>
      <c r="F3270" s="210">
        <f t="shared" si="153"/>
        <v>3</v>
      </c>
      <c r="G3270" s="79" t="str">
        <f t="shared" si="154"/>
        <v>D</v>
      </c>
      <c r="H3270" s="79" t="str">
        <f t="shared" si="155"/>
        <v>3IF-NGPL/OK-NW</v>
      </c>
    </row>
    <row r="3271" spans="1:8">
      <c r="A3271" s="80">
        <v>37257</v>
      </c>
      <c r="B3271" s="79" t="s">
        <v>84</v>
      </c>
      <c r="C3271" s="79" t="s">
        <v>67</v>
      </c>
      <c r="D3271" s="85">
        <v>-2752546.5071</v>
      </c>
      <c r="E3271" s="85">
        <v>275254.65071000002</v>
      </c>
      <c r="F3271" s="210">
        <f t="shared" si="153"/>
        <v>3</v>
      </c>
      <c r="G3271" s="79" t="str">
        <f t="shared" si="154"/>
        <v>D</v>
      </c>
      <c r="H3271" s="79" t="str">
        <f t="shared" si="155"/>
        <v>3IF-NWPL_ROCKY_M</v>
      </c>
    </row>
    <row r="3272" spans="1:8">
      <c r="A3272" s="80">
        <v>37257</v>
      </c>
      <c r="B3272" s="79" t="s">
        <v>84</v>
      </c>
      <c r="C3272" s="79" t="s">
        <v>99</v>
      </c>
      <c r="D3272" s="85">
        <v>-308581.44699999999</v>
      </c>
      <c r="E3272" s="85">
        <v>7714.5361750000002</v>
      </c>
      <c r="F3272" s="210">
        <f t="shared" si="153"/>
        <v>3</v>
      </c>
      <c r="G3272" s="79" t="str">
        <f t="shared" si="154"/>
        <v>D</v>
      </c>
      <c r="H3272" s="79" t="str">
        <f t="shared" si="155"/>
        <v>3IF-PAN/TX/OK</v>
      </c>
    </row>
    <row r="3273" spans="1:8">
      <c r="A3273" s="80">
        <v>37257</v>
      </c>
      <c r="B3273" s="79" t="s">
        <v>84</v>
      </c>
      <c r="C3273" s="79" t="s">
        <v>46</v>
      </c>
      <c r="D3273" s="85">
        <v>0</v>
      </c>
      <c r="E3273" s="85">
        <v>0</v>
      </c>
      <c r="F3273" s="210">
        <f t="shared" si="153"/>
        <v>3</v>
      </c>
      <c r="G3273" s="79" t="str">
        <f t="shared" si="154"/>
        <v>D</v>
      </c>
      <c r="H3273" s="79" t="str">
        <f t="shared" si="155"/>
        <v>3NGI-SOCAL</v>
      </c>
    </row>
    <row r="3274" spans="1:8">
      <c r="A3274" s="80">
        <v>37288</v>
      </c>
      <c r="B3274" s="79" t="s">
        <v>84</v>
      </c>
      <c r="C3274" s="79" t="s">
        <v>100</v>
      </c>
      <c r="D3274" s="85">
        <v>-6954.2049999999999</v>
      </c>
      <c r="E3274" s="85">
        <v>69.542050000000003</v>
      </c>
      <c r="F3274" s="210">
        <f t="shared" si="153"/>
        <v>3</v>
      </c>
      <c r="G3274" s="79" t="str">
        <f t="shared" si="154"/>
        <v>D</v>
      </c>
      <c r="H3274" s="79" t="str">
        <f t="shared" si="155"/>
        <v>3DJ/BASIN/CIG</v>
      </c>
    </row>
    <row r="3275" spans="1:8">
      <c r="A3275" s="80">
        <v>37288</v>
      </c>
      <c r="B3275" s="79" t="s">
        <v>84</v>
      </c>
      <c r="C3275" s="79" t="s">
        <v>97</v>
      </c>
      <c r="D3275" s="85">
        <v>-25035.137900000002</v>
      </c>
      <c r="E3275" s="85">
        <v>2503.51379</v>
      </c>
      <c r="F3275" s="210">
        <f t="shared" si="153"/>
        <v>3</v>
      </c>
      <c r="G3275" s="79" t="str">
        <f t="shared" si="154"/>
        <v>D</v>
      </c>
      <c r="H3275" s="79" t="str">
        <f t="shared" si="155"/>
        <v>3DJ/BASIN/PSCO</v>
      </c>
    </row>
    <row r="3276" spans="1:8">
      <c r="A3276" s="80">
        <v>37288</v>
      </c>
      <c r="B3276" s="79" t="s">
        <v>84</v>
      </c>
      <c r="C3276" s="79" t="s">
        <v>190</v>
      </c>
      <c r="D3276" s="85">
        <v>417252.30060000002</v>
      </c>
      <c r="E3276" s="85">
        <v>0</v>
      </c>
      <c r="F3276" s="210">
        <f t="shared" si="153"/>
        <v>3</v>
      </c>
      <c r="G3276" s="79" t="str">
        <f t="shared" si="154"/>
        <v>D</v>
      </c>
      <c r="H3276" s="79" t="str">
        <f t="shared" si="155"/>
        <v>3IF-CIG/GLENROCK</v>
      </c>
    </row>
    <row r="3277" spans="1:8">
      <c r="A3277" s="80">
        <v>37288</v>
      </c>
      <c r="B3277" s="79" t="s">
        <v>84</v>
      </c>
      <c r="C3277" s="79" t="s">
        <v>88</v>
      </c>
      <c r="D3277" s="85">
        <v>-345133.22070000001</v>
      </c>
      <c r="E3277" s="85">
        <v>3451.3322069999999</v>
      </c>
      <c r="F3277" s="210">
        <f t="shared" si="153"/>
        <v>3</v>
      </c>
      <c r="G3277" s="79" t="str">
        <f t="shared" si="154"/>
        <v>D</v>
      </c>
      <c r="H3277" s="79" t="str">
        <f t="shared" si="155"/>
        <v>3IF-CIG/RKYMTN</v>
      </c>
    </row>
    <row r="3278" spans="1:8">
      <c r="A3278" s="80">
        <v>37288</v>
      </c>
      <c r="B3278" s="79" t="s">
        <v>84</v>
      </c>
      <c r="C3278" s="79" t="s">
        <v>106</v>
      </c>
      <c r="D3278" s="85">
        <v>182994.9376</v>
      </c>
      <c r="E3278" s="85">
        <v>-18299.493760000001</v>
      </c>
      <c r="F3278" s="210">
        <f t="shared" si="153"/>
        <v>3</v>
      </c>
      <c r="G3278" s="79" t="str">
        <f t="shared" si="154"/>
        <v>D</v>
      </c>
      <c r="H3278" s="79" t="str">
        <f t="shared" si="155"/>
        <v>3IF-CIG/SOUTHERN</v>
      </c>
    </row>
    <row r="3279" spans="1:8">
      <c r="A3279" s="80">
        <v>37288</v>
      </c>
      <c r="B3279" s="79" t="s">
        <v>84</v>
      </c>
      <c r="C3279" s="79" t="s">
        <v>107</v>
      </c>
      <c r="D3279" s="85">
        <v>-55633.640100000004</v>
      </c>
      <c r="E3279" s="85">
        <v>556.33640100000002</v>
      </c>
      <c r="F3279" s="210">
        <f t="shared" si="153"/>
        <v>3</v>
      </c>
      <c r="G3279" s="79" t="str">
        <f t="shared" si="154"/>
        <v>D</v>
      </c>
      <c r="H3279" s="79" t="str">
        <f t="shared" si="155"/>
        <v>3IF-CIG/WINDRVR</v>
      </c>
    </row>
    <row r="3280" spans="1:8">
      <c r="A3280" s="80">
        <v>37288</v>
      </c>
      <c r="B3280" s="79" t="s">
        <v>84</v>
      </c>
      <c r="C3280" s="79" t="s">
        <v>72</v>
      </c>
      <c r="D3280" s="85">
        <v>-25035.1381</v>
      </c>
      <c r="E3280" s="85">
        <v>2503.5138099999999</v>
      </c>
      <c r="F3280" s="210">
        <f t="shared" si="153"/>
        <v>3</v>
      </c>
      <c r="G3280" s="79" t="str">
        <f t="shared" si="154"/>
        <v>D</v>
      </c>
      <c r="H3280" s="79" t="str">
        <f t="shared" si="155"/>
        <v>3IF-ELPO/SJ</v>
      </c>
    </row>
    <row r="3281" spans="1:8">
      <c r="A3281" s="80">
        <v>37288</v>
      </c>
      <c r="B3281" s="79" t="s">
        <v>84</v>
      </c>
      <c r="C3281" s="79" t="s">
        <v>96</v>
      </c>
      <c r="D3281" s="85">
        <v>122906.6324</v>
      </c>
      <c r="E3281" s="85">
        <v>-3072.66581</v>
      </c>
      <c r="F3281" s="210">
        <f t="shared" si="153"/>
        <v>3</v>
      </c>
      <c r="G3281" s="79" t="str">
        <f t="shared" si="154"/>
        <v>D</v>
      </c>
      <c r="H3281" s="79" t="str">
        <f t="shared" si="155"/>
        <v>3IF-NGPL/MIDCON</v>
      </c>
    </row>
    <row r="3282" spans="1:8">
      <c r="A3282" s="80">
        <v>37288</v>
      </c>
      <c r="B3282" s="79" t="s">
        <v>84</v>
      </c>
      <c r="C3282" s="79" t="s">
        <v>108</v>
      </c>
      <c r="D3282" s="85">
        <v>0</v>
      </c>
      <c r="E3282" s="85">
        <v>0</v>
      </c>
      <c r="F3282" s="210">
        <f t="shared" si="153"/>
        <v>3</v>
      </c>
      <c r="G3282" s="79" t="str">
        <f t="shared" si="154"/>
        <v>D</v>
      </c>
      <c r="H3282" s="79" t="str">
        <f t="shared" si="155"/>
        <v>3IF-NGPL/OK-NW</v>
      </c>
    </row>
    <row r="3283" spans="1:8">
      <c r="A3283" s="80">
        <v>37288</v>
      </c>
      <c r="B3283" s="79" t="s">
        <v>84</v>
      </c>
      <c r="C3283" s="79" t="s">
        <v>67</v>
      </c>
      <c r="D3283" s="85">
        <v>-2481260.3476</v>
      </c>
      <c r="E3283" s="85">
        <v>248126.03476000001</v>
      </c>
      <c r="F3283" s="210">
        <f t="shared" si="153"/>
        <v>3</v>
      </c>
      <c r="G3283" s="79" t="str">
        <f t="shared" si="154"/>
        <v>D</v>
      </c>
      <c r="H3283" s="79" t="str">
        <f t="shared" si="155"/>
        <v>3IF-NWPL_ROCKY_M</v>
      </c>
    </row>
    <row r="3284" spans="1:8">
      <c r="A3284" s="80">
        <v>37288</v>
      </c>
      <c r="B3284" s="79" t="s">
        <v>84</v>
      </c>
      <c r="C3284" s="79" t="s">
        <v>99</v>
      </c>
      <c r="D3284" s="85">
        <v>-278168.20039999997</v>
      </c>
      <c r="E3284" s="85">
        <v>6954.2050099999997</v>
      </c>
      <c r="F3284" s="210">
        <f t="shared" si="153"/>
        <v>3</v>
      </c>
      <c r="G3284" s="79" t="str">
        <f t="shared" si="154"/>
        <v>D</v>
      </c>
      <c r="H3284" s="79" t="str">
        <f t="shared" si="155"/>
        <v>3IF-PAN/TX/OK</v>
      </c>
    </row>
    <row r="3285" spans="1:8">
      <c r="A3285" s="80">
        <v>37288</v>
      </c>
      <c r="B3285" s="79" t="s">
        <v>84</v>
      </c>
      <c r="C3285" s="79" t="s">
        <v>46</v>
      </c>
      <c r="D3285" s="85">
        <v>0</v>
      </c>
      <c r="E3285" s="85">
        <v>0</v>
      </c>
      <c r="F3285" s="210">
        <f t="shared" si="153"/>
        <v>3</v>
      </c>
      <c r="G3285" s="79" t="str">
        <f t="shared" si="154"/>
        <v>D</v>
      </c>
      <c r="H3285" s="79" t="str">
        <f t="shared" si="155"/>
        <v>3NGI-SOCAL</v>
      </c>
    </row>
    <row r="3286" spans="1:8">
      <c r="A3286" s="80">
        <v>37316</v>
      </c>
      <c r="B3286" s="79" t="s">
        <v>84</v>
      </c>
      <c r="C3286" s="79" t="s">
        <v>100</v>
      </c>
      <c r="D3286" s="85">
        <v>-7686.1674000000003</v>
      </c>
      <c r="E3286" s="85">
        <v>76.861673999999994</v>
      </c>
      <c r="F3286" s="210">
        <f t="shared" si="153"/>
        <v>3</v>
      </c>
      <c r="G3286" s="79" t="str">
        <f t="shared" si="154"/>
        <v>D</v>
      </c>
      <c r="H3286" s="79" t="str">
        <f t="shared" si="155"/>
        <v>3DJ/BASIN/CIG</v>
      </c>
    </row>
    <row r="3287" spans="1:8">
      <c r="A3287" s="80">
        <v>37316</v>
      </c>
      <c r="B3287" s="79" t="s">
        <v>84</v>
      </c>
      <c r="C3287" s="79" t="s">
        <v>97</v>
      </c>
      <c r="D3287" s="85">
        <v>-27670.202700000002</v>
      </c>
      <c r="E3287" s="85">
        <v>2767.02027</v>
      </c>
      <c r="F3287" s="210">
        <f t="shared" si="153"/>
        <v>3</v>
      </c>
      <c r="G3287" s="79" t="str">
        <f t="shared" si="154"/>
        <v>D</v>
      </c>
      <c r="H3287" s="79" t="str">
        <f t="shared" si="155"/>
        <v>3DJ/BASIN/PSCO</v>
      </c>
    </row>
    <row r="3288" spans="1:8">
      <c r="A3288" s="80">
        <v>37316</v>
      </c>
      <c r="B3288" s="79" t="s">
        <v>84</v>
      </c>
      <c r="C3288" s="79" t="s">
        <v>190</v>
      </c>
      <c r="D3288" s="85">
        <v>461170.04430000001</v>
      </c>
      <c r="E3288" s="85">
        <v>0</v>
      </c>
      <c r="F3288" s="210">
        <f t="shared" si="153"/>
        <v>3</v>
      </c>
      <c r="G3288" s="79" t="str">
        <f t="shared" si="154"/>
        <v>D</v>
      </c>
      <c r="H3288" s="79" t="str">
        <f t="shared" si="155"/>
        <v>3IF-CIG/GLENROCK</v>
      </c>
    </row>
    <row r="3289" spans="1:8">
      <c r="A3289" s="80">
        <v>37316</v>
      </c>
      <c r="B3289" s="79" t="s">
        <v>84</v>
      </c>
      <c r="C3289" s="79" t="s">
        <v>88</v>
      </c>
      <c r="D3289" s="85">
        <v>-178461.8977</v>
      </c>
      <c r="E3289" s="85">
        <v>1784.6189770000001</v>
      </c>
      <c r="F3289" s="210">
        <f t="shared" si="153"/>
        <v>3</v>
      </c>
      <c r="G3289" s="79" t="str">
        <f t="shared" si="154"/>
        <v>D</v>
      </c>
      <c r="H3289" s="79" t="str">
        <f t="shared" si="155"/>
        <v>3IF-CIG/RKYMTN</v>
      </c>
    </row>
    <row r="3290" spans="1:8">
      <c r="A3290" s="80">
        <v>37316</v>
      </c>
      <c r="B3290" s="79" t="s">
        <v>84</v>
      </c>
      <c r="C3290" s="79" t="s">
        <v>106</v>
      </c>
      <c r="D3290" s="85">
        <v>223146.79569999999</v>
      </c>
      <c r="E3290" s="85">
        <v>-22314.67957</v>
      </c>
      <c r="F3290" s="210">
        <f t="shared" si="153"/>
        <v>3</v>
      </c>
      <c r="G3290" s="79" t="str">
        <f t="shared" si="154"/>
        <v>D</v>
      </c>
      <c r="H3290" s="79" t="str">
        <f t="shared" si="155"/>
        <v>3IF-CIG/SOUTHERN</v>
      </c>
    </row>
    <row r="3291" spans="1:8">
      <c r="A3291" s="80">
        <v>37316</v>
      </c>
      <c r="B3291" s="79" t="s">
        <v>84</v>
      </c>
      <c r="C3291" s="79" t="s">
        <v>107</v>
      </c>
      <c r="D3291" s="85">
        <v>-61489.339200000002</v>
      </c>
      <c r="E3291" s="85">
        <v>614.89339199999995</v>
      </c>
      <c r="F3291" s="210">
        <f t="shared" si="153"/>
        <v>3</v>
      </c>
      <c r="G3291" s="79" t="str">
        <f t="shared" si="154"/>
        <v>D</v>
      </c>
      <c r="H3291" s="79" t="str">
        <f t="shared" si="155"/>
        <v>3IF-CIG/WINDRVR</v>
      </c>
    </row>
    <row r="3292" spans="1:8">
      <c r="A3292" s="80">
        <v>37316</v>
      </c>
      <c r="B3292" s="79" t="s">
        <v>84</v>
      </c>
      <c r="C3292" s="79" t="s">
        <v>72</v>
      </c>
      <c r="D3292" s="85">
        <v>-24595.735700000001</v>
      </c>
      <c r="E3292" s="85">
        <v>2459.57357</v>
      </c>
      <c r="F3292" s="210">
        <f t="shared" si="153"/>
        <v>3</v>
      </c>
      <c r="G3292" s="79" t="str">
        <f t="shared" si="154"/>
        <v>D</v>
      </c>
      <c r="H3292" s="79" t="str">
        <f t="shared" si="155"/>
        <v>3IF-ELPO/SJ</v>
      </c>
    </row>
    <row r="3293" spans="1:8">
      <c r="A3293" s="80">
        <v>37316</v>
      </c>
      <c r="B3293" s="79" t="s">
        <v>84</v>
      </c>
      <c r="C3293" s="79" t="s">
        <v>96</v>
      </c>
      <c r="D3293" s="85">
        <v>41548.941500000001</v>
      </c>
      <c r="E3293" s="85">
        <v>-1038.7235375</v>
      </c>
      <c r="F3293" s="210">
        <f t="shared" si="153"/>
        <v>3</v>
      </c>
      <c r="G3293" s="79" t="str">
        <f t="shared" si="154"/>
        <v>D</v>
      </c>
      <c r="H3293" s="79" t="str">
        <f t="shared" si="155"/>
        <v>3IF-NGPL/MIDCON</v>
      </c>
    </row>
    <row r="3294" spans="1:8">
      <c r="A3294" s="80">
        <v>37316</v>
      </c>
      <c r="B3294" s="79" t="s">
        <v>84</v>
      </c>
      <c r="C3294" s="79" t="s">
        <v>108</v>
      </c>
      <c r="D3294" s="85">
        <v>0</v>
      </c>
      <c r="E3294" s="85">
        <v>0</v>
      </c>
      <c r="F3294" s="210">
        <f t="shared" si="153"/>
        <v>3</v>
      </c>
      <c r="G3294" s="79" t="str">
        <f t="shared" si="154"/>
        <v>D</v>
      </c>
      <c r="H3294" s="79" t="str">
        <f t="shared" si="155"/>
        <v>3IF-NGPL/OK-NW</v>
      </c>
    </row>
    <row r="3295" spans="1:8">
      <c r="A3295" s="80">
        <v>37316</v>
      </c>
      <c r="B3295" s="79" t="s">
        <v>84</v>
      </c>
      <c r="C3295" s="79" t="s">
        <v>67</v>
      </c>
      <c r="D3295" s="85">
        <v>-2742424.53</v>
      </c>
      <c r="E3295" s="85">
        <v>274242.45299999998</v>
      </c>
      <c r="F3295" s="210">
        <f t="shared" si="153"/>
        <v>3</v>
      </c>
      <c r="G3295" s="79" t="str">
        <f t="shared" si="154"/>
        <v>D</v>
      </c>
      <c r="H3295" s="79" t="str">
        <f t="shared" si="155"/>
        <v>3IF-NWPL_ROCKY_M</v>
      </c>
    </row>
    <row r="3296" spans="1:8">
      <c r="A3296" s="80">
        <v>37316</v>
      </c>
      <c r="B3296" s="79" t="s">
        <v>84</v>
      </c>
      <c r="C3296" s="79" t="s">
        <v>99</v>
      </c>
      <c r="D3296" s="85">
        <v>-307446.69620000001</v>
      </c>
      <c r="E3296" s="85">
        <v>7686.1674050000001</v>
      </c>
      <c r="F3296" s="210">
        <f t="shared" si="153"/>
        <v>3</v>
      </c>
      <c r="G3296" s="79" t="str">
        <f t="shared" si="154"/>
        <v>D</v>
      </c>
      <c r="H3296" s="79" t="str">
        <f t="shared" si="155"/>
        <v>3IF-PAN/TX/OK</v>
      </c>
    </row>
    <row r="3297" spans="1:8">
      <c r="A3297" s="80">
        <v>37316</v>
      </c>
      <c r="B3297" s="79" t="s">
        <v>84</v>
      </c>
      <c r="C3297" s="79" t="s">
        <v>46</v>
      </c>
      <c r="D3297" s="85">
        <v>0</v>
      </c>
      <c r="E3297" s="85">
        <v>0</v>
      </c>
      <c r="F3297" s="210">
        <f t="shared" si="153"/>
        <v>3</v>
      </c>
      <c r="G3297" s="79" t="str">
        <f t="shared" si="154"/>
        <v>D</v>
      </c>
      <c r="H3297" s="79" t="str">
        <f t="shared" si="155"/>
        <v>3NGI-SOCAL</v>
      </c>
    </row>
    <row r="3298" spans="1:8">
      <c r="A3298" s="80">
        <v>37347</v>
      </c>
      <c r="B3298" s="79" t="s">
        <v>84</v>
      </c>
      <c r="C3298" s="79" t="s">
        <v>97</v>
      </c>
      <c r="D3298" s="85">
        <v>-26726.532200000001</v>
      </c>
      <c r="E3298" s="85">
        <v>2672.6532200000001</v>
      </c>
      <c r="F3298" s="210">
        <f t="shared" si="153"/>
        <v>4</v>
      </c>
      <c r="G3298" s="79" t="str">
        <f t="shared" si="154"/>
        <v>D</v>
      </c>
      <c r="H3298" s="79" t="str">
        <f t="shared" si="155"/>
        <v>4DJ/BASIN/PSCO</v>
      </c>
    </row>
    <row r="3299" spans="1:8">
      <c r="A3299" s="80">
        <v>37347</v>
      </c>
      <c r="B3299" s="79" t="s">
        <v>84</v>
      </c>
      <c r="C3299" s="79" t="s">
        <v>190</v>
      </c>
      <c r="D3299" s="85">
        <v>445442.20409999997</v>
      </c>
      <c r="E3299" s="85">
        <v>0</v>
      </c>
      <c r="F3299" s="210">
        <f t="shared" si="153"/>
        <v>4</v>
      </c>
      <c r="G3299" s="79" t="str">
        <f t="shared" si="154"/>
        <v>D</v>
      </c>
      <c r="H3299" s="79" t="str">
        <f t="shared" si="155"/>
        <v>4IF-CIG/GLENROCK</v>
      </c>
    </row>
    <row r="3300" spans="1:8">
      <c r="A3300" s="80">
        <v>37347</v>
      </c>
      <c r="B3300" s="79" t="s">
        <v>84</v>
      </c>
      <c r="C3300" s="79" t="s">
        <v>88</v>
      </c>
      <c r="D3300" s="85">
        <v>-2013926.3646</v>
      </c>
      <c r="E3300" s="85">
        <v>20139.263645999999</v>
      </c>
      <c r="F3300" s="210">
        <f t="shared" si="153"/>
        <v>4</v>
      </c>
      <c r="G3300" s="79" t="str">
        <f t="shared" si="154"/>
        <v>D</v>
      </c>
      <c r="H3300" s="79" t="str">
        <f t="shared" si="155"/>
        <v>4IF-CIG/RKYMTN</v>
      </c>
    </row>
    <row r="3301" spans="1:8">
      <c r="A3301" s="80">
        <v>37347</v>
      </c>
      <c r="B3301" s="79" t="s">
        <v>84</v>
      </c>
      <c r="C3301" s="79" t="s">
        <v>106</v>
      </c>
      <c r="D3301" s="85">
        <v>254891.92790000001</v>
      </c>
      <c r="E3301" s="85">
        <v>-25489.192790000001</v>
      </c>
      <c r="F3301" s="210">
        <f t="shared" si="153"/>
        <v>4</v>
      </c>
      <c r="G3301" s="79" t="str">
        <f t="shared" si="154"/>
        <v>D</v>
      </c>
      <c r="H3301" s="79" t="str">
        <f t="shared" si="155"/>
        <v>4IF-CIG/SOUTHERN</v>
      </c>
    </row>
    <row r="3302" spans="1:8">
      <c r="A3302" s="80">
        <v>37347</v>
      </c>
      <c r="B3302" s="79" t="s">
        <v>84</v>
      </c>
      <c r="C3302" s="79" t="s">
        <v>72</v>
      </c>
      <c r="D3302" s="85">
        <v>-17817.688200000001</v>
      </c>
      <c r="E3302" s="85">
        <v>1781.76882</v>
      </c>
      <c r="F3302" s="210">
        <f t="shared" si="153"/>
        <v>4</v>
      </c>
      <c r="G3302" s="79" t="str">
        <f t="shared" si="154"/>
        <v>D</v>
      </c>
      <c r="H3302" s="79" t="str">
        <f t="shared" si="155"/>
        <v>4IF-ELPO/SJ</v>
      </c>
    </row>
    <row r="3303" spans="1:8">
      <c r="A3303" s="80">
        <v>37347</v>
      </c>
      <c r="B3303" s="79" t="s">
        <v>84</v>
      </c>
      <c r="C3303" s="79" t="s">
        <v>96</v>
      </c>
      <c r="D3303" s="85">
        <v>83010.629499999995</v>
      </c>
      <c r="E3303" s="85">
        <v>-2075.2657374999999</v>
      </c>
      <c r="F3303" s="210">
        <f t="shared" si="153"/>
        <v>4</v>
      </c>
      <c r="G3303" s="79" t="str">
        <f t="shared" si="154"/>
        <v>D</v>
      </c>
      <c r="H3303" s="79" t="str">
        <f t="shared" si="155"/>
        <v>4IF-NGPL/MIDCON</v>
      </c>
    </row>
    <row r="3304" spans="1:8">
      <c r="A3304" s="80">
        <v>37347</v>
      </c>
      <c r="B3304" s="79" t="s">
        <v>84</v>
      </c>
      <c r="C3304" s="79" t="s">
        <v>108</v>
      </c>
      <c r="D3304" s="85">
        <v>0</v>
      </c>
      <c r="E3304" s="85">
        <v>0</v>
      </c>
      <c r="F3304" s="210">
        <f t="shared" si="153"/>
        <v>4</v>
      </c>
      <c r="G3304" s="79" t="str">
        <f t="shared" si="154"/>
        <v>D</v>
      </c>
      <c r="H3304" s="79" t="str">
        <f t="shared" si="155"/>
        <v>4IF-NGPL/OK-NW</v>
      </c>
    </row>
    <row r="3305" spans="1:8">
      <c r="A3305" s="80">
        <v>37347</v>
      </c>
      <c r="B3305" s="79" t="s">
        <v>84</v>
      </c>
      <c r="C3305" s="79" t="s">
        <v>67</v>
      </c>
      <c r="D3305" s="85">
        <v>-864157.87569999998</v>
      </c>
      <c r="E3305" s="85">
        <v>86415.78757</v>
      </c>
      <c r="F3305" s="210">
        <f t="shared" si="153"/>
        <v>4</v>
      </c>
      <c r="G3305" s="79" t="str">
        <f t="shared" si="154"/>
        <v>D</v>
      </c>
      <c r="H3305" s="79" t="str">
        <f t="shared" si="155"/>
        <v>4IF-NWPL_ROCKY_M</v>
      </c>
    </row>
    <row r="3306" spans="1:8">
      <c r="A3306" s="80">
        <v>37347</v>
      </c>
      <c r="B3306" s="79" t="s">
        <v>84</v>
      </c>
      <c r="C3306" s="79" t="s">
        <v>99</v>
      </c>
      <c r="D3306" s="85">
        <v>-296961.4694</v>
      </c>
      <c r="E3306" s="85">
        <v>7424.0367349999997</v>
      </c>
      <c r="F3306" s="210">
        <f t="shared" si="153"/>
        <v>4</v>
      </c>
      <c r="G3306" s="79" t="str">
        <f t="shared" si="154"/>
        <v>D</v>
      </c>
      <c r="H3306" s="79" t="str">
        <f t="shared" si="155"/>
        <v>4IF-PAN/TX/OK</v>
      </c>
    </row>
    <row r="3307" spans="1:8">
      <c r="A3307" s="80">
        <v>37377</v>
      </c>
      <c r="B3307" s="79" t="s">
        <v>84</v>
      </c>
      <c r="C3307" s="79" t="s">
        <v>97</v>
      </c>
      <c r="D3307" s="85">
        <v>-27563.911599999999</v>
      </c>
      <c r="E3307" s="85">
        <v>2756.3911600000001</v>
      </c>
      <c r="F3307" s="210">
        <f t="shared" si="153"/>
        <v>4</v>
      </c>
      <c r="G3307" s="79" t="str">
        <f t="shared" si="154"/>
        <v>D</v>
      </c>
      <c r="H3307" s="79" t="str">
        <f t="shared" si="155"/>
        <v>4DJ/BASIN/PSCO</v>
      </c>
    </row>
    <row r="3308" spans="1:8">
      <c r="A3308" s="80">
        <v>37377</v>
      </c>
      <c r="B3308" s="79" t="s">
        <v>84</v>
      </c>
      <c r="C3308" s="79" t="s">
        <v>190</v>
      </c>
      <c r="D3308" s="85">
        <v>459398.52659999998</v>
      </c>
      <c r="E3308" s="85">
        <v>0</v>
      </c>
      <c r="F3308" s="210">
        <f t="shared" si="153"/>
        <v>4</v>
      </c>
      <c r="G3308" s="79" t="str">
        <f t="shared" si="154"/>
        <v>D</v>
      </c>
      <c r="H3308" s="79" t="str">
        <f t="shared" si="155"/>
        <v>4IF-CIG/GLENROCK</v>
      </c>
    </row>
    <row r="3309" spans="1:8">
      <c r="A3309" s="80">
        <v>37377</v>
      </c>
      <c r="B3309" s="79" t="s">
        <v>84</v>
      </c>
      <c r="C3309" s="79" t="s">
        <v>88</v>
      </c>
      <c r="D3309" s="85">
        <v>-2031723.0804000001</v>
      </c>
      <c r="E3309" s="85">
        <v>20317.230803999999</v>
      </c>
      <c r="F3309" s="210">
        <f t="shared" si="153"/>
        <v>4</v>
      </c>
      <c r="G3309" s="79" t="str">
        <f t="shared" si="154"/>
        <v>D</v>
      </c>
      <c r="H3309" s="79" t="str">
        <f t="shared" si="155"/>
        <v>4IF-CIG/RKYMTN</v>
      </c>
    </row>
    <row r="3310" spans="1:8">
      <c r="A3310" s="80">
        <v>37377</v>
      </c>
      <c r="B3310" s="79" t="s">
        <v>84</v>
      </c>
      <c r="C3310" s="79" t="s">
        <v>106</v>
      </c>
      <c r="D3310" s="85">
        <v>-3951.8153000000002</v>
      </c>
      <c r="E3310" s="85">
        <v>395.18153000000001</v>
      </c>
      <c r="F3310" s="210">
        <f t="shared" si="153"/>
        <v>4</v>
      </c>
      <c r="G3310" s="79" t="str">
        <f t="shared" si="154"/>
        <v>D</v>
      </c>
      <c r="H3310" s="79" t="str">
        <f t="shared" si="155"/>
        <v>4IF-CIG/SOUTHERN</v>
      </c>
    </row>
    <row r="3311" spans="1:8">
      <c r="A3311" s="80">
        <v>37377</v>
      </c>
      <c r="B3311" s="79" t="s">
        <v>84</v>
      </c>
      <c r="C3311" s="79" t="s">
        <v>96</v>
      </c>
      <c r="D3311" s="85">
        <v>41389.337399999997</v>
      </c>
      <c r="E3311" s="85">
        <v>-1034.7334350000001</v>
      </c>
      <c r="F3311" s="210">
        <f t="shared" si="153"/>
        <v>4</v>
      </c>
      <c r="G3311" s="79" t="str">
        <f t="shared" si="154"/>
        <v>D</v>
      </c>
      <c r="H3311" s="79" t="str">
        <f t="shared" si="155"/>
        <v>4IF-NGPL/MIDCON</v>
      </c>
    </row>
    <row r="3312" spans="1:8">
      <c r="A3312" s="80">
        <v>37377</v>
      </c>
      <c r="B3312" s="79" t="s">
        <v>84</v>
      </c>
      <c r="C3312" s="79" t="s">
        <v>108</v>
      </c>
      <c r="D3312" s="85">
        <v>0</v>
      </c>
      <c r="E3312" s="85">
        <v>0</v>
      </c>
      <c r="F3312" s="210">
        <f t="shared" si="153"/>
        <v>4</v>
      </c>
      <c r="G3312" s="79" t="str">
        <f t="shared" si="154"/>
        <v>D</v>
      </c>
      <c r="H3312" s="79" t="str">
        <f t="shared" si="155"/>
        <v>4IF-NGPL/OK-NW</v>
      </c>
    </row>
    <row r="3313" spans="1:8">
      <c r="A3313" s="80">
        <v>37377</v>
      </c>
      <c r="B3313" s="79" t="s">
        <v>84</v>
      </c>
      <c r="C3313" s="79" t="s">
        <v>67</v>
      </c>
      <c r="D3313" s="85">
        <v>-936560.46279999998</v>
      </c>
      <c r="E3313" s="85">
        <v>93656.046279999995</v>
      </c>
      <c r="F3313" s="210">
        <f t="shared" si="153"/>
        <v>4</v>
      </c>
      <c r="G3313" s="79" t="str">
        <f t="shared" si="154"/>
        <v>D</v>
      </c>
      <c r="H3313" s="79" t="str">
        <f t="shared" si="155"/>
        <v>4IF-NWPL_ROCKY_M</v>
      </c>
    </row>
    <row r="3314" spans="1:8">
      <c r="A3314" s="80">
        <v>37377</v>
      </c>
      <c r="B3314" s="79" t="s">
        <v>84</v>
      </c>
      <c r="C3314" s="79" t="s">
        <v>99</v>
      </c>
      <c r="D3314" s="85">
        <v>0</v>
      </c>
      <c r="E3314" s="85">
        <v>0</v>
      </c>
      <c r="F3314" s="210">
        <f t="shared" si="153"/>
        <v>4</v>
      </c>
      <c r="G3314" s="79" t="str">
        <f t="shared" si="154"/>
        <v>D</v>
      </c>
      <c r="H3314" s="79" t="str">
        <f t="shared" si="155"/>
        <v>4IF-PAN/TX/OK</v>
      </c>
    </row>
    <row r="3315" spans="1:8">
      <c r="A3315" s="80">
        <v>37408</v>
      </c>
      <c r="B3315" s="79" t="s">
        <v>84</v>
      </c>
      <c r="C3315" s="79" t="s">
        <v>97</v>
      </c>
      <c r="D3315" s="85">
        <v>-26621.084300000002</v>
      </c>
      <c r="E3315" s="85">
        <v>2662.1084300000002</v>
      </c>
      <c r="F3315" s="210">
        <f t="shared" si="153"/>
        <v>4</v>
      </c>
      <c r="G3315" s="79" t="str">
        <f t="shared" si="154"/>
        <v>D</v>
      </c>
      <c r="H3315" s="79" t="str">
        <f t="shared" si="155"/>
        <v>4DJ/BASIN/PSCO</v>
      </c>
    </row>
    <row r="3316" spans="1:8">
      <c r="A3316" s="80">
        <v>37408</v>
      </c>
      <c r="B3316" s="79" t="s">
        <v>84</v>
      </c>
      <c r="C3316" s="79" t="s">
        <v>190</v>
      </c>
      <c r="D3316" s="85">
        <v>443684.73839999997</v>
      </c>
      <c r="E3316" s="85">
        <v>0</v>
      </c>
      <c r="F3316" s="210">
        <f t="shared" si="153"/>
        <v>4</v>
      </c>
      <c r="G3316" s="79" t="str">
        <f t="shared" si="154"/>
        <v>D</v>
      </c>
      <c r="H3316" s="79" t="str">
        <f t="shared" si="155"/>
        <v>4IF-CIG/GLENROCK</v>
      </c>
    </row>
    <row r="3317" spans="1:8">
      <c r="A3317" s="80">
        <v>37408</v>
      </c>
      <c r="B3317" s="79" t="s">
        <v>84</v>
      </c>
      <c r="C3317" s="79" t="s">
        <v>88</v>
      </c>
      <c r="D3317" s="85">
        <v>-2004667.2305999999</v>
      </c>
      <c r="E3317" s="85">
        <v>20046.672306</v>
      </c>
      <c r="F3317" s="210">
        <f t="shared" si="153"/>
        <v>4</v>
      </c>
      <c r="G3317" s="79" t="str">
        <f t="shared" si="154"/>
        <v>D</v>
      </c>
      <c r="H3317" s="79" t="str">
        <f t="shared" si="155"/>
        <v>4IF-CIG/RKYMTN</v>
      </c>
    </row>
    <row r="3318" spans="1:8">
      <c r="A3318" s="80">
        <v>37408</v>
      </c>
      <c r="B3318" s="79" t="s">
        <v>84</v>
      </c>
      <c r="C3318" s="79" t="s">
        <v>106</v>
      </c>
      <c r="D3318" s="85">
        <v>-4929.8303999999998</v>
      </c>
      <c r="E3318" s="85">
        <v>492.98304000000002</v>
      </c>
      <c r="F3318" s="210">
        <f t="shared" si="153"/>
        <v>4</v>
      </c>
      <c r="G3318" s="79" t="str">
        <f t="shared" si="154"/>
        <v>D</v>
      </c>
      <c r="H3318" s="79" t="str">
        <f t="shared" si="155"/>
        <v>4IF-CIG/SOUTHERN</v>
      </c>
    </row>
    <row r="3319" spans="1:8">
      <c r="A3319" s="80">
        <v>37408</v>
      </c>
      <c r="B3319" s="79" t="s">
        <v>84</v>
      </c>
      <c r="C3319" s="79" t="s">
        <v>96</v>
      </c>
      <c r="D3319" s="85">
        <v>82683.115900000004</v>
      </c>
      <c r="E3319" s="85">
        <v>-2067.0778974999998</v>
      </c>
      <c r="F3319" s="210">
        <f t="shared" si="153"/>
        <v>4</v>
      </c>
      <c r="G3319" s="79" t="str">
        <f t="shared" si="154"/>
        <v>D</v>
      </c>
      <c r="H3319" s="79" t="str">
        <f t="shared" si="155"/>
        <v>4IF-NGPL/MIDCON</v>
      </c>
    </row>
    <row r="3320" spans="1:8">
      <c r="A3320" s="80">
        <v>37408</v>
      </c>
      <c r="B3320" s="79" t="s">
        <v>84</v>
      </c>
      <c r="C3320" s="79" t="s">
        <v>108</v>
      </c>
      <c r="D3320" s="85">
        <v>0</v>
      </c>
      <c r="E3320" s="85">
        <v>0</v>
      </c>
      <c r="F3320" s="210">
        <f t="shared" si="153"/>
        <v>4</v>
      </c>
      <c r="G3320" s="79" t="str">
        <f t="shared" si="154"/>
        <v>D</v>
      </c>
      <c r="H3320" s="79" t="str">
        <f t="shared" si="155"/>
        <v>4IF-NGPL/OK-NW</v>
      </c>
    </row>
    <row r="3321" spans="1:8">
      <c r="A3321" s="80">
        <v>37408</v>
      </c>
      <c r="B3321" s="79" t="s">
        <v>84</v>
      </c>
      <c r="C3321" s="79" t="s">
        <v>67</v>
      </c>
      <c r="D3321" s="85">
        <v>-904525.28670000006</v>
      </c>
      <c r="E3321" s="85">
        <v>90452.52867</v>
      </c>
      <c r="F3321" s="210">
        <f t="shared" si="153"/>
        <v>4</v>
      </c>
      <c r="G3321" s="79" t="str">
        <f t="shared" si="154"/>
        <v>D</v>
      </c>
      <c r="H3321" s="79" t="str">
        <f t="shared" si="155"/>
        <v>4IF-NWPL_ROCKY_M</v>
      </c>
    </row>
    <row r="3322" spans="1:8">
      <c r="A3322" s="80">
        <v>37408</v>
      </c>
      <c r="B3322" s="79" t="s">
        <v>84</v>
      </c>
      <c r="C3322" s="79" t="s">
        <v>99</v>
      </c>
      <c r="D3322" s="85">
        <v>0</v>
      </c>
      <c r="E3322" s="85">
        <v>0</v>
      </c>
      <c r="F3322" s="210">
        <f t="shared" si="153"/>
        <v>4</v>
      </c>
      <c r="G3322" s="79" t="str">
        <f t="shared" si="154"/>
        <v>D</v>
      </c>
      <c r="H3322" s="79" t="str">
        <f t="shared" si="155"/>
        <v>4IF-PAN/TX/OK</v>
      </c>
    </row>
    <row r="3323" spans="1:8">
      <c r="A3323" s="80">
        <v>37438</v>
      </c>
      <c r="B3323" s="79" t="s">
        <v>84</v>
      </c>
      <c r="C3323" s="79" t="s">
        <v>190</v>
      </c>
      <c r="D3323" s="85">
        <v>457543.99479999999</v>
      </c>
      <c r="E3323" s="85">
        <v>0</v>
      </c>
      <c r="F3323" s="210">
        <f t="shared" si="153"/>
        <v>4</v>
      </c>
      <c r="G3323" s="79" t="str">
        <f t="shared" si="154"/>
        <v>D</v>
      </c>
      <c r="H3323" s="79" t="str">
        <f t="shared" si="155"/>
        <v>4IF-CIG/GLENROCK</v>
      </c>
    </row>
    <row r="3324" spans="1:8">
      <c r="A3324" s="80">
        <v>37438</v>
      </c>
      <c r="B3324" s="79" t="s">
        <v>84</v>
      </c>
      <c r="C3324" s="79" t="s">
        <v>88</v>
      </c>
      <c r="D3324" s="85">
        <v>-2032516.6932000001</v>
      </c>
      <c r="E3324" s="85">
        <v>20325.166932</v>
      </c>
      <c r="F3324" s="210">
        <f t="shared" si="153"/>
        <v>4</v>
      </c>
      <c r="G3324" s="79" t="str">
        <f t="shared" si="154"/>
        <v>D</v>
      </c>
      <c r="H3324" s="79" t="str">
        <f t="shared" si="155"/>
        <v>4IF-CIG/RKYMTN</v>
      </c>
    </row>
    <row r="3325" spans="1:8">
      <c r="A3325" s="80">
        <v>37438</v>
      </c>
      <c r="B3325" s="79" t="s">
        <v>84</v>
      </c>
      <c r="C3325" s="79" t="s">
        <v>106</v>
      </c>
      <c r="D3325" s="85">
        <v>-3443.8795</v>
      </c>
      <c r="E3325" s="85">
        <v>344.38794999999999</v>
      </c>
      <c r="F3325" s="210">
        <f t="shared" si="153"/>
        <v>4</v>
      </c>
      <c r="G3325" s="79" t="str">
        <f t="shared" si="154"/>
        <v>D</v>
      </c>
      <c r="H3325" s="79" t="str">
        <f t="shared" si="155"/>
        <v>4IF-CIG/SOUTHERN</v>
      </c>
    </row>
    <row r="3326" spans="1:8">
      <c r="A3326" s="80">
        <v>37438</v>
      </c>
      <c r="B3326" s="79" t="s">
        <v>84</v>
      </c>
      <c r="C3326" s="79" t="s">
        <v>96</v>
      </c>
      <c r="D3326" s="85">
        <v>62897.047899999998</v>
      </c>
      <c r="E3326" s="85">
        <v>-1572.4261974999999</v>
      </c>
      <c r="F3326" s="210">
        <f t="shared" si="153"/>
        <v>4</v>
      </c>
      <c r="G3326" s="79" t="str">
        <f t="shared" si="154"/>
        <v>D</v>
      </c>
      <c r="H3326" s="79" t="str">
        <f t="shared" si="155"/>
        <v>4IF-NGPL/MIDCON</v>
      </c>
    </row>
    <row r="3327" spans="1:8">
      <c r="A3327" s="80">
        <v>37438</v>
      </c>
      <c r="B3327" s="79" t="s">
        <v>84</v>
      </c>
      <c r="C3327" s="79" t="s">
        <v>108</v>
      </c>
      <c r="D3327" s="85">
        <v>0</v>
      </c>
      <c r="E3327" s="85">
        <v>0</v>
      </c>
      <c r="F3327" s="210">
        <f t="shared" si="153"/>
        <v>4</v>
      </c>
      <c r="G3327" s="79" t="str">
        <f t="shared" si="154"/>
        <v>D</v>
      </c>
      <c r="H3327" s="79" t="str">
        <f t="shared" si="155"/>
        <v>4IF-NGPL/OK-NW</v>
      </c>
    </row>
    <row r="3328" spans="1:8">
      <c r="A3328" s="80">
        <v>37438</v>
      </c>
      <c r="B3328" s="79" t="s">
        <v>84</v>
      </c>
      <c r="C3328" s="79" t="s">
        <v>67</v>
      </c>
      <c r="D3328" s="85">
        <v>-475235.69510000001</v>
      </c>
      <c r="E3328" s="85">
        <v>47523.569510000001</v>
      </c>
      <c r="F3328" s="210">
        <f t="shared" si="153"/>
        <v>4</v>
      </c>
      <c r="G3328" s="79" t="str">
        <f t="shared" si="154"/>
        <v>D</v>
      </c>
      <c r="H3328" s="79" t="str">
        <f t="shared" si="155"/>
        <v>4IF-NWPL_ROCKY_M</v>
      </c>
    </row>
    <row r="3329" spans="1:8">
      <c r="A3329" s="80">
        <v>37438</v>
      </c>
      <c r="B3329" s="79" t="s">
        <v>84</v>
      </c>
      <c r="C3329" s="79" t="s">
        <v>99</v>
      </c>
      <c r="D3329" s="85">
        <v>0</v>
      </c>
      <c r="E3329" s="85">
        <v>0</v>
      </c>
      <c r="F3329" s="210">
        <f t="shared" si="153"/>
        <v>4</v>
      </c>
      <c r="G3329" s="79" t="str">
        <f t="shared" si="154"/>
        <v>D</v>
      </c>
      <c r="H3329" s="79" t="str">
        <f t="shared" si="155"/>
        <v>4IF-PAN/TX/OK</v>
      </c>
    </row>
    <row r="3330" spans="1:8">
      <c r="A3330" s="80">
        <v>37469</v>
      </c>
      <c r="B3330" s="79" t="s">
        <v>84</v>
      </c>
      <c r="C3330" s="79" t="s">
        <v>190</v>
      </c>
      <c r="D3330" s="85">
        <v>456511.92450000002</v>
      </c>
      <c r="E3330" s="85">
        <v>0</v>
      </c>
      <c r="F3330" s="210">
        <f t="shared" si="153"/>
        <v>4</v>
      </c>
      <c r="G3330" s="79" t="str">
        <f t="shared" si="154"/>
        <v>D</v>
      </c>
      <c r="H3330" s="79" t="str">
        <f t="shared" si="155"/>
        <v>4IF-CIG/GLENROCK</v>
      </c>
    </row>
    <row r="3331" spans="1:8">
      <c r="A3331" s="80">
        <v>37469</v>
      </c>
      <c r="B3331" s="79" t="s">
        <v>84</v>
      </c>
      <c r="C3331" s="79" t="s">
        <v>88</v>
      </c>
      <c r="D3331" s="85">
        <v>-2004130.5456000001</v>
      </c>
      <c r="E3331" s="85">
        <v>20041.305455999998</v>
      </c>
      <c r="F3331" s="210">
        <f t="shared" ref="F3331:F3394" si="156">IF(REF_DT&lt;=LastDay,INDEX(IntraMonth_Buckets,MATCH($A3331,IntraSumMonths,0),1),INDEX(BucketTable,MATCH($A3331,SumMonths,0),1))</f>
        <v>4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4IF-CIG/RKYMTN</v>
      </c>
    </row>
    <row r="3332" spans="1:8">
      <c r="A3332" s="80">
        <v>37469</v>
      </c>
      <c r="B3332" s="79" t="s">
        <v>84</v>
      </c>
      <c r="C3332" s="79" t="s">
        <v>106</v>
      </c>
      <c r="D3332" s="85">
        <v>-4908.7304000000004</v>
      </c>
      <c r="E3332" s="85">
        <v>490.87304</v>
      </c>
      <c r="F3332" s="210">
        <f t="shared" si="156"/>
        <v>4</v>
      </c>
      <c r="G3332" s="79" t="str">
        <f t="shared" si="157"/>
        <v>D</v>
      </c>
      <c r="H3332" s="79" t="str">
        <f t="shared" si="158"/>
        <v>4IF-CIG/SOUTHERN</v>
      </c>
    </row>
    <row r="3333" spans="1:8">
      <c r="A3333" s="80">
        <v>37469</v>
      </c>
      <c r="B3333" s="79" t="s">
        <v>84</v>
      </c>
      <c r="C3333" s="79" t="s">
        <v>96</v>
      </c>
      <c r="D3333" s="85">
        <v>41129.270100000002</v>
      </c>
      <c r="E3333" s="85">
        <v>-1028.2317525000001</v>
      </c>
      <c r="F3333" s="210">
        <f t="shared" si="156"/>
        <v>4</v>
      </c>
      <c r="G3333" s="79" t="str">
        <f t="shared" si="157"/>
        <v>D</v>
      </c>
      <c r="H3333" s="79" t="str">
        <f t="shared" si="158"/>
        <v>4IF-NGPL/MIDCON</v>
      </c>
    </row>
    <row r="3334" spans="1:8">
      <c r="A3334" s="80">
        <v>37469</v>
      </c>
      <c r="B3334" s="79" t="s">
        <v>84</v>
      </c>
      <c r="C3334" s="79" t="s">
        <v>108</v>
      </c>
      <c r="D3334" s="85">
        <v>0</v>
      </c>
      <c r="E3334" s="85">
        <v>0</v>
      </c>
      <c r="F3334" s="210">
        <f t="shared" si="156"/>
        <v>4</v>
      </c>
      <c r="G3334" s="79" t="str">
        <f t="shared" si="157"/>
        <v>D</v>
      </c>
      <c r="H3334" s="79" t="str">
        <f t="shared" si="158"/>
        <v>4IF-NGPL/OK-NW</v>
      </c>
    </row>
    <row r="3335" spans="1:8">
      <c r="A3335" s="80">
        <v>37469</v>
      </c>
      <c r="B3335" s="79" t="s">
        <v>84</v>
      </c>
      <c r="C3335" s="79" t="s">
        <v>67</v>
      </c>
      <c r="D3335" s="85">
        <v>-474163.71899999998</v>
      </c>
      <c r="E3335" s="85">
        <v>47416.371899999998</v>
      </c>
      <c r="F3335" s="210">
        <f t="shared" si="156"/>
        <v>4</v>
      </c>
      <c r="G3335" s="79" t="str">
        <f t="shared" si="157"/>
        <v>D</v>
      </c>
      <c r="H3335" s="79" t="str">
        <f t="shared" si="158"/>
        <v>4IF-NWPL_ROCKY_M</v>
      </c>
    </row>
    <row r="3336" spans="1:8">
      <c r="A3336" s="80">
        <v>37469</v>
      </c>
      <c r="B3336" s="79" t="s">
        <v>84</v>
      </c>
      <c r="C3336" s="79" t="s">
        <v>99</v>
      </c>
      <c r="D3336" s="85">
        <v>0</v>
      </c>
      <c r="E3336" s="85">
        <v>0</v>
      </c>
      <c r="F3336" s="210">
        <f t="shared" si="156"/>
        <v>4</v>
      </c>
      <c r="G3336" s="79" t="str">
        <f t="shared" si="157"/>
        <v>D</v>
      </c>
      <c r="H3336" s="79" t="str">
        <f t="shared" si="158"/>
        <v>4IF-PAN/TX/OK</v>
      </c>
    </row>
    <row r="3337" spans="1:8">
      <c r="A3337" s="80">
        <v>37500</v>
      </c>
      <c r="B3337" s="79" t="s">
        <v>84</v>
      </c>
      <c r="C3337" s="79" t="s">
        <v>190</v>
      </c>
      <c r="D3337" s="85">
        <v>440763.85710000002</v>
      </c>
      <c r="E3337" s="85">
        <v>0</v>
      </c>
      <c r="F3337" s="210">
        <f t="shared" si="156"/>
        <v>4</v>
      </c>
      <c r="G3337" s="79" t="str">
        <f t="shared" si="157"/>
        <v>D</v>
      </c>
      <c r="H3337" s="79" t="str">
        <f t="shared" si="158"/>
        <v>4IF-CIG/GLENROCK</v>
      </c>
    </row>
    <row r="3338" spans="1:8">
      <c r="A3338" s="80">
        <v>37500</v>
      </c>
      <c r="B3338" s="79" t="s">
        <v>84</v>
      </c>
      <c r="C3338" s="79" t="s">
        <v>88</v>
      </c>
      <c r="D3338" s="85">
        <v>-1977423.3788000001</v>
      </c>
      <c r="E3338" s="85">
        <v>19774.233788000001</v>
      </c>
      <c r="F3338" s="210">
        <f t="shared" si="156"/>
        <v>4</v>
      </c>
      <c r="G3338" s="79" t="str">
        <f t="shared" si="157"/>
        <v>D</v>
      </c>
      <c r="H3338" s="79" t="str">
        <f t="shared" si="158"/>
        <v>4IF-CIG/RKYMTN</v>
      </c>
    </row>
    <row r="3339" spans="1:8">
      <c r="A3339" s="80">
        <v>37500</v>
      </c>
      <c r="B3339" s="79" t="s">
        <v>84</v>
      </c>
      <c r="C3339" s="79" t="s">
        <v>106</v>
      </c>
      <c r="D3339" s="85">
        <v>-2448.6881000000003</v>
      </c>
      <c r="E3339" s="85">
        <v>244.86881</v>
      </c>
      <c r="F3339" s="210">
        <f t="shared" si="156"/>
        <v>4</v>
      </c>
      <c r="G3339" s="79" t="str">
        <f t="shared" si="157"/>
        <v>D</v>
      </c>
      <c r="H3339" s="79" t="str">
        <f t="shared" si="158"/>
        <v>4IF-CIG/SOUTHERN</v>
      </c>
    </row>
    <row r="3340" spans="1:8">
      <c r="A3340" s="80">
        <v>37500</v>
      </c>
      <c r="B3340" s="79" t="s">
        <v>84</v>
      </c>
      <c r="C3340" s="79" t="s">
        <v>96</v>
      </c>
      <c r="D3340" s="85">
        <v>82138.793399999995</v>
      </c>
      <c r="E3340" s="85">
        <v>-2053.4698349999999</v>
      </c>
      <c r="F3340" s="210">
        <f t="shared" si="156"/>
        <v>4</v>
      </c>
      <c r="G3340" s="79" t="str">
        <f t="shared" si="157"/>
        <v>D</v>
      </c>
      <c r="H3340" s="79" t="str">
        <f t="shared" si="158"/>
        <v>4IF-NGPL/MIDCON</v>
      </c>
    </row>
    <row r="3341" spans="1:8">
      <c r="A3341" s="80">
        <v>37500</v>
      </c>
      <c r="B3341" s="79" t="s">
        <v>84</v>
      </c>
      <c r="C3341" s="79" t="s">
        <v>108</v>
      </c>
      <c r="D3341" s="85">
        <v>0</v>
      </c>
      <c r="E3341" s="85">
        <v>0</v>
      </c>
      <c r="F3341" s="210">
        <f t="shared" si="156"/>
        <v>4</v>
      </c>
      <c r="G3341" s="79" t="str">
        <f t="shared" si="157"/>
        <v>D</v>
      </c>
      <c r="H3341" s="79" t="str">
        <f t="shared" si="158"/>
        <v>4IF-NGPL/OK-NW</v>
      </c>
    </row>
    <row r="3342" spans="1:8">
      <c r="A3342" s="80">
        <v>37500</v>
      </c>
      <c r="B3342" s="79" t="s">
        <v>84</v>
      </c>
      <c r="C3342" s="79" t="s">
        <v>67</v>
      </c>
      <c r="D3342" s="85">
        <v>-457806.72619999998</v>
      </c>
      <c r="E3342" s="85">
        <v>45780.672619999998</v>
      </c>
      <c r="F3342" s="210">
        <f t="shared" si="156"/>
        <v>4</v>
      </c>
      <c r="G3342" s="79" t="str">
        <f t="shared" si="157"/>
        <v>D</v>
      </c>
      <c r="H3342" s="79" t="str">
        <f t="shared" si="158"/>
        <v>4IF-NWPL_ROCKY_M</v>
      </c>
    </row>
    <row r="3343" spans="1:8">
      <c r="A3343" s="80">
        <v>37500</v>
      </c>
      <c r="B3343" s="79" t="s">
        <v>84</v>
      </c>
      <c r="C3343" s="79" t="s">
        <v>99</v>
      </c>
      <c r="D3343" s="85">
        <v>0</v>
      </c>
      <c r="E3343" s="85">
        <v>0</v>
      </c>
      <c r="F3343" s="210">
        <f t="shared" si="156"/>
        <v>4</v>
      </c>
      <c r="G3343" s="79" t="str">
        <f t="shared" si="157"/>
        <v>D</v>
      </c>
      <c r="H3343" s="79" t="str">
        <f t="shared" si="158"/>
        <v>4IF-PAN/TX/OK</v>
      </c>
    </row>
    <row r="3344" spans="1:8">
      <c r="A3344" s="80">
        <v>37530</v>
      </c>
      <c r="B3344" s="79" t="s">
        <v>84</v>
      </c>
      <c r="C3344" s="79" t="s">
        <v>190</v>
      </c>
      <c r="D3344" s="85">
        <v>454380.1458</v>
      </c>
      <c r="E3344" s="85">
        <v>0</v>
      </c>
      <c r="F3344" s="210">
        <f t="shared" si="156"/>
        <v>4</v>
      </c>
      <c r="G3344" s="79" t="str">
        <f t="shared" si="157"/>
        <v>D</v>
      </c>
      <c r="H3344" s="79" t="str">
        <f t="shared" si="158"/>
        <v>4IF-CIG/GLENROCK</v>
      </c>
    </row>
    <row r="3345" spans="1:8">
      <c r="A3345" s="80">
        <v>37530</v>
      </c>
      <c r="B3345" s="79" t="s">
        <v>84</v>
      </c>
      <c r="C3345" s="79" t="s">
        <v>88</v>
      </c>
      <c r="D3345" s="85">
        <v>-1994771.8352999999</v>
      </c>
      <c r="E3345" s="85">
        <v>19947.718353</v>
      </c>
      <c r="F3345" s="210">
        <f t="shared" si="156"/>
        <v>4</v>
      </c>
      <c r="G3345" s="79" t="str">
        <f t="shared" si="157"/>
        <v>D</v>
      </c>
      <c r="H3345" s="79" t="str">
        <f t="shared" si="158"/>
        <v>4IF-CIG/RKYMTN</v>
      </c>
    </row>
    <row r="3346" spans="1:8">
      <c r="A3346" s="80">
        <v>37530</v>
      </c>
      <c r="B3346" s="79" t="s">
        <v>84</v>
      </c>
      <c r="C3346" s="79" t="s">
        <v>106</v>
      </c>
      <c r="D3346" s="85">
        <v>0</v>
      </c>
      <c r="E3346" s="85">
        <v>0</v>
      </c>
      <c r="F3346" s="210">
        <f t="shared" si="156"/>
        <v>4</v>
      </c>
      <c r="G3346" s="79" t="str">
        <f t="shared" si="157"/>
        <v>D</v>
      </c>
      <c r="H3346" s="79" t="str">
        <f t="shared" si="158"/>
        <v>4IF-CIG/SOUTHERN</v>
      </c>
    </row>
    <row r="3347" spans="1:8">
      <c r="A3347" s="80">
        <v>37530</v>
      </c>
      <c r="B3347" s="79" t="s">
        <v>84</v>
      </c>
      <c r="C3347" s="79" t="s">
        <v>96</v>
      </c>
      <c r="D3347" s="85">
        <v>40937.208299999998</v>
      </c>
      <c r="E3347" s="85">
        <v>-1023.4302075000001</v>
      </c>
      <c r="F3347" s="210">
        <f t="shared" si="156"/>
        <v>4</v>
      </c>
      <c r="G3347" s="79" t="str">
        <f t="shared" si="157"/>
        <v>D</v>
      </c>
      <c r="H3347" s="79" t="str">
        <f t="shared" si="158"/>
        <v>4IF-NGPL/MIDCON</v>
      </c>
    </row>
    <row r="3348" spans="1:8">
      <c r="A3348" s="80">
        <v>37530</v>
      </c>
      <c r="B3348" s="79" t="s">
        <v>84</v>
      </c>
      <c r="C3348" s="79" t="s">
        <v>108</v>
      </c>
      <c r="D3348" s="85">
        <v>0</v>
      </c>
      <c r="E3348" s="85">
        <v>0</v>
      </c>
      <c r="F3348" s="210">
        <f t="shared" si="156"/>
        <v>4</v>
      </c>
      <c r="G3348" s="79" t="str">
        <f t="shared" si="157"/>
        <v>D</v>
      </c>
      <c r="H3348" s="79" t="str">
        <f t="shared" si="158"/>
        <v>4IF-NGPL/OK-NW</v>
      </c>
    </row>
    <row r="3349" spans="1:8">
      <c r="A3349" s="80">
        <v>37530</v>
      </c>
      <c r="B3349" s="79" t="s">
        <v>84</v>
      </c>
      <c r="C3349" s="79" t="s">
        <v>67</v>
      </c>
      <c r="D3349" s="85">
        <v>-623409.55989999999</v>
      </c>
      <c r="E3349" s="85">
        <v>62340.955990000002</v>
      </c>
      <c r="F3349" s="210">
        <f t="shared" si="156"/>
        <v>4</v>
      </c>
      <c r="G3349" s="79" t="str">
        <f t="shared" si="157"/>
        <v>D</v>
      </c>
      <c r="H3349" s="79" t="str">
        <f t="shared" si="158"/>
        <v>4IF-NWPL_ROCKY_M</v>
      </c>
    </row>
    <row r="3350" spans="1:8">
      <c r="A3350" s="80">
        <v>37530</v>
      </c>
      <c r="B3350" s="79" t="s">
        <v>84</v>
      </c>
      <c r="C3350" s="79" t="s">
        <v>99</v>
      </c>
      <c r="D3350" s="85">
        <v>0</v>
      </c>
      <c r="E3350" s="85">
        <v>0</v>
      </c>
      <c r="F3350" s="210">
        <f t="shared" si="156"/>
        <v>4</v>
      </c>
      <c r="G3350" s="79" t="str">
        <f t="shared" si="157"/>
        <v>D</v>
      </c>
      <c r="H3350" s="79" t="str">
        <f t="shared" si="158"/>
        <v>4IF-PAN/TX/OK</v>
      </c>
    </row>
    <row r="3351" spans="1:8">
      <c r="A3351" s="80">
        <v>37561</v>
      </c>
      <c r="B3351" s="79" t="s">
        <v>84</v>
      </c>
      <c r="C3351" s="79" t="s">
        <v>190</v>
      </c>
      <c r="D3351" s="85">
        <v>438572.17019999999</v>
      </c>
      <c r="E3351" s="85">
        <v>0</v>
      </c>
      <c r="F3351" s="210">
        <f t="shared" si="156"/>
        <v>5</v>
      </c>
      <c r="G3351" s="79" t="str">
        <f t="shared" si="157"/>
        <v>D</v>
      </c>
      <c r="H3351" s="79" t="str">
        <f t="shared" si="158"/>
        <v>5IF-CIG/GLENROCK</v>
      </c>
    </row>
    <row r="3352" spans="1:8">
      <c r="A3352" s="80">
        <v>37561</v>
      </c>
      <c r="B3352" s="79" t="s">
        <v>84</v>
      </c>
      <c r="C3352" s="79" t="s">
        <v>88</v>
      </c>
      <c r="D3352" s="85">
        <v>-81730.360499999995</v>
      </c>
      <c r="E3352" s="85">
        <v>817.30360499999995</v>
      </c>
      <c r="F3352" s="210">
        <f t="shared" si="156"/>
        <v>5</v>
      </c>
      <c r="G3352" s="79" t="str">
        <f t="shared" si="157"/>
        <v>D</v>
      </c>
      <c r="H3352" s="79" t="str">
        <f t="shared" si="158"/>
        <v>5IF-CIG/RKYMTN</v>
      </c>
    </row>
    <row r="3353" spans="1:8">
      <c r="A3353" s="80">
        <v>37561</v>
      </c>
      <c r="B3353" s="79" t="s">
        <v>84</v>
      </c>
      <c r="C3353" s="79" t="s">
        <v>96</v>
      </c>
      <c r="D3353" s="85">
        <v>81730.360499999995</v>
      </c>
      <c r="E3353" s="85">
        <v>-2043.2590124999999</v>
      </c>
      <c r="F3353" s="210">
        <f t="shared" si="156"/>
        <v>5</v>
      </c>
      <c r="G3353" s="79" t="str">
        <f t="shared" si="157"/>
        <v>D</v>
      </c>
      <c r="H3353" s="79" t="str">
        <f t="shared" si="158"/>
        <v>5IF-NGPL/MIDCON</v>
      </c>
    </row>
    <row r="3354" spans="1:8">
      <c r="A3354" s="80">
        <v>37561</v>
      </c>
      <c r="B3354" s="79" t="s">
        <v>84</v>
      </c>
      <c r="C3354" s="79" t="s">
        <v>108</v>
      </c>
      <c r="D3354" s="85">
        <v>0</v>
      </c>
      <c r="E3354" s="85">
        <v>0</v>
      </c>
      <c r="F3354" s="210">
        <f t="shared" si="156"/>
        <v>5</v>
      </c>
      <c r="G3354" s="79" t="str">
        <f t="shared" si="157"/>
        <v>D</v>
      </c>
      <c r="H3354" s="79" t="str">
        <f t="shared" si="158"/>
        <v>5IF-NGPL/OK-NW</v>
      </c>
    </row>
    <row r="3355" spans="1:8">
      <c r="A3355" s="80">
        <v>37561</v>
      </c>
      <c r="B3355" s="79" t="s">
        <v>84</v>
      </c>
      <c r="C3355" s="79" t="s">
        <v>67</v>
      </c>
      <c r="D3355" s="85">
        <v>-2169470.3352999999</v>
      </c>
      <c r="E3355" s="85">
        <v>216947.03352999999</v>
      </c>
      <c r="F3355" s="210">
        <f t="shared" si="156"/>
        <v>5</v>
      </c>
      <c r="G3355" s="79" t="str">
        <f t="shared" si="157"/>
        <v>D</v>
      </c>
      <c r="H3355" s="79" t="str">
        <f t="shared" si="158"/>
        <v>5IF-NWPL_ROCKY_M</v>
      </c>
    </row>
    <row r="3356" spans="1:8">
      <c r="A3356" s="80">
        <v>37561</v>
      </c>
      <c r="B3356" s="79" t="s">
        <v>84</v>
      </c>
      <c r="C3356" s="79" t="s">
        <v>99</v>
      </c>
      <c r="D3356" s="85">
        <v>0</v>
      </c>
      <c r="E3356" s="85">
        <v>0</v>
      </c>
      <c r="F3356" s="210">
        <f t="shared" si="156"/>
        <v>5</v>
      </c>
      <c r="G3356" s="79" t="str">
        <f t="shared" si="157"/>
        <v>D</v>
      </c>
      <c r="H3356" s="79" t="str">
        <f t="shared" si="158"/>
        <v>5IF-PAN/TX/OK</v>
      </c>
    </row>
    <row r="3357" spans="1:8">
      <c r="A3357" s="80">
        <v>37591</v>
      </c>
      <c r="B3357" s="79" t="s">
        <v>84</v>
      </c>
      <c r="C3357" s="79" t="s">
        <v>190</v>
      </c>
      <c r="D3357" s="85">
        <v>452005.76579999999</v>
      </c>
      <c r="E3357" s="85">
        <v>0</v>
      </c>
      <c r="F3357" s="210">
        <f t="shared" si="156"/>
        <v>5</v>
      </c>
      <c r="G3357" s="79" t="str">
        <f t="shared" si="157"/>
        <v>D</v>
      </c>
      <c r="H3357" s="79" t="str">
        <f t="shared" si="158"/>
        <v>5IF-CIG/GLENROCK</v>
      </c>
    </row>
    <row r="3358" spans="1:8">
      <c r="A3358" s="80">
        <v>37591</v>
      </c>
      <c r="B3358" s="79" t="s">
        <v>84</v>
      </c>
      <c r="C3358" s="79" t="s">
        <v>88</v>
      </c>
      <c r="D3358" s="85">
        <v>-1E-4</v>
      </c>
      <c r="E3358" s="85">
        <v>9.9999999999999995E-7</v>
      </c>
      <c r="F3358" s="210">
        <f t="shared" si="156"/>
        <v>5</v>
      </c>
      <c r="G3358" s="79" t="str">
        <f t="shared" si="157"/>
        <v>D</v>
      </c>
      <c r="H3358" s="79" t="str">
        <f t="shared" si="158"/>
        <v>5IF-CIG/RKYMTN</v>
      </c>
    </row>
    <row r="3359" spans="1:8">
      <c r="A3359" s="80">
        <v>37591</v>
      </c>
      <c r="B3359" s="79" t="s">
        <v>84</v>
      </c>
      <c r="C3359" s="79" t="s">
        <v>96</v>
      </c>
      <c r="D3359" s="85">
        <v>1E-4</v>
      </c>
      <c r="E3359" s="85">
        <v>-2.5000000000000002E-6</v>
      </c>
      <c r="F3359" s="210">
        <f t="shared" si="156"/>
        <v>5</v>
      </c>
      <c r="G3359" s="79" t="str">
        <f t="shared" si="157"/>
        <v>D</v>
      </c>
      <c r="H3359" s="79" t="str">
        <f t="shared" si="158"/>
        <v>5IF-NGPL/MIDCON</v>
      </c>
    </row>
    <row r="3360" spans="1:8">
      <c r="A3360" s="80">
        <v>37591</v>
      </c>
      <c r="B3360" s="79" t="s">
        <v>84</v>
      </c>
      <c r="C3360" s="79" t="s">
        <v>108</v>
      </c>
      <c r="D3360" s="85">
        <v>0</v>
      </c>
      <c r="E3360" s="85">
        <v>0</v>
      </c>
      <c r="F3360" s="210">
        <f t="shared" si="156"/>
        <v>5</v>
      </c>
      <c r="G3360" s="79" t="str">
        <f t="shared" si="157"/>
        <v>D</v>
      </c>
      <c r="H3360" s="79" t="str">
        <f t="shared" si="158"/>
        <v>5IF-NGPL/OK-NW</v>
      </c>
    </row>
    <row r="3361" spans="1:8">
      <c r="A3361" s="80">
        <v>37591</v>
      </c>
      <c r="B3361" s="79" t="s">
        <v>84</v>
      </c>
      <c r="C3361" s="79" t="s">
        <v>67</v>
      </c>
      <c r="D3361" s="85">
        <v>-2235921.8547999999</v>
      </c>
      <c r="E3361" s="85">
        <v>223592.18547999999</v>
      </c>
      <c r="F3361" s="210">
        <f t="shared" si="156"/>
        <v>5</v>
      </c>
      <c r="G3361" s="79" t="str">
        <f t="shared" si="157"/>
        <v>D</v>
      </c>
      <c r="H3361" s="79" t="str">
        <f t="shared" si="158"/>
        <v>5IF-NWPL_ROCKY_M</v>
      </c>
    </row>
    <row r="3362" spans="1:8">
      <c r="A3362" s="80">
        <v>37591</v>
      </c>
      <c r="B3362" s="79" t="s">
        <v>84</v>
      </c>
      <c r="C3362" s="79" t="s">
        <v>99</v>
      </c>
      <c r="D3362" s="85">
        <v>0</v>
      </c>
      <c r="E3362" s="85">
        <v>0</v>
      </c>
      <c r="F3362" s="210">
        <f t="shared" si="156"/>
        <v>5</v>
      </c>
      <c r="G3362" s="79" t="str">
        <f t="shared" si="157"/>
        <v>D</v>
      </c>
      <c r="H3362" s="79" t="str">
        <f t="shared" si="158"/>
        <v>5IF-PAN/TX/OK</v>
      </c>
    </row>
    <row r="3363" spans="1:8">
      <c r="A3363" s="80">
        <v>37622</v>
      </c>
      <c r="B3363" s="79" t="s">
        <v>84</v>
      </c>
      <c r="C3363" s="79" t="s">
        <v>190</v>
      </c>
      <c r="D3363" s="85">
        <v>450716.78110000002</v>
      </c>
      <c r="E3363" s="85">
        <v>0</v>
      </c>
      <c r="F3363" s="210">
        <f t="shared" si="156"/>
        <v>5</v>
      </c>
      <c r="G3363" s="79" t="str">
        <f t="shared" si="157"/>
        <v>D</v>
      </c>
      <c r="H3363" s="79" t="str">
        <f t="shared" si="158"/>
        <v>5IF-CIG/GLENROCK</v>
      </c>
    </row>
    <row r="3364" spans="1:8">
      <c r="A3364" s="80">
        <v>37622</v>
      </c>
      <c r="B3364" s="79" t="s">
        <v>84</v>
      </c>
      <c r="C3364" s="79" t="s">
        <v>88</v>
      </c>
      <c r="D3364" s="85">
        <v>272523.72070000001</v>
      </c>
      <c r="E3364" s="85">
        <v>-2725.2372070000001</v>
      </c>
      <c r="F3364" s="210">
        <f t="shared" si="156"/>
        <v>5</v>
      </c>
      <c r="G3364" s="79" t="str">
        <f t="shared" si="157"/>
        <v>D</v>
      </c>
      <c r="H3364" s="79" t="str">
        <f t="shared" si="158"/>
        <v>5IF-CIG/RKYMTN</v>
      </c>
    </row>
    <row r="3365" spans="1:8">
      <c r="A3365" s="80">
        <v>37622</v>
      </c>
      <c r="B3365" s="79" t="s">
        <v>84</v>
      </c>
      <c r="C3365" s="79" t="s">
        <v>96</v>
      </c>
      <c r="D3365" s="85">
        <v>-29078.502099999998</v>
      </c>
      <c r="E3365" s="85">
        <v>726.96255250000002</v>
      </c>
      <c r="F3365" s="210">
        <f t="shared" si="156"/>
        <v>5</v>
      </c>
      <c r="G3365" s="79" t="str">
        <f t="shared" si="157"/>
        <v>D</v>
      </c>
      <c r="H3365" s="79" t="str">
        <f t="shared" si="158"/>
        <v>5IF-NGPL/MIDCON</v>
      </c>
    </row>
    <row r="3366" spans="1:8">
      <c r="A3366" s="80">
        <v>37622</v>
      </c>
      <c r="B3366" s="79" t="s">
        <v>84</v>
      </c>
      <c r="C3366" s="79" t="s">
        <v>108</v>
      </c>
      <c r="D3366" s="85">
        <v>0</v>
      </c>
      <c r="E3366" s="85">
        <v>0</v>
      </c>
      <c r="F3366" s="210">
        <f t="shared" si="156"/>
        <v>5</v>
      </c>
      <c r="G3366" s="79" t="str">
        <f t="shared" si="157"/>
        <v>D</v>
      </c>
      <c r="H3366" s="79" t="str">
        <f t="shared" si="158"/>
        <v>5IF-NGPL/OK-NW</v>
      </c>
    </row>
    <row r="3367" spans="1:8">
      <c r="A3367" s="80">
        <v>37622</v>
      </c>
      <c r="B3367" s="79" t="s">
        <v>84</v>
      </c>
      <c r="C3367" s="79" t="s">
        <v>67</v>
      </c>
      <c r="D3367" s="85">
        <v>399635.54590000003</v>
      </c>
      <c r="E3367" s="85">
        <v>-39963.55459</v>
      </c>
      <c r="F3367" s="210">
        <f t="shared" si="156"/>
        <v>5</v>
      </c>
      <c r="G3367" s="79" t="str">
        <f t="shared" si="157"/>
        <v>D</v>
      </c>
      <c r="H3367" s="79" t="str">
        <f t="shared" si="158"/>
        <v>5IF-NWPL_ROCKY_M</v>
      </c>
    </row>
    <row r="3368" spans="1:8">
      <c r="A3368" s="80">
        <v>37622</v>
      </c>
      <c r="B3368" s="79" t="s">
        <v>84</v>
      </c>
      <c r="C3368" s="79" t="s">
        <v>99</v>
      </c>
      <c r="D3368" s="85">
        <v>0</v>
      </c>
      <c r="E3368" s="85">
        <v>0</v>
      </c>
      <c r="F3368" s="210">
        <f t="shared" si="156"/>
        <v>5</v>
      </c>
      <c r="G3368" s="79" t="str">
        <f t="shared" si="157"/>
        <v>D</v>
      </c>
      <c r="H3368" s="79" t="str">
        <f t="shared" si="158"/>
        <v>5IF-PAN/TX/OK</v>
      </c>
    </row>
    <row r="3369" spans="1:8">
      <c r="A3369" s="80">
        <v>37653</v>
      </c>
      <c r="B3369" s="79" t="s">
        <v>84</v>
      </c>
      <c r="C3369" s="79" t="s">
        <v>190</v>
      </c>
      <c r="D3369" s="85">
        <v>405865.73959999997</v>
      </c>
      <c r="E3369" s="85">
        <v>0</v>
      </c>
      <c r="F3369" s="210">
        <f t="shared" si="156"/>
        <v>5</v>
      </c>
      <c r="G3369" s="79" t="str">
        <f t="shared" si="157"/>
        <v>D</v>
      </c>
      <c r="H3369" s="79" t="str">
        <f t="shared" si="158"/>
        <v>5IF-CIG/GLENROCK</v>
      </c>
    </row>
    <row r="3370" spans="1:8">
      <c r="A3370" s="80">
        <v>37653</v>
      </c>
      <c r="B3370" s="79" t="s">
        <v>84</v>
      </c>
      <c r="C3370" s="79" t="s">
        <v>88</v>
      </c>
      <c r="D3370" s="85">
        <v>141241.2776</v>
      </c>
      <c r="E3370" s="85">
        <v>-1412.4127759999999</v>
      </c>
      <c r="F3370" s="210">
        <f t="shared" si="156"/>
        <v>5</v>
      </c>
      <c r="G3370" s="79" t="str">
        <f t="shared" si="157"/>
        <v>D</v>
      </c>
      <c r="H3370" s="79" t="str">
        <f t="shared" si="158"/>
        <v>5IF-CIG/RKYMTN</v>
      </c>
    </row>
    <row r="3371" spans="1:8">
      <c r="A3371" s="80">
        <v>37653</v>
      </c>
      <c r="B3371" s="79" t="s">
        <v>84</v>
      </c>
      <c r="C3371" s="79" t="s">
        <v>96</v>
      </c>
      <c r="D3371" s="85">
        <v>28990.41</v>
      </c>
      <c r="E3371" s="85">
        <v>-724.76025000000004</v>
      </c>
      <c r="F3371" s="210">
        <f t="shared" si="156"/>
        <v>5</v>
      </c>
      <c r="G3371" s="79" t="str">
        <f t="shared" si="157"/>
        <v>D</v>
      </c>
      <c r="H3371" s="79" t="str">
        <f t="shared" si="158"/>
        <v>5IF-NGPL/MIDCON</v>
      </c>
    </row>
    <row r="3372" spans="1:8">
      <c r="A3372" s="80">
        <v>37653</v>
      </c>
      <c r="B3372" s="79" t="s">
        <v>84</v>
      </c>
      <c r="C3372" s="79" t="s">
        <v>108</v>
      </c>
      <c r="D3372" s="85">
        <v>0</v>
      </c>
      <c r="E3372" s="85">
        <v>0</v>
      </c>
      <c r="F3372" s="210">
        <f t="shared" si="156"/>
        <v>5</v>
      </c>
      <c r="G3372" s="79" t="str">
        <f t="shared" si="157"/>
        <v>D</v>
      </c>
      <c r="H3372" s="79" t="str">
        <f t="shared" si="158"/>
        <v>5IF-NGPL/OK-NW</v>
      </c>
    </row>
    <row r="3373" spans="1:8">
      <c r="A3373" s="80">
        <v>37653</v>
      </c>
      <c r="B3373" s="79" t="s">
        <v>84</v>
      </c>
      <c r="C3373" s="79" t="s">
        <v>67</v>
      </c>
      <c r="D3373" s="85">
        <v>359867.62239999999</v>
      </c>
      <c r="E3373" s="85">
        <v>-35986.762239999996</v>
      </c>
      <c r="F3373" s="210">
        <f t="shared" si="156"/>
        <v>5</v>
      </c>
      <c r="G3373" s="79" t="str">
        <f t="shared" si="157"/>
        <v>D</v>
      </c>
      <c r="H3373" s="79" t="str">
        <f t="shared" si="158"/>
        <v>5IF-NWPL_ROCKY_M</v>
      </c>
    </row>
    <row r="3374" spans="1:8">
      <c r="A3374" s="80">
        <v>37653</v>
      </c>
      <c r="B3374" s="79" t="s">
        <v>84</v>
      </c>
      <c r="C3374" s="79" t="s">
        <v>99</v>
      </c>
      <c r="D3374" s="85">
        <v>0</v>
      </c>
      <c r="E3374" s="85">
        <v>0</v>
      </c>
      <c r="F3374" s="210">
        <f t="shared" si="156"/>
        <v>5</v>
      </c>
      <c r="G3374" s="79" t="str">
        <f t="shared" si="157"/>
        <v>D</v>
      </c>
      <c r="H3374" s="79" t="str">
        <f t="shared" si="158"/>
        <v>5IF-PAN/TX/OK</v>
      </c>
    </row>
    <row r="3375" spans="1:8">
      <c r="A3375" s="80">
        <v>37681</v>
      </c>
      <c r="B3375" s="79" t="s">
        <v>84</v>
      </c>
      <c r="C3375" s="79" t="s">
        <v>190</v>
      </c>
      <c r="D3375" s="85">
        <v>448080.18209999998</v>
      </c>
      <c r="E3375" s="85">
        <v>0</v>
      </c>
      <c r="F3375" s="210">
        <f t="shared" si="156"/>
        <v>5</v>
      </c>
      <c r="G3375" s="79" t="str">
        <f t="shared" si="157"/>
        <v>D</v>
      </c>
      <c r="H3375" s="79" t="str">
        <f t="shared" si="158"/>
        <v>5IF-CIG/GLENROCK</v>
      </c>
    </row>
    <row r="3376" spans="1:8">
      <c r="A3376" s="80">
        <v>37681</v>
      </c>
      <c r="B3376" s="79" t="s">
        <v>84</v>
      </c>
      <c r="C3376" s="79" t="s">
        <v>88</v>
      </c>
      <c r="D3376" s="85">
        <v>251657.24799999999</v>
      </c>
      <c r="E3376" s="85">
        <v>-2516.5724799999998</v>
      </c>
      <c r="F3376" s="210">
        <f t="shared" si="156"/>
        <v>5</v>
      </c>
      <c r="G3376" s="79" t="str">
        <f t="shared" si="157"/>
        <v>D</v>
      </c>
      <c r="H3376" s="79" t="str">
        <f t="shared" si="158"/>
        <v>5IF-CIG/RKYMTN</v>
      </c>
    </row>
    <row r="3377" spans="1:8">
      <c r="A3377" s="80">
        <v>37681</v>
      </c>
      <c r="B3377" s="79" t="s">
        <v>84</v>
      </c>
      <c r="C3377" s="79" t="s">
        <v>96</v>
      </c>
      <c r="D3377" s="85">
        <v>-9636.1329000000005</v>
      </c>
      <c r="E3377" s="85">
        <v>240.9033225</v>
      </c>
      <c r="F3377" s="210">
        <f t="shared" si="156"/>
        <v>5</v>
      </c>
      <c r="G3377" s="79" t="str">
        <f t="shared" si="157"/>
        <v>D</v>
      </c>
      <c r="H3377" s="79" t="str">
        <f t="shared" si="158"/>
        <v>5IF-NGPL/MIDCON</v>
      </c>
    </row>
    <row r="3378" spans="1:8">
      <c r="A3378" s="80">
        <v>37681</v>
      </c>
      <c r="B3378" s="79" t="s">
        <v>84</v>
      </c>
      <c r="C3378" s="79" t="s">
        <v>108</v>
      </c>
      <c r="D3378" s="85">
        <v>0</v>
      </c>
      <c r="E3378" s="85">
        <v>0</v>
      </c>
      <c r="F3378" s="210">
        <f t="shared" si="156"/>
        <v>5</v>
      </c>
      <c r="G3378" s="79" t="str">
        <f t="shared" si="157"/>
        <v>D</v>
      </c>
      <c r="H3378" s="79" t="str">
        <f t="shared" si="158"/>
        <v>5IF-NGPL/OK-NW</v>
      </c>
    </row>
    <row r="3379" spans="1:8">
      <c r="A3379" s="80">
        <v>37681</v>
      </c>
      <c r="B3379" s="79" t="s">
        <v>84</v>
      </c>
      <c r="C3379" s="79" t="s">
        <v>67</v>
      </c>
      <c r="D3379" s="85">
        <v>397297.76150000002</v>
      </c>
      <c r="E3379" s="85">
        <v>-39729.776149999998</v>
      </c>
      <c r="F3379" s="210">
        <f t="shared" si="156"/>
        <v>5</v>
      </c>
      <c r="G3379" s="79" t="str">
        <f t="shared" si="157"/>
        <v>D</v>
      </c>
      <c r="H3379" s="79" t="str">
        <f t="shared" si="158"/>
        <v>5IF-NWPL_ROCKY_M</v>
      </c>
    </row>
    <row r="3380" spans="1:8">
      <c r="A3380" s="80">
        <v>37681</v>
      </c>
      <c r="B3380" s="79" t="s">
        <v>84</v>
      </c>
      <c r="C3380" s="79" t="s">
        <v>99</v>
      </c>
      <c r="D3380" s="85">
        <v>0</v>
      </c>
      <c r="E3380" s="85">
        <v>0</v>
      </c>
      <c r="F3380" s="210">
        <f t="shared" si="156"/>
        <v>5</v>
      </c>
      <c r="G3380" s="79" t="str">
        <f t="shared" si="157"/>
        <v>D</v>
      </c>
      <c r="H3380" s="79" t="str">
        <f t="shared" si="158"/>
        <v>5IF-PAN/TX/OK</v>
      </c>
    </row>
    <row r="3381" spans="1:8">
      <c r="A3381" s="80">
        <v>37712</v>
      </c>
      <c r="B3381" s="79" t="s">
        <v>84</v>
      </c>
      <c r="C3381" s="79" t="s">
        <v>190</v>
      </c>
      <c r="D3381" s="85">
        <v>432225.39720000001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6IF-CIG/GLENROCK</v>
      </c>
    </row>
    <row r="3382" spans="1:8">
      <c r="A3382" s="80">
        <v>37712</v>
      </c>
      <c r="B3382" s="79" t="s">
        <v>84</v>
      </c>
      <c r="C3382" s="79" t="s">
        <v>88</v>
      </c>
      <c r="D3382" s="85">
        <v>207621.8708</v>
      </c>
      <c r="E3382" s="85">
        <v>-2076.2187079999999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6IF-CIG/RKYMTN</v>
      </c>
    </row>
    <row r="3383" spans="1:8">
      <c r="A3383" s="80">
        <v>37712</v>
      </c>
      <c r="B3383" s="79" t="s">
        <v>84</v>
      </c>
      <c r="C3383" s="79" t="s">
        <v>96</v>
      </c>
      <c r="D3383" s="85">
        <v>9605.0087999999996</v>
      </c>
      <c r="E3383" s="85">
        <v>-24.012522000000001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6IF-NGPL/MIDCON</v>
      </c>
    </row>
    <row r="3384" spans="1:8">
      <c r="A3384" s="80">
        <v>37712</v>
      </c>
      <c r="B3384" s="79" t="s">
        <v>84</v>
      </c>
      <c r="C3384" s="79" t="s">
        <v>108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6IF-NGPL/OK-NW</v>
      </c>
    </row>
    <row r="3385" spans="1:8">
      <c r="A3385" s="80">
        <v>37712</v>
      </c>
      <c r="B3385" s="79" t="s">
        <v>84</v>
      </c>
      <c r="C3385" s="79" t="s">
        <v>67</v>
      </c>
      <c r="D3385" s="85">
        <v>-193060.67739999999</v>
      </c>
      <c r="E3385" s="85">
        <v>19306.067739999999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6IF-NWPL_ROCKY_M</v>
      </c>
    </row>
    <row r="3386" spans="1:8">
      <c r="A3386" s="80">
        <v>37712</v>
      </c>
      <c r="B3386" s="79" t="s">
        <v>84</v>
      </c>
      <c r="C3386" s="79" t="s">
        <v>99</v>
      </c>
      <c r="D3386" s="85">
        <v>0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6IF-PAN/TX/OK</v>
      </c>
    </row>
    <row r="3387" spans="1:8">
      <c r="A3387" s="80">
        <v>37742</v>
      </c>
      <c r="B3387" s="79" t="s">
        <v>84</v>
      </c>
      <c r="C3387" s="79" t="s">
        <v>190</v>
      </c>
      <c r="D3387" s="85">
        <v>445199.15010000003</v>
      </c>
      <c r="E3387" s="85">
        <v>0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6IF-CIG/GLENROCK</v>
      </c>
    </row>
    <row r="3388" spans="1:8">
      <c r="A3388" s="80">
        <v>37742</v>
      </c>
      <c r="B3388" s="79" t="s">
        <v>84</v>
      </c>
      <c r="C3388" s="79" t="s">
        <v>88</v>
      </c>
      <c r="D3388" s="85">
        <v>250039.16130000001</v>
      </c>
      <c r="E3388" s="85">
        <v>-2500.3916129999998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6IF-CIG/RKYMTN</v>
      </c>
    </row>
    <row r="3389" spans="1:8">
      <c r="A3389" s="80">
        <v>37742</v>
      </c>
      <c r="B3389" s="79" t="s">
        <v>84</v>
      </c>
      <c r="C3389" s="79" t="s">
        <v>96</v>
      </c>
      <c r="D3389" s="85">
        <v>-9574.1751999999997</v>
      </c>
      <c r="E3389" s="85">
        <v>23.935437999999998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6IF-NGPL/MIDCON</v>
      </c>
    </row>
    <row r="3390" spans="1:8">
      <c r="A3390" s="80">
        <v>37742</v>
      </c>
      <c r="B3390" s="79" t="s">
        <v>84</v>
      </c>
      <c r="C3390" s="79" t="s">
        <v>108</v>
      </c>
      <c r="D3390" s="85">
        <v>0</v>
      </c>
      <c r="E3390" s="85">
        <v>0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6IF-NGPL/OK-NW</v>
      </c>
    </row>
    <row r="3391" spans="1:8">
      <c r="A3391" s="80">
        <v>37742</v>
      </c>
      <c r="B3391" s="79" t="s">
        <v>84</v>
      </c>
      <c r="C3391" s="79" t="s">
        <v>67</v>
      </c>
      <c r="D3391" s="85">
        <v>-198855.62030000001</v>
      </c>
      <c r="E3391" s="85">
        <v>19885.562030000001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6IF-NWPL_ROCKY_M</v>
      </c>
    </row>
    <row r="3392" spans="1:8">
      <c r="A3392" s="80">
        <v>37742</v>
      </c>
      <c r="B3392" s="79" t="s">
        <v>84</v>
      </c>
      <c r="C3392" s="79" t="s">
        <v>99</v>
      </c>
      <c r="D3392" s="85">
        <v>0</v>
      </c>
      <c r="E3392" s="85">
        <v>0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6IF-PAN/TX/OK</v>
      </c>
    </row>
    <row r="3393" spans="1:8">
      <c r="A3393" s="80">
        <v>37773</v>
      </c>
      <c r="B3393" s="79" t="s">
        <v>84</v>
      </c>
      <c r="C3393" s="79" t="s">
        <v>190</v>
      </c>
      <c r="D3393" s="85">
        <v>429364.43949999998</v>
      </c>
      <c r="E3393" s="85">
        <v>0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6IF-CIG/GLENROCK</v>
      </c>
    </row>
    <row r="3394" spans="1:8">
      <c r="A3394" s="80">
        <v>37773</v>
      </c>
      <c r="B3394" s="79" t="s">
        <v>84</v>
      </c>
      <c r="C3394" s="79" t="s">
        <v>88</v>
      </c>
      <c r="D3394" s="85">
        <v>206247.5937</v>
      </c>
      <c r="E3394" s="85">
        <v>-2062.4759370000002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6IF-CIG/RKYMTN</v>
      </c>
    </row>
    <row r="3395" spans="1:8">
      <c r="A3395" s="80">
        <v>37773</v>
      </c>
      <c r="B3395" s="79" t="s">
        <v>84</v>
      </c>
      <c r="C3395" s="79" t="s">
        <v>96</v>
      </c>
      <c r="D3395" s="85">
        <v>9541.4320000000007</v>
      </c>
      <c r="E3395" s="85">
        <v>-23.853579999999997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6IF-NGPL/MIDCON</v>
      </c>
    </row>
    <row r="3396" spans="1:8">
      <c r="A3396" s="80">
        <v>37773</v>
      </c>
      <c r="B3396" s="79" t="s">
        <v>84</v>
      </c>
      <c r="C3396" s="79" t="s">
        <v>108</v>
      </c>
      <c r="D3396" s="85">
        <v>0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6IF-NGPL/OK-NW</v>
      </c>
    </row>
    <row r="3397" spans="1:8">
      <c r="A3397" s="80">
        <v>37773</v>
      </c>
      <c r="B3397" s="79" t="s">
        <v>84</v>
      </c>
      <c r="C3397" s="79" t="s">
        <v>67</v>
      </c>
      <c r="D3397" s="85">
        <v>-191782.78289999999</v>
      </c>
      <c r="E3397" s="85">
        <v>19178.278289999998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6IF-NWPL_ROCKY_M</v>
      </c>
    </row>
    <row r="3398" spans="1:8">
      <c r="A3398" s="80">
        <v>37773</v>
      </c>
      <c r="B3398" s="79" t="s">
        <v>84</v>
      </c>
      <c r="C3398" s="79" t="s">
        <v>99</v>
      </c>
      <c r="D3398" s="85">
        <v>0</v>
      </c>
      <c r="E3398" s="85">
        <v>0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6IF-PAN/TX/OK</v>
      </c>
    </row>
    <row r="3399" spans="1:8">
      <c r="A3399" s="80">
        <v>37803</v>
      </c>
      <c r="B3399" s="79" t="s">
        <v>84</v>
      </c>
      <c r="C3399" s="79" t="s">
        <v>190</v>
      </c>
      <c r="D3399" s="85">
        <v>442163.25099999999</v>
      </c>
      <c r="E3399" s="85">
        <v>0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6IF-CIG/GLENROCK</v>
      </c>
    </row>
    <row r="3400" spans="1:8">
      <c r="A3400" s="80">
        <v>37803</v>
      </c>
      <c r="B3400" s="79" t="s">
        <v>84</v>
      </c>
      <c r="C3400" s="79" t="s">
        <v>88</v>
      </c>
      <c r="D3400" s="85">
        <v>238825.20879999999</v>
      </c>
      <c r="E3400" s="85">
        <v>-2388.2520880000002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6IF-CIG/RKYMTN</v>
      </c>
    </row>
    <row r="3401" spans="1:8">
      <c r="A3401" s="80">
        <v>37803</v>
      </c>
      <c r="B3401" s="79" t="s">
        <v>84</v>
      </c>
      <c r="C3401" s="79" t="s">
        <v>96</v>
      </c>
      <c r="D3401" s="85">
        <v>-1E-4</v>
      </c>
      <c r="E3401" s="85">
        <v>2.4999999999999999E-7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6IF-NGPL/MIDCON</v>
      </c>
    </row>
    <row r="3402" spans="1:8">
      <c r="A3402" s="80">
        <v>37803</v>
      </c>
      <c r="B3402" s="79" t="s">
        <v>84</v>
      </c>
      <c r="C3402" s="79" t="s">
        <v>108</v>
      </c>
      <c r="D3402" s="85">
        <v>0</v>
      </c>
      <c r="E3402" s="85">
        <v>0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6IF-NGPL/OK-NW</v>
      </c>
    </row>
    <row r="3403" spans="1:8">
      <c r="A3403" s="80">
        <v>37803</v>
      </c>
      <c r="B3403" s="79" t="s">
        <v>84</v>
      </c>
      <c r="C3403" s="79" t="s">
        <v>67</v>
      </c>
      <c r="D3403" s="85">
        <v>-197499.58530000001</v>
      </c>
      <c r="E3403" s="85">
        <v>19749.95853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6IF-NWPL_ROCKY_M</v>
      </c>
    </row>
    <row r="3404" spans="1:8">
      <c r="A3404" s="80">
        <v>37803</v>
      </c>
      <c r="B3404" s="79" t="s">
        <v>84</v>
      </c>
      <c r="C3404" s="79" t="s">
        <v>99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6IF-PAN/TX/OK</v>
      </c>
    </row>
    <row r="3405" spans="1:8">
      <c r="A3405" s="80">
        <v>37834</v>
      </c>
      <c r="B3405" s="79" t="s">
        <v>84</v>
      </c>
      <c r="C3405" s="79" t="s">
        <v>190</v>
      </c>
      <c r="D3405" s="85">
        <v>440558.36090000003</v>
      </c>
      <c r="E3405" s="85">
        <v>0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6IF-CIG/GLENROCK</v>
      </c>
    </row>
    <row r="3406" spans="1:8">
      <c r="A3406" s="80">
        <v>37834</v>
      </c>
      <c r="B3406" s="79" t="s">
        <v>84</v>
      </c>
      <c r="C3406" s="79" t="s">
        <v>88</v>
      </c>
      <c r="D3406" s="85">
        <v>247432.7347</v>
      </c>
      <c r="E3406" s="85">
        <v>-2474.3273469999999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6IF-CIG/RKYMTN</v>
      </c>
    </row>
    <row r="3407" spans="1:8">
      <c r="A3407" s="80">
        <v>37834</v>
      </c>
      <c r="B3407" s="79" t="s">
        <v>84</v>
      </c>
      <c r="C3407" s="79" t="s">
        <v>96</v>
      </c>
      <c r="D3407" s="85">
        <v>-9474.3734000000004</v>
      </c>
      <c r="E3407" s="85">
        <v>23.685933500000001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6IF-NGPL/MIDCON</v>
      </c>
    </row>
    <row r="3408" spans="1:8">
      <c r="A3408" s="80">
        <v>37834</v>
      </c>
      <c r="B3408" s="79" t="s">
        <v>84</v>
      </c>
      <c r="C3408" s="79" t="s">
        <v>108</v>
      </c>
      <c r="D3408" s="85">
        <v>0</v>
      </c>
      <c r="E3408" s="85">
        <v>0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6IF-NGPL/OK-NW</v>
      </c>
    </row>
    <row r="3409" spans="1:8">
      <c r="A3409" s="80">
        <v>37834</v>
      </c>
      <c r="B3409" s="79" t="s">
        <v>84</v>
      </c>
      <c r="C3409" s="79" t="s">
        <v>67</v>
      </c>
      <c r="D3409" s="85">
        <v>-196782.7347</v>
      </c>
      <c r="E3409" s="85">
        <v>19678.27347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6IF-NWPL_ROCKY_M</v>
      </c>
    </row>
    <row r="3410" spans="1:8">
      <c r="A3410" s="80">
        <v>37834</v>
      </c>
      <c r="B3410" s="79" t="s">
        <v>84</v>
      </c>
      <c r="C3410" s="79" t="s">
        <v>99</v>
      </c>
      <c r="D3410" s="85">
        <v>0</v>
      </c>
      <c r="E3410" s="85">
        <v>0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6IF-PAN/TX/OK</v>
      </c>
    </row>
    <row r="3411" spans="1:8">
      <c r="A3411" s="80">
        <v>37865</v>
      </c>
      <c r="B3411" s="79" t="s">
        <v>84</v>
      </c>
      <c r="C3411" s="79" t="s">
        <v>190</v>
      </c>
      <c r="D3411" s="85">
        <v>424754.6152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6IF-CIG/GLENROCK</v>
      </c>
    </row>
    <row r="3412" spans="1:8">
      <c r="A3412" s="80">
        <v>37865</v>
      </c>
      <c r="B3412" s="79" t="s">
        <v>84</v>
      </c>
      <c r="C3412" s="79" t="s">
        <v>88</v>
      </c>
      <c r="D3412" s="85">
        <v>204033.239</v>
      </c>
      <c r="E3412" s="85">
        <v>-2040.33239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6IF-CIG/RKYMTN</v>
      </c>
    </row>
    <row r="3413" spans="1:8">
      <c r="A3413" s="80">
        <v>37865</v>
      </c>
      <c r="B3413" s="79" t="s">
        <v>84</v>
      </c>
      <c r="C3413" s="79" t="s">
        <v>96</v>
      </c>
      <c r="D3413" s="85">
        <v>9438.9915000000001</v>
      </c>
      <c r="E3413" s="85">
        <v>-23.597478750000001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6IF-NGPL/MIDCON</v>
      </c>
    </row>
    <row r="3414" spans="1:8">
      <c r="A3414" s="80">
        <v>37865</v>
      </c>
      <c r="B3414" s="79" t="s">
        <v>84</v>
      </c>
      <c r="C3414" s="79" t="s">
        <v>108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6IF-NGPL/OK-NW</v>
      </c>
    </row>
    <row r="3415" spans="1:8">
      <c r="A3415" s="80">
        <v>37865</v>
      </c>
      <c r="B3415" s="79" t="s">
        <v>84</v>
      </c>
      <c r="C3415" s="79" t="s">
        <v>67</v>
      </c>
      <c r="D3415" s="85">
        <v>-189723.728</v>
      </c>
      <c r="E3415" s="85">
        <v>18972.372800000001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6IF-NWPL_ROCKY_M</v>
      </c>
    </row>
    <row r="3416" spans="1:8">
      <c r="A3416" s="80">
        <v>37865</v>
      </c>
      <c r="B3416" s="79" t="s">
        <v>84</v>
      </c>
      <c r="C3416" s="79" t="s">
        <v>99</v>
      </c>
      <c r="D3416" s="85">
        <v>0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6IF-PAN/TX/OK</v>
      </c>
    </row>
    <row r="3417" spans="1:8">
      <c r="A3417" s="80">
        <v>37895</v>
      </c>
      <c r="B3417" s="79" t="s">
        <v>84</v>
      </c>
      <c r="C3417" s="79" t="s">
        <v>190</v>
      </c>
      <c r="D3417" s="85">
        <v>437291.18910000002</v>
      </c>
      <c r="E3417" s="85">
        <v>0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6IF-CIG/GLENROCK</v>
      </c>
    </row>
    <row r="3418" spans="1:8">
      <c r="A3418" s="80">
        <v>37895</v>
      </c>
      <c r="B3418" s="79" t="s">
        <v>84</v>
      </c>
      <c r="C3418" s="79" t="s">
        <v>88</v>
      </c>
      <c r="D3418" s="85">
        <v>245597.77840000001</v>
      </c>
      <c r="E3418" s="85">
        <v>-2455.9777840000002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6IF-CIG/RKYMTN</v>
      </c>
    </row>
    <row r="3419" spans="1:8">
      <c r="A3419" s="80">
        <v>37895</v>
      </c>
      <c r="B3419" s="79" t="s">
        <v>84</v>
      </c>
      <c r="C3419" s="79" t="s">
        <v>96</v>
      </c>
      <c r="D3419" s="85">
        <v>-9404.1116000000002</v>
      </c>
      <c r="E3419" s="85">
        <v>23.510279000000001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6IF-NGPL/MIDCON</v>
      </c>
    </row>
    <row r="3420" spans="1:8">
      <c r="A3420" s="80">
        <v>37895</v>
      </c>
      <c r="B3420" s="79" t="s">
        <v>84</v>
      </c>
      <c r="C3420" s="79" t="s">
        <v>108</v>
      </c>
      <c r="D3420" s="85">
        <v>0</v>
      </c>
      <c r="E3420" s="85">
        <v>0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6IF-NGPL/OK-NW</v>
      </c>
    </row>
    <row r="3421" spans="1:8">
      <c r="A3421" s="80">
        <v>37895</v>
      </c>
      <c r="B3421" s="79" t="s">
        <v>84</v>
      </c>
      <c r="C3421" s="79" t="s">
        <v>67</v>
      </c>
      <c r="D3421" s="85">
        <v>-195323.39780000001</v>
      </c>
      <c r="E3421" s="85">
        <v>19532.339779999998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6IF-NWPL_ROCKY_M</v>
      </c>
    </row>
    <row r="3422" spans="1:8">
      <c r="A3422" s="80">
        <v>37895</v>
      </c>
      <c r="B3422" s="79" t="s">
        <v>84</v>
      </c>
      <c r="C3422" s="79" t="s">
        <v>99</v>
      </c>
      <c r="D3422" s="85">
        <v>0</v>
      </c>
      <c r="E3422" s="85">
        <v>0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6IF-PAN/TX/OK</v>
      </c>
    </row>
    <row r="3423" spans="1:8">
      <c r="A3423" s="80">
        <v>37926</v>
      </c>
      <c r="B3423" s="79" t="s">
        <v>84</v>
      </c>
      <c r="C3423" s="79" t="s">
        <v>88</v>
      </c>
      <c r="D3423" s="85">
        <v>196698.3658</v>
      </c>
      <c r="E3423" s="85">
        <v>-1966.9836580000001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6IF-CIG/RKYMTN</v>
      </c>
    </row>
    <row r="3424" spans="1:8">
      <c r="A3424" s="80">
        <v>37926</v>
      </c>
      <c r="B3424" s="79" t="s">
        <v>84</v>
      </c>
      <c r="C3424" s="79" t="s">
        <v>96</v>
      </c>
      <c r="D3424" s="85">
        <v>15156.5843</v>
      </c>
      <c r="E3424" s="85">
        <v>-75.7829215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6IF-NGPL/MIDCON</v>
      </c>
    </row>
    <row r="3425" spans="1:8">
      <c r="A3425" s="80">
        <v>37926</v>
      </c>
      <c r="B3425" s="79" t="s">
        <v>84</v>
      </c>
      <c r="C3425" s="79" t="s">
        <v>108</v>
      </c>
      <c r="D3425" s="85">
        <v>0</v>
      </c>
      <c r="E3425" s="85">
        <v>0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6IF-NGPL/OK-NW</v>
      </c>
    </row>
    <row r="3426" spans="1:8">
      <c r="A3426" s="80">
        <v>37926</v>
      </c>
      <c r="B3426" s="79" t="s">
        <v>84</v>
      </c>
      <c r="C3426" s="79" t="s">
        <v>67</v>
      </c>
      <c r="D3426" s="85">
        <v>-70256.107399999994</v>
      </c>
      <c r="E3426" s="85">
        <v>7025.6107400000001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6IF-NWPL_ROCKY_M</v>
      </c>
    </row>
    <row r="3427" spans="1:8">
      <c r="A3427" s="80">
        <v>37926</v>
      </c>
      <c r="B3427" s="79" t="s">
        <v>84</v>
      </c>
      <c r="C3427" s="79" t="s">
        <v>99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6IF-PAN/TX/OK</v>
      </c>
    </row>
    <row r="3428" spans="1:8">
      <c r="A3428" s="80">
        <v>37956</v>
      </c>
      <c r="B3428" s="79" t="s">
        <v>84</v>
      </c>
      <c r="C3428" s="79" t="s">
        <v>88</v>
      </c>
      <c r="D3428" s="85">
        <v>234364.10870000001</v>
      </c>
      <c r="E3428" s="85">
        <v>-2343.641087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6IF-CIG/RKYMTN</v>
      </c>
    </row>
    <row r="3429" spans="1:8">
      <c r="A3429" s="80">
        <v>37956</v>
      </c>
      <c r="B3429" s="79" t="s">
        <v>84</v>
      </c>
      <c r="C3429" s="79" t="s">
        <v>96</v>
      </c>
      <c r="D3429" s="85">
        <v>1E-4</v>
      </c>
      <c r="E3429" s="85">
        <v>-4.9999999999999998E-7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6IF-NGPL/MIDCON</v>
      </c>
    </row>
    <row r="3430" spans="1:8">
      <c r="A3430" s="80">
        <v>37956</v>
      </c>
      <c r="B3430" s="79" t="s">
        <v>84</v>
      </c>
      <c r="C3430" s="79" t="s">
        <v>108</v>
      </c>
      <c r="D3430" s="85">
        <v>0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6IF-NGPL/OK-NW</v>
      </c>
    </row>
    <row r="3431" spans="1:8">
      <c r="A3431" s="80">
        <v>37956</v>
      </c>
      <c r="B3431" s="79" t="s">
        <v>84</v>
      </c>
      <c r="C3431" s="79" t="s">
        <v>67</v>
      </c>
      <c r="D3431" s="85">
        <v>-72317.321299999996</v>
      </c>
      <c r="E3431" s="85">
        <v>7231.7321300000003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6IF-NWPL_ROCKY_M</v>
      </c>
    </row>
    <row r="3432" spans="1:8">
      <c r="A3432" s="80">
        <v>37956</v>
      </c>
      <c r="B3432" s="79" t="s">
        <v>84</v>
      </c>
      <c r="C3432" s="79" t="s">
        <v>99</v>
      </c>
      <c r="D3432" s="85">
        <v>0</v>
      </c>
      <c r="E3432" s="85">
        <v>0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6IF-PAN/TX/OK</v>
      </c>
    </row>
    <row r="3433" spans="1:8">
      <c r="A3433" s="80">
        <v>37987</v>
      </c>
      <c r="B3433" s="79" t="s">
        <v>84</v>
      </c>
      <c r="C3433" s="79" t="s">
        <v>88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6IF-CIG/RKYMTN</v>
      </c>
    </row>
    <row r="3434" spans="1:8">
      <c r="A3434" s="80">
        <v>37987</v>
      </c>
      <c r="B3434" s="79" t="s">
        <v>84</v>
      </c>
      <c r="C3434" s="79" t="s">
        <v>96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6IF-NGPL/MIDCON</v>
      </c>
    </row>
    <row r="3435" spans="1:8">
      <c r="A3435" s="80">
        <v>37987</v>
      </c>
      <c r="B3435" s="79" t="s">
        <v>84</v>
      </c>
      <c r="C3435" s="79" t="s">
        <v>99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38018</v>
      </c>
      <c r="B3436" s="79" t="s">
        <v>84</v>
      </c>
      <c r="C3436" s="79" t="s">
        <v>88</v>
      </c>
      <c r="D3436" s="85">
        <v>0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6IF-CIG/RKYMTN</v>
      </c>
    </row>
    <row r="3437" spans="1:8">
      <c r="A3437" s="80">
        <v>38018</v>
      </c>
      <c r="B3437" s="79" t="s">
        <v>84</v>
      </c>
      <c r="C3437" s="79" t="s">
        <v>96</v>
      </c>
      <c r="D3437" s="85">
        <v>1E-4</v>
      </c>
      <c r="E3437" s="85">
        <v>-4.9999999999999998E-7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6IF-NGPL/MIDCON</v>
      </c>
    </row>
    <row r="3438" spans="1:8">
      <c r="A3438" s="80">
        <v>38018</v>
      </c>
      <c r="B3438" s="79" t="s">
        <v>84</v>
      </c>
      <c r="C3438" s="79" t="s">
        <v>99</v>
      </c>
      <c r="D3438" s="85">
        <v>0</v>
      </c>
      <c r="E3438" s="85">
        <v>0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6IF-PAN/TX/OK</v>
      </c>
    </row>
    <row r="3439" spans="1:8">
      <c r="A3439" s="80">
        <v>38047</v>
      </c>
      <c r="B3439" s="79" t="s">
        <v>84</v>
      </c>
      <c r="C3439" s="79" t="s">
        <v>88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6IF-CIG/RKYMTN</v>
      </c>
    </row>
    <row r="3440" spans="1:8">
      <c r="A3440" s="80">
        <v>38047</v>
      </c>
      <c r="B3440" s="79" t="s">
        <v>84</v>
      </c>
      <c r="C3440" s="79" t="s">
        <v>96</v>
      </c>
      <c r="D3440" s="85">
        <v>1E-4</v>
      </c>
      <c r="E3440" s="85">
        <v>-4.9999999999999998E-7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6IF-NGPL/MIDCON</v>
      </c>
    </row>
    <row r="3441" spans="1:8">
      <c r="A3441" s="80">
        <v>38047</v>
      </c>
      <c r="B3441" s="79" t="s">
        <v>84</v>
      </c>
      <c r="C3441" s="79" t="s">
        <v>99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38078</v>
      </c>
      <c r="B3442" s="79" t="s">
        <v>84</v>
      </c>
      <c r="C3442" s="79" t="s">
        <v>88</v>
      </c>
      <c r="D3442" s="85">
        <v>0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6IF-CIG/RKYMTN</v>
      </c>
    </row>
    <row r="3443" spans="1:8">
      <c r="A3443" s="80">
        <v>38078</v>
      </c>
      <c r="B3443" s="79" t="s">
        <v>84</v>
      </c>
      <c r="C3443" s="79" t="s">
        <v>96</v>
      </c>
      <c r="D3443" s="85">
        <v>0</v>
      </c>
      <c r="E3443" s="85">
        <v>0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6IF-NGPL/MIDCON</v>
      </c>
    </row>
    <row r="3444" spans="1:8">
      <c r="A3444" s="80">
        <v>38078</v>
      </c>
      <c r="B3444" s="79" t="s">
        <v>84</v>
      </c>
      <c r="C3444" s="79" t="s">
        <v>99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6IF-PAN/TX/OK</v>
      </c>
    </row>
    <row r="3445" spans="1:8">
      <c r="A3445" s="80">
        <v>38108</v>
      </c>
      <c r="B3445" s="79" t="s">
        <v>84</v>
      </c>
      <c r="C3445" s="79" t="s">
        <v>88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6IF-CIG/RKYMTN</v>
      </c>
    </row>
    <row r="3446" spans="1:8">
      <c r="A3446" s="80">
        <v>38108</v>
      </c>
      <c r="B3446" s="79" t="s">
        <v>84</v>
      </c>
      <c r="C3446" s="79" t="s">
        <v>96</v>
      </c>
      <c r="D3446" s="85">
        <v>1E-4</v>
      </c>
      <c r="E3446" s="85">
        <v>-4.9999999999999998E-7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6IF-NGPL/MIDCON</v>
      </c>
    </row>
    <row r="3447" spans="1:8">
      <c r="A3447" s="80">
        <v>38108</v>
      </c>
      <c r="B3447" s="79" t="s">
        <v>84</v>
      </c>
      <c r="C3447" s="79" t="s">
        <v>99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38139</v>
      </c>
      <c r="B3448" s="79" t="s">
        <v>84</v>
      </c>
      <c r="C3448" s="79" t="s">
        <v>88</v>
      </c>
      <c r="D3448" s="85">
        <v>0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6IF-CIG/RKYMTN</v>
      </c>
    </row>
    <row r="3449" spans="1:8">
      <c r="A3449" s="80">
        <v>38139</v>
      </c>
      <c r="B3449" s="79" t="s">
        <v>84</v>
      </c>
      <c r="C3449" s="79" t="s">
        <v>96</v>
      </c>
      <c r="D3449" s="85">
        <v>0</v>
      </c>
      <c r="E3449" s="85">
        <v>0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6IF-NGPL/MIDCON</v>
      </c>
    </row>
    <row r="3450" spans="1:8">
      <c r="A3450" s="80">
        <v>38139</v>
      </c>
      <c r="B3450" s="79" t="s">
        <v>84</v>
      </c>
      <c r="C3450" s="79" t="s">
        <v>99</v>
      </c>
      <c r="D3450" s="85">
        <v>0</v>
      </c>
      <c r="E3450" s="85">
        <v>0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6IF-PAN/TX/OK</v>
      </c>
    </row>
    <row r="3451" spans="1:8">
      <c r="A3451" s="80">
        <v>38169</v>
      </c>
      <c r="B3451" s="79" t="s">
        <v>84</v>
      </c>
      <c r="C3451" s="79" t="s">
        <v>88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6IF-CIG/RKYMTN</v>
      </c>
    </row>
    <row r="3452" spans="1:8">
      <c r="A3452" s="80">
        <v>38169</v>
      </c>
      <c r="B3452" s="79" t="s">
        <v>84</v>
      </c>
      <c r="C3452" s="79" t="s">
        <v>96</v>
      </c>
      <c r="D3452" s="85">
        <v>0</v>
      </c>
      <c r="E3452" s="85">
        <v>0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6IF-NGPL/MIDCON</v>
      </c>
    </row>
    <row r="3453" spans="1:8">
      <c r="A3453" s="80">
        <v>38169</v>
      </c>
      <c r="B3453" s="79" t="s">
        <v>84</v>
      </c>
      <c r="C3453" s="79" t="s">
        <v>99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38200</v>
      </c>
      <c r="B3454" s="79" t="s">
        <v>84</v>
      </c>
      <c r="C3454" s="79" t="s">
        <v>88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6IF-CIG/RKYMTN</v>
      </c>
    </row>
    <row r="3455" spans="1:8">
      <c r="A3455" s="80">
        <v>38200</v>
      </c>
      <c r="B3455" s="79" t="s">
        <v>84</v>
      </c>
      <c r="C3455" s="79" t="s">
        <v>96</v>
      </c>
      <c r="D3455" s="85">
        <v>0</v>
      </c>
      <c r="E3455" s="85">
        <v>0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6IF-NGPL/MIDCON</v>
      </c>
    </row>
    <row r="3456" spans="1:8">
      <c r="A3456" s="80">
        <v>38200</v>
      </c>
      <c r="B3456" s="79" t="s">
        <v>84</v>
      </c>
      <c r="C3456" s="79" t="s">
        <v>99</v>
      </c>
      <c r="D3456" s="85">
        <v>0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6IF-PAN/TX/OK</v>
      </c>
    </row>
    <row r="3457" spans="1:8">
      <c r="A3457" s="80">
        <v>38231</v>
      </c>
      <c r="B3457" s="79" t="s">
        <v>84</v>
      </c>
      <c r="C3457" s="79" t="s">
        <v>88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38231</v>
      </c>
      <c r="B3458" s="79" t="s">
        <v>84</v>
      </c>
      <c r="C3458" s="79" t="s">
        <v>96</v>
      </c>
      <c r="D3458" s="85">
        <v>0</v>
      </c>
      <c r="E3458" s="85">
        <v>0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6IF-NGPL/MIDCON</v>
      </c>
    </row>
    <row r="3459" spans="1:8">
      <c r="A3459" s="80">
        <v>38231</v>
      </c>
      <c r="B3459" s="79" t="s">
        <v>84</v>
      </c>
      <c r="C3459" s="79" t="s">
        <v>99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38261</v>
      </c>
      <c r="B3460" s="79" t="s">
        <v>84</v>
      </c>
      <c r="C3460" s="79" t="s">
        <v>88</v>
      </c>
      <c r="D3460" s="85">
        <v>0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6IF-CIG/RKYMTN</v>
      </c>
    </row>
    <row r="3461" spans="1:8">
      <c r="A3461" s="80">
        <v>38261</v>
      </c>
      <c r="B3461" s="79" t="s">
        <v>84</v>
      </c>
      <c r="C3461" s="79" t="s">
        <v>96</v>
      </c>
      <c r="D3461" s="85">
        <v>1E-4</v>
      </c>
      <c r="E3461" s="85">
        <v>-4.9999999999999998E-7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6IF-NGPL/MIDCON</v>
      </c>
    </row>
    <row r="3462" spans="1:8">
      <c r="A3462" s="80">
        <v>38261</v>
      </c>
      <c r="B3462" s="79" t="s">
        <v>84</v>
      </c>
      <c r="C3462" s="79" t="s">
        <v>99</v>
      </c>
      <c r="D3462" s="85">
        <v>0</v>
      </c>
      <c r="E3462" s="85">
        <v>0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6IF-PAN/TX/OK</v>
      </c>
    </row>
    <row r="3463" spans="1:8">
      <c r="A3463" s="80">
        <v>38292</v>
      </c>
      <c r="B3463" s="79" t="s">
        <v>84</v>
      </c>
      <c r="C3463" s="79" t="s">
        <v>88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6IF-CIG/RKYMTN</v>
      </c>
    </row>
    <row r="3464" spans="1:8">
      <c r="A3464" s="80">
        <v>38292</v>
      </c>
      <c r="B3464" s="79" t="s">
        <v>84</v>
      </c>
      <c r="C3464" s="79" t="s">
        <v>96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6IF-NGPL/MIDCON</v>
      </c>
    </row>
    <row r="3465" spans="1:8">
      <c r="A3465" s="80">
        <v>38292</v>
      </c>
      <c r="B3465" s="79" t="s">
        <v>84</v>
      </c>
      <c r="C3465" s="79" t="s">
        <v>99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6IF-PAN/TX/OK</v>
      </c>
    </row>
    <row r="3466" spans="1:8">
      <c r="A3466" s="80">
        <v>38322</v>
      </c>
      <c r="B3466" s="79" t="s">
        <v>84</v>
      </c>
      <c r="C3466" s="79" t="s">
        <v>88</v>
      </c>
      <c r="D3466" s="85">
        <v>0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38322</v>
      </c>
      <c r="B3467" s="79" t="s">
        <v>84</v>
      </c>
      <c r="C3467" s="79" t="s">
        <v>96</v>
      </c>
      <c r="D3467" s="85">
        <v>0</v>
      </c>
      <c r="E3467" s="85">
        <v>0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38322</v>
      </c>
      <c r="B3468" s="79" t="s">
        <v>84</v>
      </c>
      <c r="C3468" s="79" t="s">
        <v>99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6IF-PAN/TX/OK</v>
      </c>
    </row>
    <row r="3469" spans="1:8">
      <c r="A3469" s="80">
        <v>38353</v>
      </c>
      <c r="B3469" s="79" t="s">
        <v>84</v>
      </c>
      <c r="C3469" s="79" t="s">
        <v>88</v>
      </c>
      <c r="D3469" s="85">
        <v>0</v>
      </c>
      <c r="E3469" s="85">
        <v>0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6IF-CIG/RKYMTN</v>
      </c>
    </row>
    <row r="3470" spans="1:8">
      <c r="A3470" s="80">
        <v>38353</v>
      </c>
      <c r="B3470" s="79" t="s">
        <v>84</v>
      </c>
      <c r="C3470" s="79" t="s">
        <v>96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6IF-NGPL/MIDCON</v>
      </c>
    </row>
    <row r="3471" spans="1:8">
      <c r="A3471" s="80">
        <v>38353</v>
      </c>
      <c r="B3471" s="79" t="s">
        <v>84</v>
      </c>
      <c r="C3471" s="79" t="s">
        <v>99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6IF-PAN/TX/OK</v>
      </c>
    </row>
    <row r="3472" spans="1:8">
      <c r="A3472" s="80">
        <v>38384</v>
      </c>
      <c r="B3472" s="79" t="s">
        <v>84</v>
      </c>
      <c r="C3472" s="79" t="s">
        <v>88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6IF-CIG/RKYMTN</v>
      </c>
    </row>
    <row r="3473" spans="1:8">
      <c r="A3473" s="80">
        <v>38384</v>
      </c>
      <c r="B3473" s="79" t="s">
        <v>84</v>
      </c>
      <c r="C3473" s="79" t="s">
        <v>96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6IF-NGPL/MIDCON</v>
      </c>
    </row>
    <row r="3474" spans="1:8">
      <c r="A3474" s="80">
        <v>38384</v>
      </c>
      <c r="B3474" s="79" t="s">
        <v>84</v>
      </c>
      <c r="C3474" s="79" t="s">
        <v>99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6IF-PAN/TX/OK</v>
      </c>
    </row>
    <row r="3475" spans="1:8">
      <c r="A3475" s="80">
        <v>38412</v>
      </c>
      <c r="B3475" s="79" t="s">
        <v>84</v>
      </c>
      <c r="C3475" s="79" t="s">
        <v>88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6IF-CIG/RKYMTN</v>
      </c>
    </row>
    <row r="3476" spans="1:8">
      <c r="A3476" s="80">
        <v>38412</v>
      </c>
      <c r="B3476" s="79" t="s">
        <v>84</v>
      </c>
      <c r="C3476" s="79" t="s">
        <v>96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6IF-NGPL/MIDCON</v>
      </c>
    </row>
    <row r="3477" spans="1:8">
      <c r="A3477" s="80">
        <v>38412</v>
      </c>
      <c r="B3477" s="79" t="s">
        <v>84</v>
      </c>
      <c r="C3477" s="79" t="s">
        <v>99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6IF-PAN/TX/OK</v>
      </c>
    </row>
    <row r="3478" spans="1:8">
      <c r="A3478" s="80">
        <v>38443</v>
      </c>
      <c r="B3478" s="79" t="s">
        <v>84</v>
      </c>
      <c r="C3478" s="79" t="s">
        <v>88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6IF-CIG/RKYMTN</v>
      </c>
    </row>
    <row r="3479" spans="1:8">
      <c r="A3479" s="80">
        <v>38443</v>
      </c>
      <c r="B3479" s="79" t="s">
        <v>84</v>
      </c>
      <c r="C3479" s="79" t="s">
        <v>96</v>
      </c>
      <c r="D3479" s="85">
        <v>-1E-4</v>
      </c>
      <c r="E3479" s="85">
        <v>4.9999999999999998E-7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6IF-NGPL/MIDCON</v>
      </c>
    </row>
    <row r="3480" spans="1:8">
      <c r="A3480" s="80">
        <v>38443</v>
      </c>
      <c r="B3480" s="79" t="s">
        <v>84</v>
      </c>
      <c r="C3480" s="79" t="s">
        <v>99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6IF-PAN/TX/OK</v>
      </c>
    </row>
    <row r="3481" spans="1:8">
      <c r="A3481" s="80">
        <v>38473</v>
      </c>
      <c r="B3481" s="79" t="s">
        <v>84</v>
      </c>
      <c r="C3481" s="79" t="s">
        <v>88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6IF-CIG/RKYMTN</v>
      </c>
    </row>
    <row r="3482" spans="1:8">
      <c r="A3482" s="80">
        <v>38473</v>
      </c>
      <c r="B3482" s="79" t="s">
        <v>84</v>
      </c>
      <c r="C3482" s="79" t="s">
        <v>96</v>
      </c>
      <c r="D3482" s="85">
        <v>-1E-4</v>
      </c>
      <c r="E3482" s="85">
        <v>4.9999999999999998E-7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6IF-NGPL/MIDCON</v>
      </c>
    </row>
    <row r="3483" spans="1:8">
      <c r="A3483" s="80">
        <v>38473</v>
      </c>
      <c r="B3483" s="79" t="s">
        <v>84</v>
      </c>
      <c r="C3483" s="79" t="s">
        <v>99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6IF-PAN/TX/OK</v>
      </c>
    </row>
    <row r="3484" spans="1:8">
      <c r="A3484" s="80">
        <v>38504</v>
      </c>
      <c r="B3484" s="79" t="s">
        <v>84</v>
      </c>
      <c r="C3484" s="79" t="s">
        <v>88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6IF-CIG/RKYMTN</v>
      </c>
    </row>
    <row r="3485" spans="1:8">
      <c r="A3485" s="80">
        <v>38504</v>
      </c>
      <c r="B3485" s="79" t="s">
        <v>84</v>
      </c>
      <c r="C3485" s="79" t="s">
        <v>96</v>
      </c>
      <c r="D3485" s="85">
        <v>-1E-4</v>
      </c>
      <c r="E3485" s="85">
        <v>4.9999999999999998E-7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6IF-NGPL/MIDCON</v>
      </c>
    </row>
    <row r="3486" spans="1:8">
      <c r="A3486" s="80">
        <v>38504</v>
      </c>
      <c r="B3486" s="79" t="s">
        <v>84</v>
      </c>
      <c r="C3486" s="79" t="s">
        <v>99</v>
      </c>
      <c r="D3486" s="85">
        <v>0</v>
      </c>
      <c r="E3486" s="85">
        <v>0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6IF-PAN/TX/OK</v>
      </c>
    </row>
    <row r="3487" spans="1:8">
      <c r="A3487" s="80">
        <v>38534</v>
      </c>
      <c r="B3487" s="79" t="s">
        <v>84</v>
      </c>
      <c r="C3487" s="79" t="s">
        <v>88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6IF-CIG/RKYMTN</v>
      </c>
    </row>
    <row r="3488" spans="1:8">
      <c r="A3488" s="80">
        <v>38534</v>
      </c>
      <c r="B3488" s="79" t="s">
        <v>84</v>
      </c>
      <c r="C3488" s="79" t="s">
        <v>96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6IF-NGPL/MIDCON</v>
      </c>
    </row>
    <row r="3489" spans="1:8">
      <c r="A3489" s="80">
        <v>38534</v>
      </c>
      <c r="B3489" s="79" t="s">
        <v>84</v>
      </c>
      <c r="C3489" s="79" t="s">
        <v>99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6IF-PAN/TX/OK</v>
      </c>
    </row>
    <row r="3490" spans="1:8">
      <c r="A3490" s="80">
        <v>38565</v>
      </c>
      <c r="B3490" s="79" t="s">
        <v>84</v>
      </c>
      <c r="C3490" s="79" t="s">
        <v>88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6IF-CIG/RKYMTN</v>
      </c>
    </row>
    <row r="3491" spans="1:8">
      <c r="A3491" s="80">
        <v>38565</v>
      </c>
      <c r="B3491" s="79" t="s">
        <v>84</v>
      </c>
      <c r="C3491" s="79" t="s">
        <v>96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6IF-NGPL/MIDCON</v>
      </c>
    </row>
    <row r="3492" spans="1:8">
      <c r="A3492" s="80">
        <v>38565</v>
      </c>
      <c r="B3492" s="79" t="s">
        <v>84</v>
      </c>
      <c r="C3492" s="79" t="s">
        <v>99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6IF-PAN/TX/OK</v>
      </c>
    </row>
    <row r="3493" spans="1:8">
      <c r="A3493" s="80">
        <v>38596</v>
      </c>
      <c r="B3493" s="79" t="s">
        <v>84</v>
      </c>
      <c r="C3493" s="79" t="s">
        <v>88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6IF-CIG/RKYMTN</v>
      </c>
    </row>
    <row r="3494" spans="1:8">
      <c r="A3494" s="80">
        <v>38596</v>
      </c>
      <c r="B3494" s="79" t="s">
        <v>84</v>
      </c>
      <c r="C3494" s="79" t="s">
        <v>96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6IF-NGPL/MIDCON</v>
      </c>
    </row>
    <row r="3495" spans="1:8">
      <c r="A3495" s="80">
        <v>38596</v>
      </c>
      <c r="B3495" s="79" t="s">
        <v>84</v>
      </c>
      <c r="C3495" s="79" t="s">
        <v>99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6IF-PAN/TX/OK</v>
      </c>
    </row>
    <row r="3496" spans="1:8">
      <c r="A3496" s="80">
        <v>38626</v>
      </c>
      <c r="B3496" s="79" t="s">
        <v>84</v>
      </c>
      <c r="C3496" s="79" t="s">
        <v>88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6IF-CIG/RKYMTN</v>
      </c>
    </row>
    <row r="3497" spans="1:8">
      <c r="A3497" s="80">
        <v>38626</v>
      </c>
      <c r="B3497" s="79" t="s">
        <v>84</v>
      </c>
      <c r="C3497" s="79" t="s">
        <v>96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6IF-NGPL/MIDCON</v>
      </c>
    </row>
    <row r="3498" spans="1:8">
      <c r="A3498" s="80">
        <v>38626</v>
      </c>
      <c r="B3498" s="79" t="s">
        <v>84</v>
      </c>
      <c r="C3498" s="79" t="s">
        <v>99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6IF-PAN/TX/OK</v>
      </c>
    </row>
    <row r="3499" spans="1:8">
      <c r="A3499" s="80">
        <v>38657</v>
      </c>
      <c r="B3499" s="79" t="s">
        <v>84</v>
      </c>
      <c r="C3499" s="79" t="s">
        <v>88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6IF-CIG/RKYMTN</v>
      </c>
    </row>
    <row r="3500" spans="1:8">
      <c r="A3500" s="80">
        <v>38657</v>
      </c>
      <c r="B3500" s="79" t="s">
        <v>84</v>
      </c>
      <c r="C3500" s="79" t="s">
        <v>96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6IF-NGPL/MIDCON</v>
      </c>
    </row>
    <row r="3501" spans="1:8">
      <c r="A3501" s="80">
        <v>38657</v>
      </c>
      <c r="B3501" s="79" t="s">
        <v>84</v>
      </c>
      <c r="C3501" s="79" t="s">
        <v>99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6IF-PAN/TX/OK</v>
      </c>
    </row>
    <row r="3502" spans="1:8">
      <c r="A3502" s="80">
        <v>38687</v>
      </c>
      <c r="B3502" s="79" t="s">
        <v>84</v>
      </c>
      <c r="C3502" s="79" t="s">
        <v>88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6IF-CIG/RKYMTN</v>
      </c>
    </row>
    <row r="3503" spans="1:8">
      <c r="A3503" s="80">
        <v>38687</v>
      </c>
      <c r="B3503" s="79" t="s">
        <v>84</v>
      </c>
      <c r="C3503" s="79" t="s">
        <v>96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6IF-NGPL/MIDCON</v>
      </c>
    </row>
    <row r="3504" spans="1:8">
      <c r="A3504" s="80">
        <v>38687</v>
      </c>
      <c r="B3504" s="79" t="s">
        <v>84</v>
      </c>
      <c r="C3504" s="79" t="s">
        <v>99</v>
      </c>
      <c r="D3504" s="85">
        <v>0</v>
      </c>
      <c r="E3504" s="85">
        <v>0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6IF-PAN/TX/OK</v>
      </c>
    </row>
    <row r="3505" spans="1:8">
      <c r="A3505" s="80">
        <v>38718</v>
      </c>
      <c r="B3505" s="79" t="s">
        <v>84</v>
      </c>
      <c r="C3505" s="79" t="s">
        <v>88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6IF-CIG/RKYMTN</v>
      </c>
    </row>
    <row r="3506" spans="1:8">
      <c r="A3506" s="80">
        <v>38718</v>
      </c>
      <c r="B3506" s="79" t="s">
        <v>84</v>
      </c>
      <c r="C3506" s="79" t="s">
        <v>96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6IF-NGPL/MIDCON</v>
      </c>
    </row>
    <row r="3507" spans="1:8">
      <c r="A3507" s="80">
        <v>38718</v>
      </c>
      <c r="B3507" s="79" t="s">
        <v>84</v>
      </c>
      <c r="C3507" s="79" t="s">
        <v>99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6IF-PAN/TX/OK</v>
      </c>
    </row>
    <row r="3508" spans="1:8">
      <c r="A3508" s="80">
        <v>38749</v>
      </c>
      <c r="B3508" s="79" t="s">
        <v>84</v>
      </c>
      <c r="C3508" s="79" t="s">
        <v>88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6IF-CIG/RKYMTN</v>
      </c>
    </row>
    <row r="3509" spans="1:8">
      <c r="A3509" s="80">
        <v>38749</v>
      </c>
      <c r="B3509" s="79" t="s">
        <v>84</v>
      </c>
      <c r="C3509" s="79" t="s">
        <v>96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6IF-NGPL/MIDCON</v>
      </c>
    </row>
    <row r="3510" spans="1:8">
      <c r="A3510" s="80">
        <v>38749</v>
      </c>
      <c r="B3510" s="79" t="s">
        <v>84</v>
      </c>
      <c r="C3510" s="79" t="s">
        <v>99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6IF-PAN/TX/OK</v>
      </c>
    </row>
    <row r="3511" spans="1:8">
      <c r="A3511" s="80">
        <v>38777</v>
      </c>
      <c r="B3511" s="79" t="s">
        <v>84</v>
      </c>
      <c r="C3511" s="79" t="s">
        <v>88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6IF-CIG/RKYMTN</v>
      </c>
    </row>
    <row r="3512" spans="1:8">
      <c r="A3512" s="80">
        <v>38777</v>
      </c>
      <c r="B3512" s="79" t="s">
        <v>84</v>
      </c>
      <c r="C3512" s="79" t="s">
        <v>96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6IF-NGPL/MIDCON</v>
      </c>
    </row>
    <row r="3513" spans="1:8">
      <c r="A3513" s="80">
        <v>38777</v>
      </c>
      <c r="B3513" s="79" t="s">
        <v>84</v>
      </c>
      <c r="C3513" s="79" t="s">
        <v>99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6IF-PAN/TX/OK</v>
      </c>
    </row>
    <row r="3514" spans="1:8">
      <c r="A3514" s="80">
        <v>38808</v>
      </c>
      <c r="B3514" s="79" t="s">
        <v>84</v>
      </c>
      <c r="C3514" s="79" t="s">
        <v>88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6IF-CIG/RKYMTN</v>
      </c>
    </row>
    <row r="3515" spans="1:8">
      <c r="A3515" s="80">
        <v>38808</v>
      </c>
      <c r="B3515" s="79" t="s">
        <v>84</v>
      </c>
      <c r="C3515" s="79" t="s">
        <v>96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6IF-NGPL/MIDCON</v>
      </c>
    </row>
    <row r="3516" spans="1:8">
      <c r="A3516" s="80">
        <v>38808</v>
      </c>
      <c r="B3516" s="79" t="s">
        <v>84</v>
      </c>
      <c r="C3516" s="79" t="s">
        <v>99</v>
      </c>
      <c r="D3516" s="85">
        <v>0</v>
      </c>
      <c r="E3516" s="85">
        <v>0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6IF-PAN/TX/OK</v>
      </c>
    </row>
    <row r="3517" spans="1:8">
      <c r="A3517" s="80">
        <v>38838</v>
      </c>
      <c r="B3517" s="79" t="s">
        <v>84</v>
      </c>
      <c r="C3517" s="79" t="s">
        <v>88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6IF-CIG/RKYMTN</v>
      </c>
    </row>
    <row r="3518" spans="1:8">
      <c r="A3518" s="80">
        <v>38838</v>
      </c>
      <c r="B3518" s="79" t="s">
        <v>84</v>
      </c>
      <c r="C3518" s="79" t="s">
        <v>96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6IF-NGPL/MIDCON</v>
      </c>
    </row>
    <row r="3519" spans="1:8">
      <c r="A3519" s="80">
        <v>38838</v>
      </c>
      <c r="B3519" s="79" t="s">
        <v>84</v>
      </c>
      <c r="C3519" s="79" t="s">
        <v>99</v>
      </c>
      <c r="D3519" s="85">
        <v>0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6IF-PAN/TX/OK</v>
      </c>
    </row>
    <row r="3520" spans="1:8">
      <c r="A3520" s="80">
        <v>38869</v>
      </c>
      <c r="B3520" s="79" t="s">
        <v>84</v>
      </c>
      <c r="C3520" s="79" t="s">
        <v>88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6IF-CIG/RKYMTN</v>
      </c>
    </row>
    <row r="3521" spans="1:8">
      <c r="A3521" s="80">
        <v>38869</v>
      </c>
      <c r="B3521" s="79" t="s">
        <v>84</v>
      </c>
      <c r="C3521" s="79" t="s">
        <v>96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6IF-NGPL/MIDCON</v>
      </c>
    </row>
    <row r="3522" spans="1:8">
      <c r="A3522" s="80">
        <v>38869</v>
      </c>
      <c r="B3522" s="79" t="s">
        <v>84</v>
      </c>
      <c r="C3522" s="79" t="s">
        <v>99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6IF-PAN/TX/OK</v>
      </c>
    </row>
    <row r="3523" spans="1:8">
      <c r="A3523" s="80">
        <v>38899</v>
      </c>
      <c r="B3523" s="79" t="s">
        <v>84</v>
      </c>
      <c r="C3523" s="79" t="s">
        <v>88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6IF-CIG/RKYMTN</v>
      </c>
    </row>
    <row r="3524" spans="1:8">
      <c r="A3524" s="80">
        <v>38899</v>
      </c>
      <c r="B3524" s="79" t="s">
        <v>84</v>
      </c>
      <c r="C3524" s="79" t="s">
        <v>96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6IF-NGPL/MIDCON</v>
      </c>
    </row>
    <row r="3525" spans="1:8">
      <c r="A3525" s="80">
        <v>38899</v>
      </c>
      <c r="B3525" s="79" t="s">
        <v>84</v>
      </c>
      <c r="C3525" s="79" t="s">
        <v>99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6IF-PAN/TX/OK</v>
      </c>
    </row>
    <row r="3526" spans="1:8">
      <c r="A3526" s="80">
        <v>38930</v>
      </c>
      <c r="B3526" s="79" t="s">
        <v>84</v>
      </c>
      <c r="C3526" s="79" t="s">
        <v>88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6IF-CIG/RKYMTN</v>
      </c>
    </row>
    <row r="3527" spans="1:8">
      <c r="A3527" s="80">
        <v>38930</v>
      </c>
      <c r="B3527" s="79" t="s">
        <v>84</v>
      </c>
      <c r="C3527" s="79" t="s">
        <v>96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6IF-NGPL/MIDCON</v>
      </c>
    </row>
    <row r="3528" spans="1:8">
      <c r="A3528" s="80">
        <v>38930</v>
      </c>
      <c r="B3528" s="79" t="s">
        <v>84</v>
      </c>
      <c r="C3528" s="79" t="s">
        <v>99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6IF-PAN/TX/OK</v>
      </c>
    </row>
    <row r="3529" spans="1:8">
      <c r="A3529" s="80">
        <v>38961</v>
      </c>
      <c r="B3529" s="79" t="s">
        <v>84</v>
      </c>
      <c r="C3529" s="79" t="s">
        <v>88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6IF-CIG/RKYMTN</v>
      </c>
    </row>
    <row r="3530" spans="1:8">
      <c r="A3530" s="80">
        <v>38961</v>
      </c>
      <c r="B3530" s="79" t="s">
        <v>84</v>
      </c>
      <c r="C3530" s="79" t="s">
        <v>96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6IF-NGPL/MIDCON</v>
      </c>
    </row>
    <row r="3531" spans="1:8">
      <c r="A3531" s="80">
        <v>38961</v>
      </c>
      <c r="B3531" s="79" t="s">
        <v>84</v>
      </c>
      <c r="C3531" s="79" t="s">
        <v>99</v>
      </c>
      <c r="D3531" s="85">
        <v>0</v>
      </c>
      <c r="E3531" s="85">
        <v>0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6IF-PAN/TX/OK</v>
      </c>
    </row>
    <row r="3532" spans="1:8">
      <c r="A3532" s="80">
        <v>38991</v>
      </c>
      <c r="B3532" s="79" t="s">
        <v>84</v>
      </c>
      <c r="C3532" s="79" t="s">
        <v>88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6IF-CIG/RKYMTN</v>
      </c>
    </row>
    <row r="3533" spans="1:8">
      <c r="A3533" s="80">
        <v>38991</v>
      </c>
      <c r="B3533" s="79" t="s">
        <v>84</v>
      </c>
      <c r="C3533" s="79" t="s">
        <v>96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6IF-NGPL/MIDCON</v>
      </c>
    </row>
    <row r="3534" spans="1:8">
      <c r="A3534" s="80">
        <v>38991</v>
      </c>
      <c r="B3534" s="79" t="s">
        <v>84</v>
      </c>
      <c r="C3534" s="79" t="s">
        <v>99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6IF-PAN/TX/OK</v>
      </c>
    </row>
    <row r="3535" spans="1:8">
      <c r="A3535" s="80">
        <v>39022</v>
      </c>
      <c r="B3535" s="79" t="s">
        <v>84</v>
      </c>
      <c r="C3535" s="79" t="s">
        <v>88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6IF-CIG/RKYMTN</v>
      </c>
    </row>
    <row r="3536" spans="1:8">
      <c r="A3536" s="80">
        <v>39022</v>
      </c>
      <c r="B3536" s="79" t="s">
        <v>84</v>
      </c>
      <c r="C3536" s="79" t="s">
        <v>96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6IF-NGPL/MIDCON</v>
      </c>
    </row>
    <row r="3537" spans="1:8">
      <c r="A3537" s="80">
        <v>39052</v>
      </c>
      <c r="B3537" s="79" t="s">
        <v>84</v>
      </c>
      <c r="C3537" s="79" t="s">
        <v>88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6IF-CIG/RKYMTN</v>
      </c>
    </row>
    <row r="3538" spans="1:8">
      <c r="A3538" s="80">
        <v>39052</v>
      </c>
      <c r="B3538" s="79" t="s">
        <v>84</v>
      </c>
      <c r="C3538" s="79" t="s">
        <v>96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6IF-NGPL/MIDCON</v>
      </c>
    </row>
    <row r="3539" spans="1:8">
      <c r="A3539" s="80">
        <v>39083</v>
      </c>
      <c r="B3539" s="79" t="s">
        <v>84</v>
      </c>
      <c r="C3539" s="79" t="s">
        <v>88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39083</v>
      </c>
      <c r="B3540" s="79" t="s">
        <v>84</v>
      </c>
      <c r="C3540" s="79" t="s">
        <v>96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39114</v>
      </c>
      <c r="B3541" s="79" t="s">
        <v>84</v>
      </c>
      <c r="C3541" s="79" t="s">
        <v>88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6IF-CIG/RKYMTN</v>
      </c>
    </row>
    <row r="3542" spans="1:8">
      <c r="A3542" s="80">
        <v>39114</v>
      </c>
      <c r="B3542" s="79" t="s">
        <v>84</v>
      </c>
      <c r="C3542" s="79" t="s">
        <v>96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6IF-NGPL/MIDCON</v>
      </c>
    </row>
    <row r="3543" spans="1:8">
      <c r="A3543" s="80">
        <v>39142</v>
      </c>
      <c r="B3543" s="79" t="s">
        <v>84</v>
      </c>
      <c r="C3543" s="79" t="s">
        <v>88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6IF-CIG/RKYMTN</v>
      </c>
    </row>
    <row r="3544" spans="1:8">
      <c r="A3544" s="80">
        <v>39142</v>
      </c>
      <c r="B3544" s="79" t="s">
        <v>84</v>
      </c>
      <c r="C3544" s="79" t="s">
        <v>96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6IF-NGPL/MIDCON</v>
      </c>
    </row>
    <row r="3545" spans="1:8">
      <c r="A3545" s="80">
        <v>39173</v>
      </c>
      <c r="B3545" s="79" t="s">
        <v>84</v>
      </c>
      <c r="C3545" s="79" t="s">
        <v>88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39173</v>
      </c>
      <c r="B3546" s="79" t="s">
        <v>84</v>
      </c>
      <c r="C3546" s="79" t="s">
        <v>96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39203</v>
      </c>
      <c r="B3547" s="79" t="s">
        <v>84</v>
      </c>
      <c r="C3547" s="79" t="s">
        <v>88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6IF-CIG/RKYMTN</v>
      </c>
    </row>
    <row r="3548" spans="1:8">
      <c r="A3548" s="80">
        <v>39203</v>
      </c>
      <c r="B3548" s="79" t="s">
        <v>84</v>
      </c>
      <c r="C3548" s="79" t="s">
        <v>96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6IF-NGPL/MIDCON</v>
      </c>
    </row>
    <row r="3549" spans="1:8">
      <c r="A3549" s="80">
        <v>39234</v>
      </c>
      <c r="B3549" s="79" t="s">
        <v>84</v>
      </c>
      <c r="C3549" s="79" t="s">
        <v>88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6IF-CIG/RKYMTN</v>
      </c>
    </row>
    <row r="3550" spans="1:8">
      <c r="A3550" s="80">
        <v>39234</v>
      </c>
      <c r="B3550" s="79" t="s">
        <v>84</v>
      </c>
      <c r="C3550" s="79" t="s">
        <v>96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6IF-NGPL/MIDCON</v>
      </c>
    </row>
    <row r="3551" spans="1:8">
      <c r="A3551" s="80">
        <v>39264</v>
      </c>
      <c r="B3551" s="79" t="s">
        <v>84</v>
      </c>
      <c r="C3551" s="79" t="s">
        <v>88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39264</v>
      </c>
      <c r="B3552" s="79" t="s">
        <v>84</v>
      </c>
      <c r="C3552" s="79" t="s">
        <v>96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39295</v>
      </c>
      <c r="B3553" s="79" t="s">
        <v>84</v>
      </c>
      <c r="C3553" s="79" t="s">
        <v>88</v>
      </c>
      <c r="D3553" s="85">
        <v>0</v>
      </c>
      <c r="E3553" s="85">
        <v>0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6IF-CIG/RKYMTN</v>
      </c>
    </row>
    <row r="3554" spans="1:8">
      <c r="A3554" s="80">
        <v>39295</v>
      </c>
      <c r="B3554" s="79" t="s">
        <v>84</v>
      </c>
      <c r="C3554" s="79" t="s">
        <v>96</v>
      </c>
      <c r="D3554" s="85">
        <v>0</v>
      </c>
      <c r="E3554" s="85">
        <v>0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6IF-NGPL/MIDCON</v>
      </c>
    </row>
    <row r="3555" spans="1:8">
      <c r="A3555" s="80">
        <v>39326</v>
      </c>
      <c r="B3555" s="79" t="s">
        <v>84</v>
      </c>
      <c r="C3555" s="79" t="s">
        <v>88</v>
      </c>
      <c r="D3555" s="85">
        <v>0</v>
      </c>
      <c r="E3555" s="85">
        <v>0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6IF-CIG/RKYMTN</v>
      </c>
    </row>
    <row r="3556" spans="1:8">
      <c r="A3556" s="80">
        <v>39326</v>
      </c>
      <c r="B3556" s="79" t="s">
        <v>84</v>
      </c>
      <c r="C3556" s="79" t="s">
        <v>96</v>
      </c>
      <c r="D3556" s="85">
        <v>0</v>
      </c>
      <c r="E3556" s="85">
        <v>0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6IF-NGPL/MIDCON</v>
      </c>
    </row>
    <row r="3557" spans="1:8">
      <c r="A3557" s="80">
        <v>39356</v>
      </c>
      <c r="B3557" s="79" t="s">
        <v>84</v>
      </c>
      <c r="C3557" s="79" t="s">
        <v>88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6IF-CIG/RKYMTN</v>
      </c>
    </row>
    <row r="3558" spans="1:8">
      <c r="A3558" s="80">
        <v>39356</v>
      </c>
      <c r="B3558" s="79" t="s">
        <v>84</v>
      </c>
      <c r="C3558" s="79" t="s">
        <v>96</v>
      </c>
      <c r="D3558" s="85">
        <v>0</v>
      </c>
      <c r="E3558" s="85">
        <v>0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6IF-NGPL/MIDCON</v>
      </c>
    </row>
    <row r="3559" spans="1:8">
      <c r="A3559" s="80">
        <v>39387</v>
      </c>
      <c r="B3559" s="79" t="s">
        <v>84</v>
      </c>
      <c r="C3559" s="79" t="s">
        <v>88</v>
      </c>
      <c r="D3559" s="85">
        <v>0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6IF-CIG/RKYMTN</v>
      </c>
    </row>
    <row r="3560" spans="1:8">
      <c r="A3560" s="80">
        <v>39387</v>
      </c>
      <c r="B3560" s="79" t="s">
        <v>84</v>
      </c>
      <c r="C3560" s="79" t="s">
        <v>96</v>
      </c>
      <c r="D3560" s="85">
        <v>0</v>
      </c>
      <c r="E3560" s="85">
        <v>0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6IF-NGPL/MIDCON</v>
      </c>
    </row>
    <row r="3561" spans="1:8">
      <c r="A3561" s="80">
        <v>39417</v>
      </c>
      <c r="B3561" s="79" t="s">
        <v>84</v>
      </c>
      <c r="C3561" s="79" t="s">
        <v>88</v>
      </c>
      <c r="D3561" s="85">
        <v>0</v>
      </c>
      <c r="E3561" s="85">
        <v>0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6IF-CIG/RKYMTN</v>
      </c>
    </row>
    <row r="3562" spans="1:8">
      <c r="A3562" s="80">
        <v>39417</v>
      </c>
      <c r="B3562" s="79" t="s">
        <v>84</v>
      </c>
      <c r="C3562" s="79" t="s">
        <v>96</v>
      </c>
      <c r="D3562" s="85">
        <v>0</v>
      </c>
      <c r="E3562" s="85">
        <v>0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6IF-NGPL/MIDCON</v>
      </c>
    </row>
    <row r="3563" spans="1:8">
      <c r="A3563" s="80">
        <v>39448</v>
      </c>
      <c r="B3563" s="79" t="s">
        <v>84</v>
      </c>
      <c r="C3563" s="79" t="s">
        <v>88</v>
      </c>
      <c r="D3563" s="85">
        <v>0</v>
      </c>
      <c r="E3563" s="85">
        <v>0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6IF-CIG/RKYMTN</v>
      </c>
    </row>
    <row r="3564" spans="1:8">
      <c r="A3564" s="80">
        <v>39448</v>
      </c>
      <c r="B3564" s="79" t="s">
        <v>84</v>
      </c>
      <c r="C3564" s="79" t="s">
        <v>96</v>
      </c>
      <c r="D3564" s="85">
        <v>0</v>
      </c>
      <c r="E3564" s="85">
        <v>0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6IF-NGPL/MIDCON</v>
      </c>
    </row>
    <row r="3565" spans="1:8">
      <c r="A3565" s="80">
        <v>39479</v>
      </c>
      <c r="B3565" s="79" t="s">
        <v>84</v>
      </c>
      <c r="C3565" s="79" t="s">
        <v>88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6IF-CIG/RKYMTN</v>
      </c>
    </row>
    <row r="3566" spans="1:8">
      <c r="A3566" s="80">
        <v>39479</v>
      </c>
      <c r="B3566" s="79" t="s">
        <v>84</v>
      </c>
      <c r="C3566" s="79" t="s">
        <v>96</v>
      </c>
      <c r="D3566" s="85">
        <v>0</v>
      </c>
      <c r="E3566" s="85">
        <v>0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6IF-NGPL/MIDCON</v>
      </c>
    </row>
    <row r="3567" spans="1:8">
      <c r="A3567" s="80">
        <v>39508</v>
      </c>
      <c r="B3567" s="79" t="s">
        <v>84</v>
      </c>
      <c r="C3567" s="79" t="s">
        <v>88</v>
      </c>
      <c r="D3567" s="85">
        <v>0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6IF-CIG/RKYMTN</v>
      </c>
    </row>
    <row r="3568" spans="1:8">
      <c r="A3568" s="80">
        <v>39508</v>
      </c>
      <c r="B3568" s="79" t="s">
        <v>84</v>
      </c>
      <c r="C3568" s="79" t="s">
        <v>96</v>
      </c>
      <c r="D3568" s="85">
        <v>0</v>
      </c>
      <c r="E3568" s="85">
        <v>0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6IF-NGPL/MIDCON</v>
      </c>
    </row>
    <row r="3569" spans="1:8">
      <c r="A3569" s="80">
        <v>39539</v>
      </c>
      <c r="B3569" s="79" t="s">
        <v>84</v>
      </c>
      <c r="C3569" s="79" t="s">
        <v>88</v>
      </c>
      <c r="D3569" s="85">
        <v>0</v>
      </c>
      <c r="E3569" s="85">
        <v>0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6IF-CIG/RKYMTN</v>
      </c>
    </row>
    <row r="3570" spans="1:8">
      <c r="A3570" s="80">
        <v>39539</v>
      </c>
      <c r="B3570" s="79" t="s">
        <v>84</v>
      </c>
      <c r="C3570" s="79" t="s">
        <v>96</v>
      </c>
      <c r="D3570" s="85">
        <v>0</v>
      </c>
      <c r="E3570" s="85">
        <v>0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6IF-NGPL/MIDCON</v>
      </c>
    </row>
    <row r="3571" spans="1:8">
      <c r="A3571" s="80">
        <v>39569</v>
      </c>
      <c r="B3571" s="79" t="s">
        <v>84</v>
      </c>
      <c r="C3571" s="79" t="s">
        <v>88</v>
      </c>
      <c r="D3571" s="85">
        <v>0</v>
      </c>
      <c r="E3571" s="85">
        <v>0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6IF-CIG/RKYMTN</v>
      </c>
    </row>
    <row r="3572" spans="1:8">
      <c r="A3572" s="80">
        <v>39569</v>
      </c>
      <c r="B3572" s="79" t="s">
        <v>84</v>
      </c>
      <c r="C3572" s="79" t="s">
        <v>96</v>
      </c>
      <c r="D3572" s="85">
        <v>0</v>
      </c>
      <c r="E3572" s="85">
        <v>0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6IF-NGPL/MIDCON</v>
      </c>
    </row>
    <row r="3573" spans="1:8">
      <c r="A3573" s="80">
        <v>39600</v>
      </c>
      <c r="B3573" s="79" t="s">
        <v>84</v>
      </c>
      <c r="C3573" s="79" t="s">
        <v>88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6IF-CIG/RKYMTN</v>
      </c>
    </row>
    <row r="3574" spans="1:8">
      <c r="A3574" s="80">
        <v>39600</v>
      </c>
      <c r="B3574" s="79" t="s">
        <v>84</v>
      </c>
      <c r="C3574" s="79" t="s">
        <v>96</v>
      </c>
      <c r="D3574" s="85">
        <v>0</v>
      </c>
      <c r="E3574" s="85">
        <v>0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6IF-NGPL/MIDCON</v>
      </c>
    </row>
    <row r="3575" spans="1:8">
      <c r="A3575" s="80">
        <v>39630</v>
      </c>
      <c r="B3575" s="79" t="s">
        <v>84</v>
      </c>
      <c r="C3575" s="79" t="s">
        <v>88</v>
      </c>
      <c r="D3575" s="85">
        <v>0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6IF-CIG/RKYMTN</v>
      </c>
    </row>
    <row r="3576" spans="1:8">
      <c r="A3576" s="80">
        <v>39630</v>
      </c>
      <c r="B3576" s="79" t="s">
        <v>84</v>
      </c>
      <c r="C3576" s="79" t="s">
        <v>96</v>
      </c>
      <c r="D3576" s="85">
        <v>0</v>
      </c>
      <c r="E3576" s="85">
        <v>0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6IF-NGPL/MIDCON</v>
      </c>
    </row>
    <row r="3577" spans="1:8">
      <c r="A3577" s="80">
        <v>39661</v>
      </c>
      <c r="B3577" s="79" t="s">
        <v>84</v>
      </c>
      <c r="C3577" s="79" t="s">
        <v>88</v>
      </c>
      <c r="D3577" s="85">
        <v>0</v>
      </c>
      <c r="E3577" s="85">
        <v>0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6IF-CIG/RKYMTN</v>
      </c>
    </row>
    <row r="3578" spans="1:8">
      <c r="A3578" s="80">
        <v>39661</v>
      </c>
      <c r="B3578" s="79" t="s">
        <v>84</v>
      </c>
      <c r="C3578" s="79" t="s">
        <v>96</v>
      </c>
      <c r="D3578" s="85">
        <v>0</v>
      </c>
      <c r="E3578" s="85">
        <v>0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6IF-NGPL/MIDCON</v>
      </c>
    </row>
    <row r="3579" spans="1:8">
      <c r="A3579" s="80">
        <v>39692</v>
      </c>
      <c r="B3579" s="79" t="s">
        <v>84</v>
      </c>
      <c r="C3579" s="79" t="s">
        <v>88</v>
      </c>
      <c r="D3579" s="85">
        <v>0</v>
      </c>
      <c r="E3579" s="85">
        <v>0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6IF-CIG/RKYMTN</v>
      </c>
    </row>
    <row r="3580" spans="1:8">
      <c r="A3580" s="80">
        <v>39692</v>
      </c>
      <c r="B3580" s="79" t="s">
        <v>84</v>
      </c>
      <c r="C3580" s="79" t="s">
        <v>96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6IF-NGPL/MIDCON</v>
      </c>
    </row>
    <row r="3581" spans="1:8">
      <c r="A3581" s="80">
        <v>39722</v>
      </c>
      <c r="B3581" s="79" t="s">
        <v>84</v>
      </c>
      <c r="C3581" s="79" t="s">
        <v>88</v>
      </c>
      <c r="D3581" s="85">
        <v>0</v>
      </c>
      <c r="E3581" s="85">
        <v>0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6IF-CIG/RKYMTN</v>
      </c>
    </row>
    <row r="3582" spans="1:8">
      <c r="A3582" s="80">
        <v>39722</v>
      </c>
      <c r="B3582" s="79" t="s">
        <v>84</v>
      </c>
      <c r="C3582" s="79" t="s">
        <v>96</v>
      </c>
      <c r="D3582" s="85">
        <v>0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6IF-NGPL/MIDCON</v>
      </c>
    </row>
    <row r="3583" spans="1:8">
      <c r="A3583" s="80">
        <v>39753</v>
      </c>
      <c r="B3583" s="79" t="s">
        <v>84</v>
      </c>
      <c r="C3583" s="79" t="s">
        <v>88</v>
      </c>
      <c r="D3583" s="85">
        <v>0</v>
      </c>
      <c r="E3583" s="85">
        <v>0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6IF-CIG/RKYMTN</v>
      </c>
    </row>
    <row r="3584" spans="1:8">
      <c r="A3584" s="80">
        <v>39753</v>
      </c>
      <c r="B3584" s="79" t="s">
        <v>84</v>
      </c>
      <c r="C3584" s="79" t="s">
        <v>96</v>
      </c>
      <c r="D3584" s="85">
        <v>0</v>
      </c>
      <c r="E3584" s="85">
        <v>0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6IF-NGPL/MIDCON</v>
      </c>
    </row>
    <row r="3585" spans="1:8">
      <c r="A3585" s="80">
        <v>39783</v>
      </c>
      <c r="B3585" s="79" t="s">
        <v>84</v>
      </c>
      <c r="C3585" s="79" t="s">
        <v>88</v>
      </c>
      <c r="D3585" s="85">
        <v>0</v>
      </c>
      <c r="E3585" s="85">
        <v>0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6IF-CIG/RKYMTN</v>
      </c>
    </row>
    <row r="3586" spans="1:8">
      <c r="A3586" s="80">
        <v>39783</v>
      </c>
      <c r="B3586" s="79" t="s">
        <v>84</v>
      </c>
      <c r="C3586" s="79" t="s">
        <v>96</v>
      </c>
      <c r="D3586" s="85">
        <v>0</v>
      </c>
      <c r="E3586" s="85">
        <v>0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6IF-NGPL/MIDCON</v>
      </c>
    </row>
    <row r="3587" spans="1:8">
      <c r="A3587" s="80">
        <v>39814</v>
      </c>
      <c r="B3587" s="79" t="s">
        <v>84</v>
      </c>
      <c r="C3587" s="79" t="s">
        <v>88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6IF-CIG/RKYMTN</v>
      </c>
    </row>
    <row r="3588" spans="1:8">
      <c r="A3588" s="80">
        <v>39814</v>
      </c>
      <c r="B3588" s="79" t="s">
        <v>84</v>
      </c>
      <c r="C3588" s="79" t="s">
        <v>96</v>
      </c>
      <c r="D3588" s="85">
        <v>0</v>
      </c>
      <c r="E3588" s="85">
        <v>0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6IF-NGPL/MIDCON</v>
      </c>
    </row>
    <row r="3589" spans="1:8">
      <c r="A3589" s="80">
        <v>39845</v>
      </c>
      <c r="B3589" s="79" t="s">
        <v>84</v>
      </c>
      <c r="C3589" s="79" t="s">
        <v>88</v>
      </c>
      <c r="D3589" s="85">
        <v>0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6IF-CIG/RKYMTN</v>
      </c>
    </row>
    <row r="3590" spans="1:8">
      <c r="A3590" s="80">
        <v>39845</v>
      </c>
      <c r="B3590" s="79" t="s">
        <v>84</v>
      </c>
      <c r="C3590" s="79" t="s">
        <v>96</v>
      </c>
      <c r="D3590" s="85">
        <v>0</v>
      </c>
      <c r="E3590" s="85">
        <v>0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6IF-NGPL/MIDCON</v>
      </c>
    </row>
    <row r="3591" spans="1:8">
      <c r="A3591" s="80">
        <v>39873</v>
      </c>
      <c r="B3591" s="79" t="s">
        <v>84</v>
      </c>
      <c r="C3591" s="79" t="s">
        <v>88</v>
      </c>
      <c r="D3591" s="85">
        <v>0</v>
      </c>
      <c r="E3591" s="85">
        <v>0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6IF-CIG/RKYMTN</v>
      </c>
    </row>
    <row r="3592" spans="1:8">
      <c r="A3592" s="80">
        <v>39873</v>
      </c>
      <c r="B3592" s="79" t="s">
        <v>84</v>
      </c>
      <c r="C3592" s="79" t="s">
        <v>96</v>
      </c>
      <c r="D3592" s="85">
        <v>0</v>
      </c>
      <c r="E3592" s="85">
        <v>0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6IF-NGPL/MIDCON</v>
      </c>
    </row>
    <row r="3593" spans="1:8">
      <c r="A3593" s="80">
        <v>39904</v>
      </c>
      <c r="B3593" s="79" t="s">
        <v>84</v>
      </c>
      <c r="C3593" s="79" t="s">
        <v>88</v>
      </c>
      <c r="D3593" s="85">
        <v>0</v>
      </c>
      <c r="E3593" s="85">
        <v>0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6IF-CIG/RKYMTN</v>
      </c>
    </row>
    <row r="3594" spans="1:8">
      <c r="A3594" s="80">
        <v>39904</v>
      </c>
      <c r="B3594" s="79" t="s">
        <v>84</v>
      </c>
      <c r="C3594" s="79" t="s">
        <v>96</v>
      </c>
      <c r="D3594" s="85">
        <v>0</v>
      </c>
      <c r="E3594" s="85">
        <v>0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6IF-NGPL/MIDCON</v>
      </c>
    </row>
    <row r="3595" spans="1:8">
      <c r="A3595" s="80">
        <v>39934</v>
      </c>
      <c r="B3595" s="79" t="s">
        <v>84</v>
      </c>
      <c r="C3595" s="79" t="s">
        <v>88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6IF-CIG/RKYMTN</v>
      </c>
    </row>
    <row r="3596" spans="1:8">
      <c r="A3596" s="80">
        <v>39934</v>
      </c>
      <c r="B3596" s="79" t="s">
        <v>84</v>
      </c>
      <c r="C3596" s="79" t="s">
        <v>96</v>
      </c>
      <c r="D3596" s="85">
        <v>0</v>
      </c>
      <c r="E3596" s="85">
        <v>0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6IF-NGPL/MIDCON</v>
      </c>
    </row>
    <row r="3597" spans="1:8">
      <c r="A3597" s="80">
        <v>39965</v>
      </c>
      <c r="B3597" s="79" t="s">
        <v>84</v>
      </c>
      <c r="C3597" s="79" t="s">
        <v>88</v>
      </c>
      <c r="D3597" s="85">
        <v>0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6IF-CIG/RKYMTN</v>
      </c>
    </row>
    <row r="3598" spans="1:8">
      <c r="A3598" s="80">
        <v>39965</v>
      </c>
      <c r="B3598" s="79" t="s">
        <v>84</v>
      </c>
      <c r="C3598" s="79" t="s">
        <v>96</v>
      </c>
      <c r="D3598" s="85">
        <v>0</v>
      </c>
      <c r="E3598" s="85">
        <v>0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6IF-NGPL/MIDCON</v>
      </c>
    </row>
    <row r="3599" spans="1:8">
      <c r="A3599" s="80">
        <v>39995</v>
      </c>
      <c r="B3599" s="79" t="s">
        <v>84</v>
      </c>
      <c r="C3599" s="79" t="s">
        <v>88</v>
      </c>
      <c r="D3599" s="85">
        <v>0</v>
      </c>
      <c r="E3599" s="85">
        <v>0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6IF-CIG/RKYMTN</v>
      </c>
    </row>
    <row r="3600" spans="1:8">
      <c r="A3600" s="80">
        <v>39995</v>
      </c>
      <c r="B3600" s="79" t="s">
        <v>84</v>
      </c>
      <c r="C3600" s="79" t="s">
        <v>96</v>
      </c>
      <c r="D3600" s="85">
        <v>0</v>
      </c>
      <c r="E3600" s="85">
        <v>0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6IF-NGPL/MIDCON</v>
      </c>
    </row>
    <row r="3601" spans="1:8">
      <c r="A3601" s="80">
        <v>40026</v>
      </c>
      <c r="B3601" s="79" t="s">
        <v>84</v>
      </c>
      <c r="C3601" s="79" t="s">
        <v>88</v>
      </c>
      <c r="D3601" s="85">
        <v>0</v>
      </c>
      <c r="E3601" s="85">
        <v>0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6IF-CIG/RKYMTN</v>
      </c>
    </row>
    <row r="3602" spans="1:8">
      <c r="A3602" s="80">
        <v>40026</v>
      </c>
      <c r="B3602" s="79" t="s">
        <v>84</v>
      </c>
      <c r="C3602" s="79" t="s">
        <v>96</v>
      </c>
      <c r="D3602" s="85">
        <v>0</v>
      </c>
      <c r="E3602" s="85">
        <v>0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6IF-NGPL/MIDCON</v>
      </c>
    </row>
    <row r="3603" spans="1:8">
      <c r="A3603" s="80">
        <v>40057</v>
      </c>
      <c r="B3603" s="79" t="s">
        <v>84</v>
      </c>
      <c r="C3603" s="79" t="s">
        <v>88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6IF-CIG/RKYMTN</v>
      </c>
    </row>
    <row r="3604" spans="1:8">
      <c r="A3604" s="80">
        <v>40057</v>
      </c>
      <c r="B3604" s="79" t="s">
        <v>84</v>
      </c>
      <c r="C3604" s="79" t="s">
        <v>96</v>
      </c>
      <c r="D3604" s="85">
        <v>0</v>
      </c>
      <c r="E3604" s="85">
        <v>0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6IF-NGPL/MIDCON</v>
      </c>
    </row>
    <row r="3605" spans="1:8">
      <c r="A3605" s="80">
        <v>40087</v>
      </c>
      <c r="B3605" s="79" t="s">
        <v>84</v>
      </c>
      <c r="C3605" s="79" t="s">
        <v>88</v>
      </c>
      <c r="D3605" s="85">
        <v>0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6IF-CIG/RKYMTN</v>
      </c>
    </row>
    <row r="3606" spans="1:8">
      <c r="A3606" s="80">
        <v>40087</v>
      </c>
      <c r="B3606" s="79" t="s">
        <v>84</v>
      </c>
      <c r="C3606" s="79" t="s">
        <v>96</v>
      </c>
      <c r="D3606" s="85">
        <v>0</v>
      </c>
      <c r="E3606" s="85">
        <v>0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6IF-NGPL/MIDCON</v>
      </c>
    </row>
    <row r="3607" spans="1:8">
      <c r="A3607" s="80">
        <v>40118</v>
      </c>
      <c r="B3607" s="79" t="s">
        <v>84</v>
      </c>
      <c r="C3607" s="79" t="s">
        <v>88</v>
      </c>
      <c r="D3607" s="85">
        <v>0</v>
      </c>
      <c r="E3607" s="85">
        <v>0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6IF-CIG/RKYMTN</v>
      </c>
    </row>
    <row r="3608" spans="1:8">
      <c r="A3608" s="80">
        <v>40118</v>
      </c>
      <c r="B3608" s="79" t="s">
        <v>84</v>
      </c>
      <c r="C3608" s="79" t="s">
        <v>96</v>
      </c>
      <c r="D3608" s="85">
        <v>0</v>
      </c>
      <c r="E3608" s="85">
        <v>0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6IF-NGPL/MIDCON</v>
      </c>
    </row>
    <row r="3609" spans="1:8">
      <c r="A3609" s="80">
        <v>40148</v>
      </c>
      <c r="B3609" s="79" t="s">
        <v>84</v>
      </c>
      <c r="C3609" s="79" t="s">
        <v>88</v>
      </c>
      <c r="D3609" s="85">
        <v>0</v>
      </c>
      <c r="E3609" s="85">
        <v>0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6IF-CIG/RKYMTN</v>
      </c>
    </row>
    <row r="3610" spans="1:8">
      <c r="A3610" s="80">
        <v>40148</v>
      </c>
      <c r="B3610" s="79" t="s">
        <v>84</v>
      </c>
      <c r="C3610" s="79" t="s">
        <v>96</v>
      </c>
      <c r="D3610" s="85">
        <v>0</v>
      </c>
      <c r="E3610" s="85">
        <v>0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6IF-NGPL/MIDCON</v>
      </c>
    </row>
    <row r="3611" spans="1:8">
      <c r="A3611" s="80">
        <v>40179</v>
      </c>
      <c r="B3611" s="79" t="s">
        <v>84</v>
      </c>
      <c r="C3611" s="79" t="s">
        <v>88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6IF-CIG/RKYMTN</v>
      </c>
    </row>
    <row r="3612" spans="1:8">
      <c r="A3612" s="80">
        <v>40179</v>
      </c>
      <c r="B3612" s="79" t="s">
        <v>84</v>
      </c>
      <c r="C3612" s="79" t="s">
        <v>96</v>
      </c>
      <c r="D3612" s="85">
        <v>0</v>
      </c>
      <c r="E3612" s="85">
        <v>0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6IF-NGPL/MIDCON</v>
      </c>
    </row>
    <row r="3613" spans="1:8">
      <c r="A3613" s="80">
        <v>40210</v>
      </c>
      <c r="B3613" s="79" t="s">
        <v>84</v>
      </c>
      <c r="C3613" s="79" t="s">
        <v>88</v>
      </c>
      <c r="D3613" s="85">
        <v>0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6IF-CIG/RKYMTN</v>
      </c>
    </row>
    <row r="3614" spans="1:8">
      <c r="A3614" s="80">
        <v>40210</v>
      </c>
      <c r="B3614" s="79" t="s">
        <v>84</v>
      </c>
      <c r="C3614" s="79" t="s">
        <v>96</v>
      </c>
      <c r="D3614" s="85">
        <v>0</v>
      </c>
      <c r="E3614" s="85">
        <v>0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6IF-NGPL/MIDCON</v>
      </c>
    </row>
    <row r="3615" spans="1:8">
      <c r="A3615" s="80">
        <v>40238</v>
      </c>
      <c r="B3615" s="79" t="s">
        <v>84</v>
      </c>
      <c r="C3615" s="79" t="s">
        <v>88</v>
      </c>
      <c r="D3615" s="85">
        <v>0</v>
      </c>
      <c r="E3615" s="85">
        <v>0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6IF-CIG/RKYMTN</v>
      </c>
    </row>
    <row r="3616" spans="1:8">
      <c r="A3616" s="80">
        <v>40238</v>
      </c>
      <c r="B3616" s="79" t="s">
        <v>84</v>
      </c>
      <c r="C3616" s="79" t="s">
        <v>96</v>
      </c>
      <c r="D3616" s="85">
        <v>0</v>
      </c>
      <c r="E3616" s="85">
        <v>0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6IF-NGPL/MIDCON</v>
      </c>
    </row>
    <row r="3617" spans="1:8">
      <c r="A3617" s="80">
        <v>40269</v>
      </c>
      <c r="B3617" s="79" t="s">
        <v>84</v>
      </c>
      <c r="C3617" s="79" t="s">
        <v>88</v>
      </c>
      <c r="D3617" s="85">
        <v>0</v>
      </c>
      <c r="E3617" s="85">
        <v>0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6IF-CIG/RKYMTN</v>
      </c>
    </row>
    <row r="3618" spans="1:8">
      <c r="A3618" s="80">
        <v>40269</v>
      </c>
      <c r="B3618" s="79" t="s">
        <v>84</v>
      </c>
      <c r="C3618" s="79" t="s">
        <v>96</v>
      </c>
      <c r="D3618" s="85">
        <v>0</v>
      </c>
      <c r="E3618" s="85">
        <v>0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6IF-NGPL/MIDCON</v>
      </c>
    </row>
    <row r="3619" spans="1:8">
      <c r="A3619" s="80">
        <v>40299</v>
      </c>
      <c r="B3619" s="79" t="s">
        <v>84</v>
      </c>
      <c r="C3619" s="79" t="s">
        <v>88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6IF-CIG/RKYMTN</v>
      </c>
    </row>
    <row r="3620" spans="1:8">
      <c r="A3620" s="80">
        <v>40299</v>
      </c>
      <c r="B3620" s="79" t="s">
        <v>84</v>
      </c>
      <c r="C3620" s="79" t="s">
        <v>96</v>
      </c>
      <c r="D3620" s="85">
        <v>0</v>
      </c>
      <c r="E3620" s="85">
        <v>0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6IF-NGPL/MIDCON</v>
      </c>
    </row>
    <row r="3621" spans="1:8">
      <c r="A3621" s="80">
        <v>40330</v>
      </c>
      <c r="B3621" s="79" t="s">
        <v>84</v>
      </c>
      <c r="C3621" s="79" t="s">
        <v>88</v>
      </c>
      <c r="D3621" s="85">
        <v>0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6IF-CIG/RKYMTN</v>
      </c>
    </row>
    <row r="3622" spans="1:8">
      <c r="A3622" s="80">
        <v>40330</v>
      </c>
      <c r="B3622" s="79" t="s">
        <v>84</v>
      </c>
      <c r="C3622" s="79" t="s">
        <v>96</v>
      </c>
      <c r="D3622" s="85">
        <v>0</v>
      </c>
      <c r="E3622" s="85">
        <v>0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6IF-NGPL/MIDCON</v>
      </c>
    </row>
    <row r="3623" spans="1:8">
      <c r="A3623" s="80">
        <v>40360</v>
      </c>
      <c r="B3623" s="79" t="s">
        <v>84</v>
      </c>
      <c r="C3623" s="79" t="s">
        <v>88</v>
      </c>
      <c r="D3623" s="85">
        <v>0</v>
      </c>
      <c r="E3623" s="85">
        <v>0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6IF-CIG/RKYMTN</v>
      </c>
    </row>
    <row r="3624" spans="1:8">
      <c r="A3624" s="80">
        <v>40360</v>
      </c>
      <c r="B3624" s="79" t="s">
        <v>84</v>
      </c>
      <c r="C3624" s="79" t="s">
        <v>96</v>
      </c>
      <c r="D3624" s="85">
        <v>0</v>
      </c>
      <c r="E3624" s="85">
        <v>0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6IF-NGPL/MIDCON</v>
      </c>
    </row>
    <row r="3625" spans="1:8">
      <c r="A3625" s="80">
        <v>40391</v>
      </c>
      <c r="B3625" s="79" t="s">
        <v>84</v>
      </c>
      <c r="C3625" s="79" t="s">
        <v>88</v>
      </c>
      <c r="D3625" s="85">
        <v>0</v>
      </c>
      <c r="E3625" s="85">
        <v>0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6IF-CIG/RKYMTN</v>
      </c>
    </row>
    <row r="3626" spans="1:8">
      <c r="A3626" s="80">
        <v>40391</v>
      </c>
      <c r="B3626" s="79" t="s">
        <v>84</v>
      </c>
      <c r="C3626" s="79" t="s">
        <v>96</v>
      </c>
      <c r="D3626" s="85">
        <v>0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6IF-NGPL/MIDCON</v>
      </c>
    </row>
    <row r="3627" spans="1:8">
      <c r="A3627" s="80">
        <v>40422</v>
      </c>
      <c r="B3627" s="79" t="s">
        <v>84</v>
      </c>
      <c r="C3627" s="79" t="s">
        <v>88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6IF-CIG/RKYMTN</v>
      </c>
    </row>
    <row r="3628" spans="1:8">
      <c r="A3628" s="80">
        <v>40422</v>
      </c>
      <c r="B3628" s="79" t="s">
        <v>84</v>
      </c>
      <c r="C3628" s="79" t="s">
        <v>96</v>
      </c>
      <c r="D3628" s="85">
        <v>0</v>
      </c>
      <c r="E3628" s="85">
        <v>0</v>
      </c>
      <c r="F3628" s="210">
        <f t="shared" si="168"/>
        <v>6</v>
      </c>
      <c r="G3628" s="79" t="str">
        <f t="shared" si="169"/>
        <v>D</v>
      </c>
      <c r="H3628" s="79" t="str">
        <f t="shared" si="170"/>
        <v>6IF-NGPL/MIDCON</v>
      </c>
    </row>
    <row r="3629" spans="1:8">
      <c r="A3629" s="80">
        <v>40452</v>
      </c>
      <c r="B3629" s="79" t="s">
        <v>84</v>
      </c>
      <c r="C3629" s="79" t="s">
        <v>88</v>
      </c>
      <c r="D3629" s="85">
        <v>0</v>
      </c>
      <c r="E3629" s="85">
        <v>0</v>
      </c>
      <c r="F3629" s="210">
        <f t="shared" si="168"/>
        <v>6</v>
      </c>
      <c r="G3629" s="79" t="str">
        <f t="shared" si="169"/>
        <v>D</v>
      </c>
      <c r="H3629" s="79" t="str">
        <f t="shared" si="170"/>
        <v>6IF-CIG/RKYMTN</v>
      </c>
    </row>
    <row r="3630" spans="1:8">
      <c r="A3630" s="80">
        <v>40452</v>
      </c>
      <c r="B3630" s="79" t="s">
        <v>84</v>
      </c>
      <c r="C3630" s="79" t="s">
        <v>96</v>
      </c>
      <c r="D3630" s="85">
        <v>0</v>
      </c>
      <c r="E3630" s="85">
        <v>0</v>
      </c>
      <c r="F3630" s="210">
        <f t="shared" si="168"/>
        <v>6</v>
      </c>
      <c r="G3630" s="79" t="str">
        <f t="shared" si="169"/>
        <v>D</v>
      </c>
      <c r="H3630" s="79" t="str">
        <f t="shared" si="170"/>
        <v>6IF-NGPL/MIDCON</v>
      </c>
    </row>
    <row r="3631" spans="1:8">
      <c r="A3631" s="80">
        <v>40483</v>
      </c>
      <c r="B3631" s="79" t="s">
        <v>84</v>
      </c>
      <c r="C3631" s="79" t="s">
        <v>88</v>
      </c>
      <c r="D3631" s="85">
        <v>0</v>
      </c>
      <c r="E3631" s="85">
        <v>0</v>
      </c>
      <c r="F3631" s="210">
        <f t="shared" si="168"/>
        <v>6</v>
      </c>
      <c r="G3631" s="79" t="str">
        <f t="shared" si="169"/>
        <v>D</v>
      </c>
      <c r="H3631" s="79" t="str">
        <f t="shared" si="170"/>
        <v>6IF-CIG/RKYMTN</v>
      </c>
    </row>
    <row r="3632" spans="1:8">
      <c r="A3632" s="80">
        <v>40483</v>
      </c>
      <c r="B3632" s="79" t="s">
        <v>84</v>
      </c>
      <c r="C3632" s="79" t="s">
        <v>96</v>
      </c>
      <c r="D3632" s="85">
        <v>0</v>
      </c>
      <c r="E3632" s="85">
        <v>0</v>
      </c>
      <c r="F3632" s="210">
        <f t="shared" si="168"/>
        <v>6</v>
      </c>
      <c r="G3632" s="79" t="str">
        <f t="shared" si="169"/>
        <v>D</v>
      </c>
      <c r="H3632" s="79" t="str">
        <f t="shared" si="170"/>
        <v>6IF-NGPL/MIDCON</v>
      </c>
    </row>
    <row r="3633" spans="1:8">
      <c r="A3633" s="80">
        <v>40513</v>
      </c>
      <c r="B3633" s="79" t="s">
        <v>84</v>
      </c>
      <c r="C3633" s="79" t="s">
        <v>88</v>
      </c>
      <c r="D3633" s="85">
        <v>0</v>
      </c>
      <c r="E3633" s="85">
        <v>0</v>
      </c>
      <c r="F3633" s="210">
        <f t="shared" si="168"/>
        <v>6</v>
      </c>
      <c r="G3633" s="79" t="str">
        <f t="shared" si="169"/>
        <v>D</v>
      </c>
      <c r="H3633" s="79" t="str">
        <f t="shared" si="170"/>
        <v>6IF-CIG/RKYMTN</v>
      </c>
    </row>
    <row r="3634" spans="1:8">
      <c r="A3634" s="80">
        <v>40513</v>
      </c>
      <c r="B3634" s="79" t="s">
        <v>84</v>
      </c>
      <c r="C3634" s="79" t="s">
        <v>96</v>
      </c>
      <c r="D3634" s="85">
        <v>0</v>
      </c>
      <c r="E3634" s="85">
        <v>0</v>
      </c>
      <c r="F3634" s="210">
        <f t="shared" si="168"/>
        <v>6</v>
      </c>
      <c r="G3634" s="79" t="str">
        <f t="shared" si="169"/>
        <v>D</v>
      </c>
      <c r="H3634" s="79" t="str">
        <f t="shared" si="170"/>
        <v>6IF-NGPL/MIDCON</v>
      </c>
    </row>
    <row r="3635" spans="1:8">
      <c r="A3635" s="80">
        <v>40544</v>
      </c>
      <c r="B3635" s="79" t="s">
        <v>84</v>
      </c>
      <c r="C3635" s="79" t="s">
        <v>88</v>
      </c>
      <c r="D3635" s="85">
        <v>0</v>
      </c>
      <c r="E3635" s="85">
        <v>0</v>
      </c>
      <c r="F3635" s="210">
        <f t="shared" si="168"/>
        <v>6</v>
      </c>
      <c r="G3635" s="79" t="str">
        <f t="shared" si="169"/>
        <v>D</v>
      </c>
      <c r="H3635" s="79" t="str">
        <f t="shared" si="170"/>
        <v>6IF-CIG/RKYMTN</v>
      </c>
    </row>
    <row r="3636" spans="1:8">
      <c r="A3636" s="80">
        <v>40544</v>
      </c>
      <c r="B3636" s="79" t="s">
        <v>84</v>
      </c>
      <c r="C3636" s="79" t="s">
        <v>96</v>
      </c>
      <c r="D3636" s="85">
        <v>0</v>
      </c>
      <c r="E3636" s="85">
        <v>0</v>
      </c>
      <c r="F3636" s="210">
        <f t="shared" si="168"/>
        <v>6</v>
      </c>
      <c r="G3636" s="79" t="str">
        <f t="shared" si="169"/>
        <v>D</v>
      </c>
      <c r="H3636" s="79" t="str">
        <f t="shared" si="170"/>
        <v>6IF-NGPL/MIDCON</v>
      </c>
    </row>
    <row r="3637" spans="1:8">
      <c r="A3637" s="80">
        <v>40575</v>
      </c>
      <c r="B3637" s="79" t="s">
        <v>84</v>
      </c>
      <c r="C3637" s="79" t="s">
        <v>88</v>
      </c>
      <c r="D3637" s="85">
        <v>0</v>
      </c>
      <c r="E3637" s="85">
        <v>0</v>
      </c>
      <c r="F3637" s="210">
        <f t="shared" si="168"/>
        <v>6</v>
      </c>
      <c r="G3637" s="79" t="str">
        <f t="shared" si="169"/>
        <v>D</v>
      </c>
      <c r="H3637" s="79" t="str">
        <f t="shared" si="170"/>
        <v>6IF-CIG/RKYMTN</v>
      </c>
    </row>
    <row r="3638" spans="1:8">
      <c r="A3638" s="80">
        <v>40575</v>
      </c>
      <c r="B3638" s="79" t="s">
        <v>84</v>
      </c>
      <c r="C3638" s="79" t="s">
        <v>96</v>
      </c>
      <c r="D3638" s="85">
        <v>0</v>
      </c>
      <c r="E3638" s="85">
        <v>0</v>
      </c>
      <c r="F3638" s="210">
        <f t="shared" si="168"/>
        <v>6</v>
      </c>
      <c r="G3638" s="79" t="str">
        <f t="shared" si="169"/>
        <v>D</v>
      </c>
      <c r="H3638" s="79" t="str">
        <f t="shared" si="170"/>
        <v>6IF-NGPL/MIDCON</v>
      </c>
    </row>
    <row r="3639" spans="1:8">
      <c r="A3639" s="80">
        <v>40603</v>
      </c>
      <c r="B3639" s="79" t="s">
        <v>84</v>
      </c>
      <c r="C3639" s="79" t="s">
        <v>88</v>
      </c>
      <c r="D3639" s="85">
        <v>0</v>
      </c>
      <c r="E3639" s="85">
        <v>0</v>
      </c>
      <c r="F3639" s="210">
        <f t="shared" si="168"/>
        <v>6</v>
      </c>
      <c r="G3639" s="79" t="str">
        <f t="shared" si="169"/>
        <v>D</v>
      </c>
      <c r="H3639" s="79" t="str">
        <f t="shared" si="170"/>
        <v>6IF-CIG/RKYMTN</v>
      </c>
    </row>
    <row r="3640" spans="1:8">
      <c r="A3640" s="80">
        <v>40603</v>
      </c>
      <c r="B3640" s="79" t="s">
        <v>84</v>
      </c>
      <c r="C3640" s="79" t="s">
        <v>96</v>
      </c>
      <c r="D3640" s="85">
        <v>0</v>
      </c>
      <c r="E3640" s="85">
        <v>0</v>
      </c>
      <c r="F3640" s="210">
        <f t="shared" si="168"/>
        <v>6</v>
      </c>
      <c r="G3640" s="79" t="str">
        <f t="shared" si="169"/>
        <v>D</v>
      </c>
      <c r="H3640" s="79" t="str">
        <f t="shared" si="170"/>
        <v>6IF-NGPL/MIDCON</v>
      </c>
    </row>
    <row r="3641" spans="1:8">
      <c r="A3641" s="80">
        <v>40634</v>
      </c>
      <c r="B3641" s="79" t="s">
        <v>84</v>
      </c>
      <c r="C3641" s="79" t="s">
        <v>88</v>
      </c>
      <c r="D3641" s="85">
        <v>0</v>
      </c>
      <c r="E3641" s="85">
        <v>0</v>
      </c>
      <c r="F3641" s="210">
        <f t="shared" si="168"/>
        <v>6</v>
      </c>
      <c r="G3641" s="79" t="str">
        <f t="shared" si="169"/>
        <v>D</v>
      </c>
      <c r="H3641" s="79" t="str">
        <f t="shared" si="170"/>
        <v>6IF-CIG/RKYMTN</v>
      </c>
    </row>
    <row r="3642" spans="1:8">
      <c r="A3642" s="80">
        <v>40634</v>
      </c>
      <c r="B3642" s="79" t="s">
        <v>84</v>
      </c>
      <c r="C3642" s="79" t="s">
        <v>96</v>
      </c>
      <c r="D3642" s="85">
        <v>0</v>
      </c>
      <c r="E3642" s="85">
        <v>0</v>
      </c>
      <c r="F3642" s="210">
        <f t="shared" si="168"/>
        <v>6</v>
      </c>
      <c r="G3642" s="79" t="str">
        <f t="shared" si="169"/>
        <v>D</v>
      </c>
      <c r="H3642" s="79" t="str">
        <f t="shared" si="170"/>
        <v>6IF-NGPL/MIDCON</v>
      </c>
    </row>
    <row r="3643" spans="1:8">
      <c r="A3643" s="80">
        <v>40664</v>
      </c>
      <c r="B3643" s="79" t="s">
        <v>84</v>
      </c>
      <c r="C3643" s="79" t="s">
        <v>88</v>
      </c>
      <c r="D3643" s="85">
        <v>0</v>
      </c>
      <c r="E3643" s="85">
        <v>0</v>
      </c>
      <c r="F3643" s="210">
        <f t="shared" si="168"/>
        <v>6</v>
      </c>
      <c r="G3643" s="79" t="str">
        <f t="shared" si="169"/>
        <v>D</v>
      </c>
      <c r="H3643" s="79" t="str">
        <f t="shared" si="170"/>
        <v>6IF-CIG/RKYMTN</v>
      </c>
    </row>
    <row r="3644" spans="1:8">
      <c r="A3644" s="80">
        <v>40664</v>
      </c>
      <c r="B3644" s="79" t="s">
        <v>84</v>
      </c>
      <c r="C3644" s="79" t="s">
        <v>96</v>
      </c>
      <c r="D3644" s="85">
        <v>0</v>
      </c>
      <c r="E3644" s="85">
        <v>0</v>
      </c>
      <c r="F3644" s="210">
        <f t="shared" si="168"/>
        <v>6</v>
      </c>
      <c r="G3644" s="79" t="str">
        <f t="shared" si="169"/>
        <v>D</v>
      </c>
      <c r="H3644" s="79" t="str">
        <f t="shared" si="170"/>
        <v>6IF-NGPL/MIDCON</v>
      </c>
    </row>
    <row r="3645" spans="1:8">
      <c r="A3645" s="80">
        <v>40695</v>
      </c>
      <c r="B3645" s="79" t="s">
        <v>84</v>
      </c>
      <c r="C3645" s="79" t="s">
        <v>88</v>
      </c>
      <c r="D3645" s="85">
        <v>0</v>
      </c>
      <c r="E3645" s="85">
        <v>0</v>
      </c>
      <c r="F3645" s="210">
        <f t="shared" si="168"/>
        <v>6</v>
      </c>
      <c r="G3645" s="79" t="str">
        <f t="shared" si="169"/>
        <v>D</v>
      </c>
      <c r="H3645" s="79" t="str">
        <f t="shared" si="170"/>
        <v>6IF-CIG/RKYMTN</v>
      </c>
    </row>
    <row r="3646" spans="1:8">
      <c r="A3646" s="80">
        <v>40695</v>
      </c>
      <c r="B3646" s="79" t="s">
        <v>84</v>
      </c>
      <c r="C3646" s="79" t="s">
        <v>96</v>
      </c>
      <c r="D3646" s="85">
        <v>0</v>
      </c>
      <c r="E3646" s="85">
        <v>0</v>
      </c>
      <c r="F3646" s="210">
        <f t="shared" si="168"/>
        <v>6</v>
      </c>
      <c r="G3646" s="79" t="str">
        <f t="shared" si="169"/>
        <v>D</v>
      </c>
      <c r="H3646" s="79" t="str">
        <f t="shared" si="170"/>
        <v>6IF-NGPL/MIDCON</v>
      </c>
    </row>
    <row r="3647" spans="1:8">
      <c r="A3647" s="80">
        <v>40725</v>
      </c>
      <c r="B3647" s="79" t="s">
        <v>84</v>
      </c>
      <c r="C3647" s="79" t="s">
        <v>88</v>
      </c>
      <c r="D3647" s="85">
        <v>0</v>
      </c>
      <c r="E3647" s="85">
        <v>0</v>
      </c>
      <c r="F3647" s="210">
        <f t="shared" si="168"/>
        <v>6</v>
      </c>
      <c r="G3647" s="79" t="str">
        <f t="shared" si="169"/>
        <v>D</v>
      </c>
      <c r="H3647" s="79" t="str">
        <f t="shared" si="170"/>
        <v>6IF-CIG/RKYMTN</v>
      </c>
    </row>
    <row r="3648" spans="1:8">
      <c r="A3648" s="80">
        <v>40725</v>
      </c>
      <c r="B3648" s="79" t="s">
        <v>84</v>
      </c>
      <c r="C3648" s="79" t="s">
        <v>96</v>
      </c>
      <c r="D3648" s="85">
        <v>0</v>
      </c>
      <c r="E3648" s="85">
        <v>0</v>
      </c>
      <c r="F3648" s="210">
        <f t="shared" si="168"/>
        <v>6</v>
      </c>
      <c r="G3648" s="79" t="str">
        <f t="shared" si="169"/>
        <v>D</v>
      </c>
      <c r="H3648" s="79" t="str">
        <f t="shared" si="170"/>
        <v>6IF-NGPL/MIDCON</v>
      </c>
    </row>
    <row r="3649" spans="1:8">
      <c r="A3649" s="80">
        <v>40756</v>
      </c>
      <c r="B3649" s="79" t="s">
        <v>84</v>
      </c>
      <c r="C3649" s="79" t="s">
        <v>88</v>
      </c>
      <c r="D3649" s="85">
        <v>0</v>
      </c>
      <c r="E3649" s="85">
        <v>0</v>
      </c>
      <c r="F3649" s="210">
        <f t="shared" si="168"/>
        <v>6</v>
      </c>
      <c r="G3649" s="79" t="str">
        <f t="shared" si="169"/>
        <v>D</v>
      </c>
      <c r="H3649" s="79" t="str">
        <f t="shared" si="170"/>
        <v>6IF-CIG/RKYMTN</v>
      </c>
    </row>
    <row r="3650" spans="1:8">
      <c r="A3650" s="80">
        <v>40756</v>
      </c>
      <c r="B3650" s="79" t="s">
        <v>84</v>
      </c>
      <c r="C3650" s="79" t="s">
        <v>96</v>
      </c>
      <c r="D3650" s="85">
        <v>0</v>
      </c>
      <c r="E3650" s="85">
        <v>0</v>
      </c>
      <c r="F3650" s="210">
        <f t="shared" si="168"/>
        <v>6</v>
      </c>
      <c r="G3650" s="79" t="str">
        <f t="shared" si="169"/>
        <v>D</v>
      </c>
      <c r="H3650" s="79" t="str">
        <f t="shared" si="170"/>
        <v>6IF-NGPL/MIDCON</v>
      </c>
    </row>
    <row r="3651" spans="1:8">
      <c r="A3651" s="80">
        <v>40787</v>
      </c>
      <c r="B3651" s="79" t="s">
        <v>84</v>
      </c>
      <c r="C3651" s="79" t="s">
        <v>88</v>
      </c>
      <c r="D3651" s="85">
        <v>0</v>
      </c>
      <c r="E3651" s="85">
        <v>0</v>
      </c>
      <c r="F3651" s="210">
        <f t="shared" ref="F3651:F3714" si="171">IF(REF_DT&lt;=LastDay,INDEX(IntraMonth_Buckets,MATCH($A3651,IntraSumMonths,0),1),INDEX(BucketTable,MATCH($A3651,SumMonths,0),1))</f>
        <v>6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6IF-CIG/RKYMTN</v>
      </c>
    </row>
    <row r="3652" spans="1:8">
      <c r="A3652" s="80">
        <v>40787</v>
      </c>
      <c r="B3652" s="79" t="s">
        <v>84</v>
      </c>
      <c r="C3652" s="79" t="s">
        <v>96</v>
      </c>
      <c r="D3652" s="85">
        <v>0</v>
      </c>
      <c r="E3652" s="85">
        <v>0</v>
      </c>
      <c r="F3652" s="210">
        <f t="shared" si="171"/>
        <v>6</v>
      </c>
      <c r="G3652" s="79" t="str">
        <f t="shared" si="172"/>
        <v>D</v>
      </c>
      <c r="H3652" s="79" t="str">
        <f t="shared" si="173"/>
        <v>6IF-NGPL/MIDCON</v>
      </c>
    </row>
    <row r="3653" spans="1:8">
      <c r="A3653" s="80">
        <v>40817</v>
      </c>
      <c r="B3653" s="79" t="s">
        <v>84</v>
      </c>
      <c r="C3653" s="79" t="s">
        <v>88</v>
      </c>
      <c r="D3653" s="85">
        <v>0</v>
      </c>
      <c r="E3653" s="85">
        <v>0</v>
      </c>
      <c r="F3653" s="210">
        <f t="shared" si="171"/>
        <v>6</v>
      </c>
      <c r="G3653" s="79" t="str">
        <f t="shared" si="172"/>
        <v>D</v>
      </c>
      <c r="H3653" s="79" t="str">
        <f t="shared" si="173"/>
        <v>6IF-CIG/RKYMTN</v>
      </c>
    </row>
    <row r="3654" spans="1:8">
      <c r="A3654" s="80">
        <v>40817</v>
      </c>
      <c r="B3654" s="79" t="s">
        <v>84</v>
      </c>
      <c r="C3654" s="79" t="s">
        <v>96</v>
      </c>
      <c r="D3654" s="85">
        <v>0</v>
      </c>
      <c r="E3654" s="85">
        <v>0</v>
      </c>
      <c r="F3654" s="210">
        <f t="shared" si="171"/>
        <v>6</v>
      </c>
      <c r="G3654" s="79" t="str">
        <f t="shared" si="172"/>
        <v>D</v>
      </c>
      <c r="H3654" s="79" t="str">
        <f t="shared" si="173"/>
        <v>6IF-NGPL/MIDCON</v>
      </c>
    </row>
    <row r="3655" spans="1:8">
      <c r="A3655" s="80">
        <v>40848</v>
      </c>
      <c r="B3655" s="79" t="s">
        <v>84</v>
      </c>
      <c r="C3655" s="79" t="s">
        <v>88</v>
      </c>
      <c r="D3655" s="85">
        <v>0</v>
      </c>
      <c r="E3655" s="85">
        <v>0</v>
      </c>
      <c r="F3655" s="210">
        <f t="shared" si="171"/>
        <v>6</v>
      </c>
      <c r="G3655" s="79" t="str">
        <f t="shared" si="172"/>
        <v>D</v>
      </c>
      <c r="H3655" s="79" t="str">
        <f t="shared" si="173"/>
        <v>6IF-CIG/RKYMTN</v>
      </c>
    </row>
    <row r="3656" spans="1:8">
      <c r="A3656" s="80">
        <v>40848</v>
      </c>
      <c r="B3656" s="79" t="s">
        <v>84</v>
      </c>
      <c r="C3656" s="79" t="s">
        <v>96</v>
      </c>
      <c r="D3656" s="85">
        <v>0</v>
      </c>
      <c r="E3656" s="85">
        <v>0</v>
      </c>
      <c r="F3656" s="210">
        <f t="shared" si="171"/>
        <v>6</v>
      </c>
      <c r="G3656" s="79" t="str">
        <f t="shared" si="172"/>
        <v>D</v>
      </c>
      <c r="H3656" s="79" t="str">
        <f t="shared" si="173"/>
        <v>6IF-NGPL/MIDCON</v>
      </c>
    </row>
    <row r="3657" spans="1:8">
      <c r="A3657" s="80">
        <v>40878</v>
      </c>
      <c r="B3657" s="79" t="s">
        <v>84</v>
      </c>
      <c r="C3657" s="79" t="s">
        <v>88</v>
      </c>
      <c r="D3657" s="85">
        <v>0</v>
      </c>
      <c r="E3657" s="85">
        <v>0</v>
      </c>
      <c r="F3657" s="210">
        <f t="shared" si="171"/>
        <v>6</v>
      </c>
      <c r="G3657" s="79" t="str">
        <f t="shared" si="172"/>
        <v>D</v>
      </c>
      <c r="H3657" s="79" t="str">
        <f t="shared" si="173"/>
        <v>6IF-CIG/RKYMTN</v>
      </c>
    </row>
    <row r="3658" spans="1:8">
      <c r="A3658" s="80">
        <v>40878</v>
      </c>
      <c r="B3658" s="79" t="s">
        <v>84</v>
      </c>
      <c r="C3658" s="79" t="s">
        <v>96</v>
      </c>
      <c r="D3658" s="85">
        <v>0</v>
      </c>
      <c r="E3658" s="85">
        <v>0</v>
      </c>
      <c r="F3658" s="210">
        <f t="shared" si="171"/>
        <v>6</v>
      </c>
      <c r="G3658" s="79" t="str">
        <f t="shared" si="172"/>
        <v>D</v>
      </c>
      <c r="H3658" s="79" t="str">
        <f t="shared" si="173"/>
        <v>6IF-NGPL/MIDCON</v>
      </c>
    </row>
    <row r="3659" spans="1:8">
      <c r="A3659" s="80">
        <v>40909</v>
      </c>
      <c r="B3659" s="79" t="s">
        <v>84</v>
      </c>
      <c r="C3659" s="79" t="s">
        <v>88</v>
      </c>
      <c r="D3659" s="85">
        <v>0</v>
      </c>
      <c r="E3659" s="85">
        <v>0</v>
      </c>
      <c r="F3659" s="210">
        <f t="shared" si="171"/>
        <v>6</v>
      </c>
      <c r="G3659" s="79" t="str">
        <f t="shared" si="172"/>
        <v>D</v>
      </c>
      <c r="H3659" s="79" t="str">
        <f t="shared" si="173"/>
        <v>6IF-CIG/RKYMTN</v>
      </c>
    </row>
    <row r="3660" spans="1:8">
      <c r="A3660" s="80">
        <v>40909</v>
      </c>
      <c r="B3660" s="79" t="s">
        <v>84</v>
      </c>
      <c r="C3660" s="79" t="s">
        <v>96</v>
      </c>
      <c r="D3660" s="85">
        <v>0</v>
      </c>
      <c r="E3660" s="85">
        <v>0</v>
      </c>
      <c r="F3660" s="210">
        <f t="shared" si="171"/>
        <v>6</v>
      </c>
      <c r="G3660" s="79" t="str">
        <f t="shared" si="172"/>
        <v>D</v>
      </c>
      <c r="H3660" s="79" t="str">
        <f t="shared" si="173"/>
        <v>6IF-NGPL/MIDCON</v>
      </c>
    </row>
    <row r="3661" spans="1:8">
      <c r="A3661" s="80">
        <v>40940</v>
      </c>
      <c r="B3661" s="79" t="s">
        <v>84</v>
      </c>
      <c r="C3661" s="79" t="s">
        <v>88</v>
      </c>
      <c r="D3661" s="85">
        <v>0</v>
      </c>
      <c r="E3661" s="85">
        <v>0</v>
      </c>
      <c r="F3661" s="210">
        <f t="shared" si="171"/>
        <v>6</v>
      </c>
      <c r="G3661" s="79" t="str">
        <f t="shared" si="172"/>
        <v>D</v>
      </c>
      <c r="H3661" s="79" t="str">
        <f t="shared" si="173"/>
        <v>6IF-CIG/RKYMTN</v>
      </c>
    </row>
    <row r="3662" spans="1:8">
      <c r="A3662" s="80">
        <v>40940</v>
      </c>
      <c r="B3662" s="79" t="s">
        <v>84</v>
      </c>
      <c r="C3662" s="79" t="s">
        <v>96</v>
      </c>
      <c r="D3662" s="85">
        <v>0</v>
      </c>
      <c r="E3662" s="85">
        <v>0</v>
      </c>
      <c r="F3662" s="210">
        <f t="shared" si="171"/>
        <v>6</v>
      </c>
      <c r="G3662" s="79" t="str">
        <f t="shared" si="172"/>
        <v>D</v>
      </c>
      <c r="H3662" s="79" t="str">
        <f t="shared" si="173"/>
        <v>6IF-NGPL/MIDCON</v>
      </c>
    </row>
    <row r="3663" spans="1:8">
      <c r="A3663" s="80">
        <v>40969</v>
      </c>
      <c r="B3663" s="79" t="s">
        <v>84</v>
      </c>
      <c r="C3663" s="79" t="s">
        <v>88</v>
      </c>
      <c r="D3663" s="85">
        <v>0</v>
      </c>
      <c r="E3663" s="85">
        <v>0</v>
      </c>
      <c r="F3663" s="210">
        <f t="shared" si="171"/>
        <v>6</v>
      </c>
      <c r="G3663" s="79" t="str">
        <f t="shared" si="172"/>
        <v>D</v>
      </c>
      <c r="H3663" s="79" t="str">
        <f t="shared" si="173"/>
        <v>6IF-CIG/RKYMTN</v>
      </c>
    </row>
    <row r="3664" spans="1:8">
      <c r="A3664" s="80">
        <v>40969</v>
      </c>
      <c r="B3664" s="79" t="s">
        <v>84</v>
      </c>
      <c r="C3664" s="79" t="s">
        <v>96</v>
      </c>
      <c r="D3664" s="85">
        <v>0</v>
      </c>
      <c r="E3664" s="85">
        <v>0</v>
      </c>
      <c r="F3664" s="210">
        <f t="shared" si="171"/>
        <v>6</v>
      </c>
      <c r="G3664" s="79" t="str">
        <f t="shared" si="172"/>
        <v>D</v>
      </c>
      <c r="H3664" s="79" t="str">
        <f t="shared" si="173"/>
        <v>6IF-NGPL/MIDCON</v>
      </c>
    </row>
    <row r="3665" spans="1:8">
      <c r="A3665" s="80">
        <v>41000</v>
      </c>
      <c r="B3665" s="79" t="s">
        <v>84</v>
      </c>
      <c r="C3665" s="79" t="s">
        <v>88</v>
      </c>
      <c r="D3665" s="85">
        <v>0</v>
      </c>
      <c r="E3665" s="85">
        <v>0</v>
      </c>
      <c r="F3665" s="210">
        <f t="shared" si="171"/>
        <v>6</v>
      </c>
      <c r="G3665" s="79" t="str">
        <f t="shared" si="172"/>
        <v>D</v>
      </c>
      <c r="H3665" s="79" t="str">
        <f t="shared" si="173"/>
        <v>6IF-CIG/RKYMTN</v>
      </c>
    </row>
    <row r="3666" spans="1:8">
      <c r="A3666" s="80">
        <v>41000</v>
      </c>
      <c r="B3666" s="79" t="s">
        <v>84</v>
      </c>
      <c r="C3666" s="79" t="s">
        <v>96</v>
      </c>
      <c r="D3666" s="85">
        <v>0</v>
      </c>
      <c r="E3666" s="85">
        <v>0</v>
      </c>
      <c r="F3666" s="210">
        <f t="shared" si="171"/>
        <v>6</v>
      </c>
      <c r="G3666" s="79" t="str">
        <f t="shared" si="172"/>
        <v>D</v>
      </c>
      <c r="H3666" s="79" t="str">
        <f t="shared" si="173"/>
        <v>6IF-NGPL/MIDCON</v>
      </c>
    </row>
    <row r="3667" spans="1:8">
      <c r="A3667" s="80">
        <v>41030</v>
      </c>
      <c r="B3667" s="79" t="s">
        <v>84</v>
      </c>
      <c r="C3667" s="79" t="s">
        <v>88</v>
      </c>
      <c r="D3667" s="85">
        <v>0</v>
      </c>
      <c r="E3667" s="85">
        <v>0</v>
      </c>
      <c r="F3667" s="210">
        <f t="shared" si="171"/>
        <v>6</v>
      </c>
      <c r="G3667" s="79" t="str">
        <f t="shared" si="172"/>
        <v>D</v>
      </c>
      <c r="H3667" s="79" t="str">
        <f t="shared" si="173"/>
        <v>6IF-CIG/RKYMTN</v>
      </c>
    </row>
    <row r="3668" spans="1:8">
      <c r="A3668" s="80">
        <v>41030</v>
      </c>
      <c r="B3668" s="79" t="s">
        <v>84</v>
      </c>
      <c r="C3668" s="79" t="s">
        <v>96</v>
      </c>
      <c r="D3668" s="85">
        <v>0</v>
      </c>
      <c r="E3668" s="85">
        <v>0</v>
      </c>
      <c r="F3668" s="210">
        <f t="shared" si="171"/>
        <v>6</v>
      </c>
      <c r="G3668" s="79" t="str">
        <f t="shared" si="172"/>
        <v>D</v>
      </c>
      <c r="H3668" s="79" t="str">
        <f t="shared" si="173"/>
        <v>6IF-NGPL/MIDCON</v>
      </c>
    </row>
    <row r="3669" spans="1:8">
      <c r="A3669" s="80">
        <v>41061</v>
      </c>
      <c r="B3669" s="79" t="s">
        <v>84</v>
      </c>
      <c r="C3669" s="79" t="s">
        <v>88</v>
      </c>
      <c r="D3669" s="85">
        <v>0</v>
      </c>
      <c r="E3669" s="85">
        <v>0</v>
      </c>
      <c r="F3669" s="210">
        <f t="shared" si="171"/>
        <v>6</v>
      </c>
      <c r="G3669" s="79" t="str">
        <f t="shared" si="172"/>
        <v>D</v>
      </c>
      <c r="H3669" s="79" t="str">
        <f t="shared" si="173"/>
        <v>6IF-CIG/RKYMTN</v>
      </c>
    </row>
    <row r="3670" spans="1:8">
      <c r="A3670" s="80">
        <v>41061</v>
      </c>
      <c r="B3670" s="79" t="s">
        <v>84</v>
      </c>
      <c r="C3670" s="79" t="s">
        <v>96</v>
      </c>
      <c r="D3670" s="85">
        <v>0</v>
      </c>
      <c r="E3670" s="85">
        <v>0</v>
      </c>
      <c r="F3670" s="210">
        <f t="shared" si="171"/>
        <v>6</v>
      </c>
      <c r="G3670" s="79" t="str">
        <f t="shared" si="172"/>
        <v>D</v>
      </c>
      <c r="H3670" s="79" t="str">
        <f t="shared" si="173"/>
        <v>6IF-NGPL/MIDCON</v>
      </c>
    </row>
    <row r="3671" spans="1:8">
      <c r="A3671" s="80">
        <v>41091</v>
      </c>
      <c r="B3671" s="79" t="s">
        <v>84</v>
      </c>
      <c r="C3671" s="79" t="s">
        <v>88</v>
      </c>
      <c r="D3671" s="85">
        <v>0</v>
      </c>
      <c r="E3671" s="85">
        <v>0</v>
      </c>
      <c r="F3671" s="210">
        <f t="shared" si="171"/>
        <v>6</v>
      </c>
      <c r="G3671" s="79" t="str">
        <f t="shared" si="172"/>
        <v>D</v>
      </c>
      <c r="H3671" s="79" t="str">
        <f t="shared" si="173"/>
        <v>6IF-CIG/RKYMTN</v>
      </c>
    </row>
    <row r="3672" spans="1:8">
      <c r="A3672" s="80">
        <v>41091</v>
      </c>
      <c r="B3672" s="79" t="s">
        <v>84</v>
      </c>
      <c r="C3672" s="79" t="s">
        <v>96</v>
      </c>
      <c r="D3672" s="85">
        <v>0</v>
      </c>
      <c r="E3672" s="85">
        <v>0</v>
      </c>
      <c r="F3672" s="210">
        <f t="shared" si="171"/>
        <v>6</v>
      </c>
      <c r="G3672" s="79" t="str">
        <f t="shared" si="172"/>
        <v>D</v>
      </c>
      <c r="H3672" s="79" t="str">
        <f t="shared" si="173"/>
        <v>6IF-NGPL/MIDCON</v>
      </c>
    </row>
    <row r="3673" spans="1:8">
      <c r="A3673" s="80">
        <v>41122</v>
      </c>
      <c r="B3673" s="79" t="s">
        <v>84</v>
      </c>
      <c r="C3673" s="79" t="s">
        <v>88</v>
      </c>
      <c r="D3673" s="85">
        <v>0</v>
      </c>
      <c r="E3673" s="85">
        <v>0</v>
      </c>
      <c r="F3673" s="210">
        <f t="shared" si="171"/>
        <v>6</v>
      </c>
      <c r="G3673" s="79" t="str">
        <f t="shared" si="172"/>
        <v>D</v>
      </c>
      <c r="H3673" s="79" t="str">
        <f t="shared" si="173"/>
        <v>6IF-CIG/RKYMTN</v>
      </c>
    </row>
    <row r="3674" spans="1:8">
      <c r="A3674" s="80">
        <v>41122</v>
      </c>
      <c r="B3674" s="79" t="s">
        <v>84</v>
      </c>
      <c r="C3674" s="79" t="s">
        <v>96</v>
      </c>
      <c r="D3674" s="85">
        <v>0</v>
      </c>
      <c r="E3674" s="85">
        <v>0</v>
      </c>
      <c r="F3674" s="210">
        <f t="shared" si="171"/>
        <v>6</v>
      </c>
      <c r="G3674" s="79" t="str">
        <f t="shared" si="172"/>
        <v>D</v>
      </c>
      <c r="H3674" s="79" t="str">
        <f t="shared" si="173"/>
        <v>6IF-NGPL/MIDCON</v>
      </c>
    </row>
    <row r="3675" spans="1:8">
      <c r="A3675" s="80">
        <v>41153</v>
      </c>
      <c r="B3675" s="79" t="s">
        <v>84</v>
      </c>
      <c r="C3675" s="79" t="s">
        <v>88</v>
      </c>
      <c r="D3675" s="85">
        <v>0</v>
      </c>
      <c r="E3675" s="85">
        <v>0</v>
      </c>
      <c r="F3675" s="210">
        <f t="shared" si="171"/>
        <v>6</v>
      </c>
      <c r="G3675" s="79" t="str">
        <f t="shared" si="172"/>
        <v>D</v>
      </c>
      <c r="H3675" s="79" t="str">
        <f t="shared" si="173"/>
        <v>6IF-CIG/RKYMTN</v>
      </c>
    </row>
    <row r="3676" spans="1:8">
      <c r="A3676" s="80">
        <v>41153</v>
      </c>
      <c r="B3676" s="79" t="s">
        <v>84</v>
      </c>
      <c r="C3676" s="79" t="s">
        <v>96</v>
      </c>
      <c r="D3676" s="85">
        <v>0</v>
      </c>
      <c r="E3676" s="85">
        <v>0</v>
      </c>
      <c r="F3676" s="210">
        <f t="shared" si="171"/>
        <v>6</v>
      </c>
      <c r="G3676" s="79" t="str">
        <f t="shared" si="172"/>
        <v>D</v>
      </c>
      <c r="H3676" s="79" t="str">
        <f t="shared" si="173"/>
        <v>6IF-NGPL/MIDCON</v>
      </c>
    </row>
    <row r="3677" spans="1:8">
      <c r="A3677" s="80">
        <v>41183</v>
      </c>
      <c r="B3677" s="79" t="s">
        <v>84</v>
      </c>
      <c r="C3677" s="79" t="s">
        <v>88</v>
      </c>
      <c r="D3677" s="85">
        <v>0</v>
      </c>
      <c r="E3677" s="85">
        <v>0</v>
      </c>
      <c r="F3677" s="210">
        <f t="shared" si="171"/>
        <v>6</v>
      </c>
      <c r="G3677" s="79" t="str">
        <f t="shared" si="172"/>
        <v>D</v>
      </c>
      <c r="H3677" s="79" t="str">
        <f t="shared" si="173"/>
        <v>6IF-CIG/RKYMTN</v>
      </c>
    </row>
    <row r="3678" spans="1:8">
      <c r="A3678" s="80">
        <v>41183</v>
      </c>
      <c r="B3678" s="79" t="s">
        <v>84</v>
      </c>
      <c r="C3678" s="79" t="s">
        <v>96</v>
      </c>
      <c r="D3678" s="85">
        <v>0</v>
      </c>
      <c r="E3678" s="85">
        <v>0</v>
      </c>
      <c r="F3678" s="210">
        <f t="shared" si="171"/>
        <v>6</v>
      </c>
      <c r="G3678" s="79" t="str">
        <f t="shared" si="172"/>
        <v>D</v>
      </c>
      <c r="H3678" s="79" t="str">
        <f t="shared" si="173"/>
        <v>6IF-NGPL/MIDCON</v>
      </c>
    </row>
    <row r="3679" spans="1:8">
      <c r="A3679" s="80">
        <v>41214</v>
      </c>
      <c r="B3679" s="79" t="s">
        <v>84</v>
      </c>
      <c r="C3679" s="79" t="s">
        <v>88</v>
      </c>
      <c r="D3679" s="85">
        <v>0</v>
      </c>
      <c r="E3679" s="85">
        <v>0</v>
      </c>
      <c r="F3679" s="210">
        <f t="shared" si="171"/>
        <v>6</v>
      </c>
      <c r="G3679" s="79" t="str">
        <f t="shared" si="172"/>
        <v>D</v>
      </c>
      <c r="H3679" s="79" t="str">
        <f t="shared" si="173"/>
        <v>6IF-CIG/RKYMTN</v>
      </c>
    </row>
    <row r="3680" spans="1:8">
      <c r="A3680" s="80">
        <v>41214</v>
      </c>
      <c r="B3680" s="79" t="s">
        <v>84</v>
      </c>
      <c r="C3680" s="79" t="s">
        <v>96</v>
      </c>
      <c r="D3680" s="85">
        <v>0</v>
      </c>
      <c r="E3680" s="85">
        <v>0</v>
      </c>
      <c r="F3680" s="210">
        <f t="shared" si="171"/>
        <v>6</v>
      </c>
      <c r="G3680" s="79" t="str">
        <f t="shared" si="172"/>
        <v>D</v>
      </c>
      <c r="H3680" s="79" t="str">
        <f t="shared" si="173"/>
        <v>6IF-NGPL/MIDCON</v>
      </c>
    </row>
    <row r="3681" spans="1:8">
      <c r="A3681" s="80">
        <v>41244</v>
      </c>
      <c r="B3681" s="79" t="s">
        <v>84</v>
      </c>
      <c r="C3681" s="79" t="s">
        <v>88</v>
      </c>
      <c r="D3681" s="85">
        <v>0</v>
      </c>
      <c r="E3681" s="85">
        <v>0</v>
      </c>
      <c r="F3681" s="210">
        <f t="shared" si="171"/>
        <v>6</v>
      </c>
      <c r="G3681" s="79" t="str">
        <f t="shared" si="172"/>
        <v>D</v>
      </c>
      <c r="H3681" s="79" t="str">
        <f t="shared" si="173"/>
        <v>6IF-CIG/RKYMTN</v>
      </c>
    </row>
    <row r="3682" spans="1:8">
      <c r="A3682" s="80">
        <v>41244</v>
      </c>
      <c r="B3682" s="79" t="s">
        <v>84</v>
      </c>
      <c r="C3682" s="79" t="s">
        <v>96</v>
      </c>
      <c r="D3682" s="85">
        <v>0</v>
      </c>
      <c r="E3682" s="85">
        <v>0</v>
      </c>
      <c r="F3682" s="210">
        <f t="shared" si="171"/>
        <v>6</v>
      </c>
      <c r="G3682" s="79" t="str">
        <f t="shared" si="172"/>
        <v>D</v>
      </c>
      <c r="H3682" s="79" t="str">
        <f t="shared" si="173"/>
        <v>6IF-NGPL/MIDCON</v>
      </c>
    </row>
    <row r="3683" spans="1:8">
      <c r="A3683" s="80">
        <v>41275</v>
      </c>
      <c r="B3683" s="79" t="s">
        <v>84</v>
      </c>
      <c r="C3683" s="79" t="s">
        <v>88</v>
      </c>
      <c r="D3683" s="85">
        <v>0</v>
      </c>
      <c r="E3683" s="85">
        <v>0</v>
      </c>
      <c r="F3683" s="210">
        <f t="shared" si="171"/>
        <v>6</v>
      </c>
      <c r="G3683" s="79" t="str">
        <f t="shared" si="172"/>
        <v>D</v>
      </c>
      <c r="H3683" s="79" t="str">
        <f t="shared" si="173"/>
        <v>6IF-CIG/RKYMTN</v>
      </c>
    </row>
    <row r="3684" spans="1:8">
      <c r="A3684" s="80">
        <v>41275</v>
      </c>
      <c r="B3684" s="79" t="s">
        <v>84</v>
      </c>
      <c r="C3684" s="79" t="s">
        <v>96</v>
      </c>
      <c r="D3684" s="85">
        <v>0</v>
      </c>
      <c r="E3684" s="85">
        <v>0</v>
      </c>
      <c r="F3684" s="210">
        <f t="shared" si="171"/>
        <v>6</v>
      </c>
      <c r="G3684" s="79" t="str">
        <f t="shared" si="172"/>
        <v>D</v>
      </c>
      <c r="H3684" s="79" t="str">
        <f t="shared" si="173"/>
        <v>6IF-NGPL/MIDCON</v>
      </c>
    </row>
    <row r="3685" spans="1:8">
      <c r="A3685" s="80">
        <v>41306</v>
      </c>
      <c r="B3685" s="79" t="s">
        <v>84</v>
      </c>
      <c r="C3685" s="79" t="s">
        <v>88</v>
      </c>
      <c r="D3685" s="85">
        <v>0</v>
      </c>
      <c r="E3685" s="85">
        <v>0</v>
      </c>
      <c r="F3685" s="210">
        <f t="shared" si="171"/>
        <v>6</v>
      </c>
      <c r="G3685" s="79" t="str">
        <f t="shared" si="172"/>
        <v>D</v>
      </c>
      <c r="H3685" s="79" t="str">
        <f t="shared" si="173"/>
        <v>6IF-CIG/RKYMTN</v>
      </c>
    </row>
    <row r="3686" spans="1:8">
      <c r="A3686" s="80">
        <v>41306</v>
      </c>
      <c r="B3686" s="79" t="s">
        <v>84</v>
      </c>
      <c r="C3686" s="79" t="s">
        <v>96</v>
      </c>
      <c r="D3686" s="85">
        <v>0</v>
      </c>
      <c r="E3686" s="85">
        <v>0</v>
      </c>
      <c r="F3686" s="210">
        <f t="shared" si="171"/>
        <v>6</v>
      </c>
      <c r="G3686" s="79" t="str">
        <f t="shared" si="172"/>
        <v>D</v>
      </c>
      <c r="H3686" s="79" t="str">
        <f t="shared" si="173"/>
        <v>6IF-NGPL/MIDCON</v>
      </c>
    </row>
    <row r="3687" spans="1:8">
      <c r="A3687" s="80">
        <v>41334</v>
      </c>
      <c r="B3687" s="79" t="s">
        <v>84</v>
      </c>
      <c r="C3687" s="79" t="s">
        <v>88</v>
      </c>
      <c r="D3687" s="85">
        <v>0</v>
      </c>
      <c r="E3687" s="85">
        <v>0</v>
      </c>
      <c r="F3687" s="210">
        <f t="shared" si="171"/>
        <v>6</v>
      </c>
      <c r="G3687" s="79" t="str">
        <f t="shared" si="172"/>
        <v>D</v>
      </c>
      <c r="H3687" s="79" t="str">
        <f t="shared" si="173"/>
        <v>6IF-CIG/RKYMTN</v>
      </c>
    </row>
    <row r="3688" spans="1:8">
      <c r="A3688" s="80">
        <v>41334</v>
      </c>
      <c r="B3688" s="79" t="s">
        <v>84</v>
      </c>
      <c r="C3688" s="79" t="s">
        <v>96</v>
      </c>
      <c r="D3688" s="85">
        <v>0</v>
      </c>
      <c r="E3688" s="85">
        <v>0</v>
      </c>
      <c r="F3688" s="210">
        <f t="shared" si="171"/>
        <v>6</v>
      </c>
      <c r="G3688" s="79" t="str">
        <f t="shared" si="172"/>
        <v>D</v>
      </c>
      <c r="H3688" s="79" t="str">
        <f t="shared" si="173"/>
        <v>6IF-NGPL/MIDCON</v>
      </c>
    </row>
    <row r="3689" spans="1:8">
      <c r="A3689" s="80">
        <v>41365</v>
      </c>
      <c r="B3689" s="79" t="s">
        <v>84</v>
      </c>
      <c r="C3689" s="79" t="s">
        <v>88</v>
      </c>
      <c r="D3689" s="85">
        <v>0</v>
      </c>
      <c r="E3689" s="85">
        <v>0</v>
      </c>
      <c r="F3689" s="210">
        <f t="shared" si="171"/>
        <v>6</v>
      </c>
      <c r="G3689" s="79" t="str">
        <f t="shared" si="172"/>
        <v>D</v>
      </c>
      <c r="H3689" s="79" t="str">
        <f t="shared" si="173"/>
        <v>6IF-CIG/RKYMTN</v>
      </c>
    </row>
    <row r="3690" spans="1:8">
      <c r="A3690" s="80">
        <v>41365</v>
      </c>
      <c r="B3690" s="79" t="s">
        <v>84</v>
      </c>
      <c r="C3690" s="79" t="s">
        <v>96</v>
      </c>
      <c r="D3690" s="85">
        <v>0</v>
      </c>
      <c r="E3690" s="85">
        <v>0</v>
      </c>
      <c r="F3690" s="210">
        <f t="shared" si="171"/>
        <v>6</v>
      </c>
      <c r="G3690" s="79" t="str">
        <f t="shared" si="172"/>
        <v>D</v>
      </c>
      <c r="H3690" s="79" t="str">
        <f t="shared" si="173"/>
        <v>6IF-NGPL/MIDCON</v>
      </c>
    </row>
    <row r="3691" spans="1:8">
      <c r="A3691" s="80">
        <v>41395</v>
      </c>
      <c r="B3691" s="79" t="s">
        <v>84</v>
      </c>
      <c r="C3691" s="79" t="s">
        <v>88</v>
      </c>
      <c r="D3691" s="85">
        <v>0</v>
      </c>
      <c r="E3691" s="85">
        <v>0</v>
      </c>
      <c r="F3691" s="210">
        <f t="shared" si="171"/>
        <v>6</v>
      </c>
      <c r="G3691" s="79" t="str">
        <f t="shared" si="172"/>
        <v>D</v>
      </c>
      <c r="H3691" s="79" t="str">
        <f t="shared" si="173"/>
        <v>6IF-CIG/RKYMTN</v>
      </c>
    </row>
    <row r="3692" spans="1:8">
      <c r="A3692" s="80">
        <v>41395</v>
      </c>
      <c r="B3692" s="79" t="s">
        <v>84</v>
      </c>
      <c r="C3692" s="79" t="s">
        <v>96</v>
      </c>
      <c r="D3692" s="85">
        <v>0</v>
      </c>
      <c r="E3692" s="85">
        <v>0</v>
      </c>
      <c r="F3692" s="210">
        <f t="shared" si="171"/>
        <v>6</v>
      </c>
      <c r="G3692" s="79" t="str">
        <f t="shared" si="172"/>
        <v>D</v>
      </c>
      <c r="H3692" s="79" t="str">
        <f t="shared" si="173"/>
        <v>6IF-NGPL/MIDCON</v>
      </c>
    </row>
    <row r="3693" spans="1:8">
      <c r="A3693" s="80">
        <v>41426</v>
      </c>
      <c r="B3693" s="79" t="s">
        <v>84</v>
      </c>
      <c r="C3693" s="79" t="s">
        <v>88</v>
      </c>
      <c r="D3693" s="85">
        <v>0</v>
      </c>
      <c r="E3693" s="85">
        <v>0</v>
      </c>
      <c r="F3693" s="210">
        <f t="shared" si="171"/>
        <v>6</v>
      </c>
      <c r="G3693" s="79" t="str">
        <f t="shared" si="172"/>
        <v>D</v>
      </c>
      <c r="H3693" s="79" t="str">
        <f t="shared" si="173"/>
        <v>6IF-CIG/RKYMTN</v>
      </c>
    </row>
    <row r="3694" spans="1:8">
      <c r="A3694" s="80">
        <v>41426</v>
      </c>
      <c r="B3694" s="79" t="s">
        <v>84</v>
      </c>
      <c r="C3694" s="79" t="s">
        <v>96</v>
      </c>
      <c r="D3694" s="85">
        <v>0</v>
      </c>
      <c r="E3694" s="85">
        <v>0</v>
      </c>
      <c r="F3694" s="210">
        <f t="shared" si="171"/>
        <v>6</v>
      </c>
      <c r="G3694" s="79" t="str">
        <f t="shared" si="172"/>
        <v>D</v>
      </c>
      <c r="H3694" s="79" t="str">
        <f t="shared" si="173"/>
        <v>6IF-NGPL/MIDCON</v>
      </c>
    </row>
    <row r="3695" spans="1:8">
      <c r="A3695" s="80">
        <v>41456</v>
      </c>
      <c r="B3695" s="79" t="s">
        <v>84</v>
      </c>
      <c r="C3695" s="79" t="s">
        <v>88</v>
      </c>
      <c r="D3695" s="85">
        <v>0</v>
      </c>
      <c r="E3695" s="85">
        <v>0</v>
      </c>
      <c r="F3695" s="210">
        <f t="shared" si="171"/>
        <v>6</v>
      </c>
      <c r="G3695" s="79" t="str">
        <f t="shared" si="172"/>
        <v>D</v>
      </c>
      <c r="H3695" s="79" t="str">
        <f t="shared" si="173"/>
        <v>6IF-CIG/RKYMTN</v>
      </c>
    </row>
    <row r="3696" spans="1:8">
      <c r="A3696" s="80">
        <v>41456</v>
      </c>
      <c r="B3696" s="79" t="s">
        <v>84</v>
      </c>
      <c r="C3696" s="79" t="s">
        <v>96</v>
      </c>
      <c r="D3696" s="85">
        <v>0</v>
      </c>
      <c r="E3696" s="85">
        <v>0</v>
      </c>
      <c r="F3696" s="210">
        <f t="shared" si="171"/>
        <v>6</v>
      </c>
      <c r="G3696" s="79" t="str">
        <f t="shared" si="172"/>
        <v>D</v>
      </c>
      <c r="H3696" s="79" t="str">
        <f t="shared" si="173"/>
        <v>6IF-NGPL/MIDCON</v>
      </c>
    </row>
    <row r="3697" spans="1:8">
      <c r="A3697" s="80">
        <v>41487</v>
      </c>
      <c r="B3697" s="79" t="s">
        <v>84</v>
      </c>
      <c r="C3697" s="79" t="s">
        <v>88</v>
      </c>
      <c r="D3697" s="85">
        <v>0</v>
      </c>
      <c r="E3697" s="85">
        <v>0</v>
      </c>
      <c r="F3697" s="210">
        <f t="shared" si="171"/>
        <v>6</v>
      </c>
      <c r="G3697" s="79" t="str">
        <f t="shared" si="172"/>
        <v>D</v>
      </c>
      <c r="H3697" s="79" t="str">
        <f t="shared" si="173"/>
        <v>6IF-CIG/RKYMTN</v>
      </c>
    </row>
    <row r="3698" spans="1:8">
      <c r="A3698" s="80">
        <v>41487</v>
      </c>
      <c r="B3698" s="79" t="s">
        <v>84</v>
      </c>
      <c r="C3698" s="79" t="s">
        <v>96</v>
      </c>
      <c r="D3698" s="85">
        <v>0</v>
      </c>
      <c r="E3698" s="85">
        <v>0</v>
      </c>
      <c r="F3698" s="210">
        <f t="shared" si="171"/>
        <v>6</v>
      </c>
      <c r="G3698" s="79" t="str">
        <f t="shared" si="172"/>
        <v>D</v>
      </c>
      <c r="H3698" s="79" t="str">
        <f t="shared" si="173"/>
        <v>6IF-NGPL/MIDCON</v>
      </c>
    </row>
    <row r="3699" spans="1:8">
      <c r="A3699" s="80">
        <v>41518</v>
      </c>
      <c r="B3699" s="79" t="s">
        <v>84</v>
      </c>
      <c r="C3699" s="79" t="s">
        <v>88</v>
      </c>
      <c r="D3699" s="85">
        <v>0</v>
      </c>
      <c r="E3699" s="85">
        <v>0</v>
      </c>
      <c r="F3699" s="210">
        <f t="shared" si="171"/>
        <v>6</v>
      </c>
      <c r="G3699" s="79" t="str">
        <f t="shared" si="172"/>
        <v>D</v>
      </c>
      <c r="H3699" s="79" t="str">
        <f t="shared" si="173"/>
        <v>6IF-CIG/RKYMTN</v>
      </c>
    </row>
    <row r="3700" spans="1:8">
      <c r="A3700" s="80">
        <v>41518</v>
      </c>
      <c r="B3700" s="79" t="s">
        <v>84</v>
      </c>
      <c r="C3700" s="79" t="s">
        <v>96</v>
      </c>
      <c r="D3700" s="85">
        <v>0</v>
      </c>
      <c r="E3700" s="85">
        <v>0</v>
      </c>
      <c r="F3700" s="210">
        <f t="shared" si="171"/>
        <v>6</v>
      </c>
      <c r="G3700" s="79" t="str">
        <f t="shared" si="172"/>
        <v>D</v>
      </c>
      <c r="H3700" s="79" t="str">
        <f t="shared" si="173"/>
        <v>6IF-NGPL/MIDCON</v>
      </c>
    </row>
    <row r="3701" spans="1:8">
      <c r="A3701" s="80">
        <v>41548</v>
      </c>
      <c r="B3701" s="79" t="s">
        <v>84</v>
      </c>
      <c r="C3701" s="79" t="s">
        <v>88</v>
      </c>
      <c r="D3701" s="85">
        <v>0</v>
      </c>
      <c r="E3701" s="85">
        <v>0</v>
      </c>
      <c r="F3701" s="210">
        <f t="shared" si="171"/>
        <v>6</v>
      </c>
      <c r="G3701" s="79" t="str">
        <f t="shared" si="172"/>
        <v>D</v>
      </c>
      <c r="H3701" s="79" t="str">
        <f t="shared" si="173"/>
        <v>6IF-CIG/RKYMTN</v>
      </c>
    </row>
    <row r="3702" spans="1:8">
      <c r="A3702" s="80">
        <v>41548</v>
      </c>
      <c r="B3702" s="79" t="s">
        <v>84</v>
      </c>
      <c r="C3702" s="79" t="s">
        <v>96</v>
      </c>
      <c r="D3702" s="85">
        <v>0</v>
      </c>
      <c r="E3702" s="85">
        <v>0</v>
      </c>
      <c r="F3702" s="210">
        <f t="shared" si="171"/>
        <v>6</v>
      </c>
      <c r="G3702" s="79" t="str">
        <f t="shared" si="172"/>
        <v>D</v>
      </c>
      <c r="H3702" s="79" t="str">
        <f t="shared" si="173"/>
        <v>6IF-NGPL/MIDCON</v>
      </c>
    </row>
    <row r="3703" spans="1:8">
      <c r="A3703" s="80">
        <v>37188</v>
      </c>
      <c r="B3703" s="79" t="s">
        <v>163</v>
      </c>
      <c r="C3703" s="79" t="s">
        <v>175</v>
      </c>
      <c r="D3703" s="85">
        <v>0</v>
      </c>
      <c r="E3703" s="85">
        <v>0</v>
      </c>
      <c r="F3703" s="210">
        <f t="shared" si="171"/>
        <v>1</v>
      </c>
      <c r="G3703" s="79" t="str">
        <f t="shared" si="172"/>
        <v>M</v>
      </c>
      <c r="H3703" s="79" t="str">
        <f t="shared" si="173"/>
        <v>1GDP-CHI. GATE</v>
      </c>
    </row>
    <row r="3704" spans="1:8">
      <c r="A3704" s="80">
        <v>37188</v>
      </c>
      <c r="B3704" s="79" t="s">
        <v>163</v>
      </c>
      <c r="C3704" s="79" t="s">
        <v>170</v>
      </c>
      <c r="D3704" s="85">
        <v>0</v>
      </c>
      <c r="E3704" s="85">
        <v>0</v>
      </c>
      <c r="F3704" s="210">
        <f t="shared" si="171"/>
        <v>1</v>
      </c>
      <c r="G3704" s="79" t="str">
        <f t="shared" si="172"/>
        <v>M</v>
      </c>
      <c r="H3704" s="79" t="str">
        <f t="shared" si="173"/>
        <v>1GDP-CIG/CHEYENN</v>
      </c>
    </row>
    <row r="3705" spans="1:8">
      <c r="A3705" s="80">
        <v>37188</v>
      </c>
      <c r="B3705" s="79" t="s">
        <v>163</v>
      </c>
      <c r="C3705" s="79" t="s">
        <v>128</v>
      </c>
      <c r="D3705" s="85">
        <v>0</v>
      </c>
      <c r="E3705" s="85">
        <v>0</v>
      </c>
      <c r="F3705" s="210">
        <f t="shared" si="171"/>
        <v>1</v>
      </c>
      <c r="G3705" s="79" t="str">
        <f t="shared" si="172"/>
        <v>M</v>
      </c>
      <c r="H3705" s="79" t="str">
        <f t="shared" si="173"/>
        <v>1GDP-CIG/RKYMTN</v>
      </c>
    </row>
    <row r="3706" spans="1:8">
      <c r="A3706" s="80">
        <v>37188</v>
      </c>
      <c r="B3706" s="79" t="s">
        <v>163</v>
      </c>
      <c r="C3706" s="79" t="s">
        <v>135</v>
      </c>
      <c r="D3706" s="85">
        <v>0</v>
      </c>
      <c r="E3706" s="85">
        <v>0</v>
      </c>
      <c r="F3706" s="210">
        <f t="shared" si="171"/>
        <v>1</v>
      </c>
      <c r="G3706" s="79" t="str">
        <f t="shared" si="172"/>
        <v>M</v>
      </c>
      <c r="H3706" s="79" t="str">
        <f t="shared" si="173"/>
        <v>1GDP-ELPO/SANJUA</v>
      </c>
    </row>
    <row r="3707" spans="1:8">
      <c r="A3707" s="80">
        <v>37188</v>
      </c>
      <c r="B3707" s="79" t="s">
        <v>163</v>
      </c>
      <c r="C3707" s="79" t="s">
        <v>171</v>
      </c>
      <c r="D3707" s="85">
        <v>0</v>
      </c>
      <c r="E3707" s="85">
        <v>0</v>
      </c>
      <c r="F3707" s="210">
        <f t="shared" si="171"/>
        <v>1</v>
      </c>
      <c r="G3707" s="79" t="str">
        <f t="shared" si="172"/>
        <v>M</v>
      </c>
      <c r="H3707" s="79" t="str">
        <f t="shared" si="173"/>
        <v>1GDP-HEHUB</v>
      </c>
    </row>
    <row r="3708" spans="1:8">
      <c r="A3708" s="80">
        <v>37188</v>
      </c>
      <c r="B3708" s="79" t="s">
        <v>163</v>
      </c>
      <c r="C3708" s="79" t="s">
        <v>125</v>
      </c>
      <c r="D3708" s="85">
        <v>0</v>
      </c>
      <c r="E3708" s="85">
        <v>0</v>
      </c>
      <c r="F3708" s="210">
        <f t="shared" si="171"/>
        <v>1</v>
      </c>
      <c r="G3708" s="79" t="str">
        <f t="shared" si="172"/>
        <v>M</v>
      </c>
      <c r="H3708" s="79" t="str">
        <f t="shared" si="173"/>
        <v>1GDP-KERN/OPAL</v>
      </c>
    </row>
    <row r="3709" spans="1:8">
      <c r="A3709" s="80">
        <v>37188</v>
      </c>
      <c r="B3709" s="79" t="s">
        <v>163</v>
      </c>
      <c r="C3709" s="79" t="s">
        <v>176</v>
      </c>
      <c r="D3709" s="85">
        <v>0</v>
      </c>
      <c r="E3709" s="85">
        <v>0</v>
      </c>
      <c r="F3709" s="210">
        <f t="shared" si="171"/>
        <v>1</v>
      </c>
      <c r="G3709" s="79" t="str">
        <f t="shared" si="172"/>
        <v>M</v>
      </c>
      <c r="H3709" s="79" t="str">
        <f t="shared" si="173"/>
        <v>1GDP-NGPL/OK</v>
      </c>
    </row>
    <row r="3710" spans="1:8">
      <c r="A3710" s="80">
        <v>37189</v>
      </c>
      <c r="B3710" s="79" t="s">
        <v>163</v>
      </c>
      <c r="C3710" s="79" t="s">
        <v>175</v>
      </c>
      <c r="D3710" s="85">
        <v>0</v>
      </c>
      <c r="E3710" s="85">
        <v>0</v>
      </c>
      <c r="F3710" s="210">
        <f t="shared" si="171"/>
        <v>1</v>
      </c>
      <c r="G3710" s="79" t="str">
        <f t="shared" si="172"/>
        <v>M</v>
      </c>
      <c r="H3710" s="79" t="str">
        <f t="shared" si="173"/>
        <v>1GDP-CHI. GATE</v>
      </c>
    </row>
    <row r="3711" spans="1:8">
      <c r="A3711" s="80">
        <v>37189</v>
      </c>
      <c r="B3711" s="79" t="s">
        <v>163</v>
      </c>
      <c r="C3711" s="79" t="s">
        <v>170</v>
      </c>
      <c r="D3711" s="85">
        <v>72500</v>
      </c>
      <c r="E3711" s="85">
        <v>72500</v>
      </c>
      <c r="F3711" s="210">
        <f t="shared" si="171"/>
        <v>1</v>
      </c>
      <c r="G3711" s="79" t="str">
        <f t="shared" si="172"/>
        <v>M</v>
      </c>
      <c r="H3711" s="79" t="str">
        <f t="shared" si="173"/>
        <v>1GDP-CIG/CHEYENN</v>
      </c>
    </row>
    <row r="3712" spans="1:8">
      <c r="A3712" s="80">
        <v>37189</v>
      </c>
      <c r="B3712" s="79" t="s">
        <v>163</v>
      </c>
      <c r="C3712" s="79" t="s">
        <v>128</v>
      </c>
      <c r="D3712" s="85">
        <v>-50000</v>
      </c>
      <c r="E3712" s="85">
        <v>-50000</v>
      </c>
      <c r="F3712" s="210">
        <f t="shared" si="171"/>
        <v>1</v>
      </c>
      <c r="G3712" s="79" t="str">
        <f t="shared" si="172"/>
        <v>M</v>
      </c>
      <c r="H3712" s="79" t="str">
        <f t="shared" si="173"/>
        <v>1GDP-CIG/RKYMTN</v>
      </c>
    </row>
    <row r="3713" spans="1:8">
      <c r="A3713" s="80">
        <v>37189</v>
      </c>
      <c r="B3713" s="79" t="s">
        <v>163</v>
      </c>
      <c r="C3713" s="79" t="s">
        <v>135</v>
      </c>
      <c r="D3713" s="85">
        <v>-40000</v>
      </c>
      <c r="E3713" s="85">
        <v>-40000</v>
      </c>
      <c r="F3713" s="210">
        <f t="shared" si="171"/>
        <v>1</v>
      </c>
      <c r="G3713" s="79" t="str">
        <f t="shared" si="172"/>
        <v>M</v>
      </c>
      <c r="H3713" s="79" t="str">
        <f t="shared" si="173"/>
        <v>1GDP-ELPO/SANJUA</v>
      </c>
    </row>
    <row r="3714" spans="1:8">
      <c r="A3714" s="80">
        <v>37189</v>
      </c>
      <c r="B3714" s="79" t="s">
        <v>163</v>
      </c>
      <c r="C3714" s="79" t="s">
        <v>171</v>
      </c>
      <c r="D3714" s="85">
        <v>0</v>
      </c>
      <c r="E3714" s="85">
        <v>0</v>
      </c>
      <c r="F3714" s="210">
        <f t="shared" si="171"/>
        <v>1</v>
      </c>
      <c r="G3714" s="79" t="str">
        <f t="shared" si="172"/>
        <v>M</v>
      </c>
      <c r="H3714" s="79" t="str">
        <f t="shared" si="173"/>
        <v>1GDP-HEHUB</v>
      </c>
    </row>
    <row r="3715" spans="1:8">
      <c r="A3715" s="80">
        <v>37189</v>
      </c>
      <c r="B3715" s="79" t="s">
        <v>163</v>
      </c>
      <c r="C3715" s="79" t="s">
        <v>125</v>
      </c>
      <c r="D3715" s="85">
        <v>-40000</v>
      </c>
      <c r="E3715" s="85">
        <v>-40000</v>
      </c>
      <c r="F3715" s="210">
        <f t="shared" ref="F3715:F3778" si="174">IF(REF_DT&lt;=LastDay,INDEX(IntraMonth_Buckets,MATCH($A3715,IntraSumMonths,0),1),INDEX(BucketTable,MATCH($A3715,SumMonths,0),1))</f>
        <v>1</v>
      </c>
      <c r="G3715" s="79" t="str">
        <f t="shared" ref="G3715:G3778" si="175">INDEX(Book_Type,MATCH($B3715,Book,0),1)</f>
        <v>M</v>
      </c>
      <c r="H3715" s="79" t="str">
        <f t="shared" ref="H3715:H3778" si="176">$F3715&amp;$C3715</f>
        <v>1GDP-KERN/OPAL</v>
      </c>
    </row>
    <row r="3716" spans="1:8">
      <c r="A3716" s="80">
        <v>37189</v>
      </c>
      <c r="B3716" s="79" t="s">
        <v>163</v>
      </c>
      <c r="C3716" s="79" t="s">
        <v>176</v>
      </c>
      <c r="D3716" s="85">
        <v>0</v>
      </c>
      <c r="E3716" s="85">
        <v>0</v>
      </c>
      <c r="F3716" s="210">
        <f t="shared" si="174"/>
        <v>1</v>
      </c>
      <c r="G3716" s="79" t="str">
        <f t="shared" si="175"/>
        <v>M</v>
      </c>
      <c r="H3716" s="79" t="str">
        <f t="shared" si="176"/>
        <v>1GDP-NGPL/OK</v>
      </c>
    </row>
    <row r="3717" spans="1:8">
      <c r="A3717" s="80">
        <v>37190</v>
      </c>
      <c r="B3717" s="79" t="s">
        <v>163</v>
      </c>
      <c r="C3717" s="79" t="s">
        <v>175</v>
      </c>
      <c r="D3717" s="85">
        <v>0</v>
      </c>
      <c r="E3717" s="85">
        <v>0</v>
      </c>
      <c r="F3717" s="210">
        <f t="shared" si="174"/>
        <v>1</v>
      </c>
      <c r="G3717" s="79" t="str">
        <f t="shared" si="175"/>
        <v>M</v>
      </c>
      <c r="H3717" s="79" t="str">
        <f t="shared" si="176"/>
        <v>1GDP-CHI. GATE</v>
      </c>
    </row>
    <row r="3718" spans="1:8">
      <c r="A3718" s="80">
        <v>37190</v>
      </c>
      <c r="B3718" s="79" t="s">
        <v>163</v>
      </c>
      <c r="C3718" s="79" t="s">
        <v>170</v>
      </c>
      <c r="D3718" s="85">
        <v>72500</v>
      </c>
      <c r="E3718" s="85">
        <v>72500</v>
      </c>
      <c r="F3718" s="210">
        <f t="shared" si="174"/>
        <v>1</v>
      </c>
      <c r="G3718" s="79" t="str">
        <f t="shared" si="175"/>
        <v>M</v>
      </c>
      <c r="H3718" s="79" t="str">
        <f t="shared" si="176"/>
        <v>1GDP-CIG/CHEYENN</v>
      </c>
    </row>
    <row r="3719" spans="1:8">
      <c r="A3719" s="80">
        <v>37190</v>
      </c>
      <c r="B3719" s="79" t="s">
        <v>163</v>
      </c>
      <c r="C3719" s="79" t="s">
        <v>128</v>
      </c>
      <c r="D3719" s="85">
        <v>-50000</v>
      </c>
      <c r="E3719" s="85">
        <v>-50000</v>
      </c>
      <c r="F3719" s="210">
        <f t="shared" si="174"/>
        <v>1</v>
      </c>
      <c r="G3719" s="79" t="str">
        <f t="shared" si="175"/>
        <v>M</v>
      </c>
      <c r="H3719" s="79" t="str">
        <f t="shared" si="176"/>
        <v>1GDP-CIG/RKYMTN</v>
      </c>
    </row>
    <row r="3720" spans="1:8">
      <c r="A3720" s="80">
        <v>37190</v>
      </c>
      <c r="B3720" s="79" t="s">
        <v>163</v>
      </c>
      <c r="C3720" s="79" t="s">
        <v>135</v>
      </c>
      <c r="D3720" s="85">
        <v>-40000</v>
      </c>
      <c r="E3720" s="85">
        <v>-40000</v>
      </c>
      <c r="F3720" s="210">
        <f t="shared" si="174"/>
        <v>1</v>
      </c>
      <c r="G3720" s="79" t="str">
        <f t="shared" si="175"/>
        <v>M</v>
      </c>
      <c r="H3720" s="79" t="str">
        <f t="shared" si="176"/>
        <v>1GDP-ELPO/SANJUA</v>
      </c>
    </row>
    <row r="3721" spans="1:8">
      <c r="A3721" s="80">
        <v>37190</v>
      </c>
      <c r="B3721" s="79" t="s">
        <v>163</v>
      </c>
      <c r="C3721" s="79" t="s">
        <v>171</v>
      </c>
      <c r="D3721" s="85">
        <v>0</v>
      </c>
      <c r="E3721" s="85">
        <v>0</v>
      </c>
      <c r="F3721" s="210">
        <f t="shared" si="174"/>
        <v>1</v>
      </c>
      <c r="G3721" s="79" t="str">
        <f t="shared" si="175"/>
        <v>M</v>
      </c>
      <c r="H3721" s="79" t="str">
        <f t="shared" si="176"/>
        <v>1GDP-HEHUB</v>
      </c>
    </row>
    <row r="3722" spans="1:8">
      <c r="A3722" s="80">
        <v>37190</v>
      </c>
      <c r="B3722" s="79" t="s">
        <v>163</v>
      </c>
      <c r="C3722" s="79" t="s">
        <v>125</v>
      </c>
      <c r="D3722" s="85">
        <v>-40000</v>
      </c>
      <c r="E3722" s="85">
        <v>-40000</v>
      </c>
      <c r="F3722" s="210">
        <f t="shared" si="174"/>
        <v>1</v>
      </c>
      <c r="G3722" s="79" t="str">
        <f t="shared" si="175"/>
        <v>M</v>
      </c>
      <c r="H3722" s="79" t="str">
        <f t="shared" si="176"/>
        <v>1GDP-KERN/OPAL</v>
      </c>
    </row>
    <row r="3723" spans="1:8">
      <c r="A3723" s="80">
        <v>37190</v>
      </c>
      <c r="B3723" s="79" t="s">
        <v>163</v>
      </c>
      <c r="C3723" s="79" t="s">
        <v>176</v>
      </c>
      <c r="D3723" s="85">
        <v>0</v>
      </c>
      <c r="E3723" s="85">
        <v>0</v>
      </c>
      <c r="F3723" s="210">
        <f t="shared" si="174"/>
        <v>1</v>
      </c>
      <c r="G3723" s="79" t="str">
        <f t="shared" si="175"/>
        <v>M</v>
      </c>
      <c r="H3723" s="79" t="str">
        <f t="shared" si="176"/>
        <v>1GDP-NGPL/OK</v>
      </c>
    </row>
    <row r="3724" spans="1:8">
      <c r="A3724" s="80">
        <v>37191</v>
      </c>
      <c r="B3724" s="79" t="s">
        <v>163</v>
      </c>
      <c r="C3724" s="79" t="s">
        <v>175</v>
      </c>
      <c r="D3724" s="85">
        <v>0</v>
      </c>
      <c r="E3724" s="85">
        <v>0</v>
      </c>
      <c r="F3724" s="210">
        <f t="shared" si="174"/>
        <v>1</v>
      </c>
      <c r="G3724" s="79" t="str">
        <f t="shared" si="175"/>
        <v>M</v>
      </c>
      <c r="H3724" s="79" t="str">
        <f t="shared" si="176"/>
        <v>1GDP-CHI. GATE</v>
      </c>
    </row>
    <row r="3725" spans="1:8">
      <c r="A3725" s="80">
        <v>37191</v>
      </c>
      <c r="B3725" s="79" t="s">
        <v>163</v>
      </c>
      <c r="C3725" s="79" t="s">
        <v>170</v>
      </c>
      <c r="D3725" s="85">
        <v>72500</v>
      </c>
      <c r="E3725" s="85">
        <v>72500</v>
      </c>
      <c r="F3725" s="210">
        <f t="shared" si="174"/>
        <v>1</v>
      </c>
      <c r="G3725" s="79" t="str">
        <f t="shared" si="175"/>
        <v>M</v>
      </c>
      <c r="H3725" s="79" t="str">
        <f t="shared" si="176"/>
        <v>1GDP-CIG/CHEYENN</v>
      </c>
    </row>
    <row r="3726" spans="1:8">
      <c r="A3726" s="80">
        <v>37191</v>
      </c>
      <c r="B3726" s="79" t="s">
        <v>163</v>
      </c>
      <c r="C3726" s="79" t="s">
        <v>128</v>
      </c>
      <c r="D3726" s="85">
        <v>-50000</v>
      </c>
      <c r="E3726" s="85">
        <v>-50000</v>
      </c>
      <c r="F3726" s="210">
        <f t="shared" si="174"/>
        <v>1</v>
      </c>
      <c r="G3726" s="79" t="str">
        <f t="shared" si="175"/>
        <v>M</v>
      </c>
      <c r="H3726" s="79" t="str">
        <f t="shared" si="176"/>
        <v>1GDP-CIG/RKYMTN</v>
      </c>
    </row>
    <row r="3727" spans="1:8">
      <c r="A3727" s="80">
        <v>37191</v>
      </c>
      <c r="B3727" s="79" t="s">
        <v>163</v>
      </c>
      <c r="C3727" s="79" t="s">
        <v>135</v>
      </c>
      <c r="D3727" s="85">
        <v>-40000</v>
      </c>
      <c r="E3727" s="85">
        <v>-40000</v>
      </c>
      <c r="F3727" s="210">
        <f t="shared" si="174"/>
        <v>1</v>
      </c>
      <c r="G3727" s="79" t="str">
        <f t="shared" si="175"/>
        <v>M</v>
      </c>
      <c r="H3727" s="79" t="str">
        <f t="shared" si="176"/>
        <v>1GDP-ELPO/SANJUA</v>
      </c>
    </row>
    <row r="3728" spans="1:8">
      <c r="A3728" s="80">
        <v>37191</v>
      </c>
      <c r="B3728" s="79" t="s">
        <v>163</v>
      </c>
      <c r="C3728" s="79" t="s">
        <v>171</v>
      </c>
      <c r="D3728" s="85">
        <v>0</v>
      </c>
      <c r="E3728" s="85">
        <v>0</v>
      </c>
      <c r="F3728" s="210">
        <f t="shared" si="174"/>
        <v>1</v>
      </c>
      <c r="G3728" s="79" t="str">
        <f t="shared" si="175"/>
        <v>M</v>
      </c>
      <c r="H3728" s="79" t="str">
        <f t="shared" si="176"/>
        <v>1GDP-HEHUB</v>
      </c>
    </row>
    <row r="3729" spans="1:8">
      <c r="A3729" s="80">
        <v>37191</v>
      </c>
      <c r="B3729" s="79" t="s">
        <v>163</v>
      </c>
      <c r="C3729" s="79" t="s">
        <v>125</v>
      </c>
      <c r="D3729" s="85">
        <v>-40000</v>
      </c>
      <c r="E3729" s="85">
        <v>-40000</v>
      </c>
      <c r="F3729" s="210">
        <f t="shared" si="174"/>
        <v>1</v>
      </c>
      <c r="G3729" s="79" t="str">
        <f t="shared" si="175"/>
        <v>M</v>
      </c>
      <c r="H3729" s="79" t="str">
        <f t="shared" si="176"/>
        <v>1GDP-KERN/OPAL</v>
      </c>
    </row>
    <row r="3730" spans="1:8">
      <c r="A3730" s="80">
        <v>37191</v>
      </c>
      <c r="B3730" s="79" t="s">
        <v>163</v>
      </c>
      <c r="C3730" s="79" t="s">
        <v>176</v>
      </c>
      <c r="D3730" s="85">
        <v>0</v>
      </c>
      <c r="E3730" s="85">
        <v>0</v>
      </c>
      <c r="F3730" s="210">
        <f t="shared" si="174"/>
        <v>1</v>
      </c>
      <c r="G3730" s="79" t="str">
        <f t="shared" si="175"/>
        <v>M</v>
      </c>
      <c r="H3730" s="79" t="str">
        <f t="shared" si="176"/>
        <v>1GDP-NGPL/OK</v>
      </c>
    </row>
    <row r="3731" spans="1:8">
      <c r="A3731" s="80">
        <v>37192</v>
      </c>
      <c r="B3731" s="79" t="s">
        <v>163</v>
      </c>
      <c r="C3731" s="79" t="s">
        <v>175</v>
      </c>
      <c r="D3731" s="85">
        <v>0</v>
      </c>
      <c r="E3731" s="85">
        <v>0</v>
      </c>
      <c r="F3731" s="210">
        <f t="shared" si="174"/>
        <v>1</v>
      </c>
      <c r="G3731" s="79" t="str">
        <f t="shared" si="175"/>
        <v>M</v>
      </c>
      <c r="H3731" s="79" t="str">
        <f t="shared" si="176"/>
        <v>1GDP-CHI. GATE</v>
      </c>
    </row>
    <row r="3732" spans="1:8">
      <c r="A3732" s="80">
        <v>37192</v>
      </c>
      <c r="B3732" s="79" t="s">
        <v>163</v>
      </c>
      <c r="C3732" s="79" t="s">
        <v>170</v>
      </c>
      <c r="D3732" s="85">
        <v>72500</v>
      </c>
      <c r="E3732" s="85">
        <v>72500</v>
      </c>
      <c r="F3732" s="210">
        <f t="shared" si="174"/>
        <v>1</v>
      </c>
      <c r="G3732" s="79" t="str">
        <f t="shared" si="175"/>
        <v>M</v>
      </c>
      <c r="H3732" s="79" t="str">
        <f t="shared" si="176"/>
        <v>1GDP-CIG/CHEYENN</v>
      </c>
    </row>
    <row r="3733" spans="1:8">
      <c r="A3733" s="80">
        <v>37192</v>
      </c>
      <c r="B3733" s="79" t="s">
        <v>163</v>
      </c>
      <c r="C3733" s="79" t="s">
        <v>128</v>
      </c>
      <c r="D3733" s="85">
        <v>-50000</v>
      </c>
      <c r="E3733" s="85">
        <v>-50000</v>
      </c>
      <c r="F3733" s="210">
        <f t="shared" si="174"/>
        <v>1</v>
      </c>
      <c r="G3733" s="79" t="str">
        <f t="shared" si="175"/>
        <v>M</v>
      </c>
      <c r="H3733" s="79" t="str">
        <f t="shared" si="176"/>
        <v>1GDP-CIG/RKYMTN</v>
      </c>
    </row>
    <row r="3734" spans="1:8">
      <c r="A3734" s="80">
        <v>37192</v>
      </c>
      <c r="B3734" s="79" t="s">
        <v>163</v>
      </c>
      <c r="C3734" s="79" t="s">
        <v>135</v>
      </c>
      <c r="D3734" s="85">
        <v>-40000</v>
      </c>
      <c r="E3734" s="85">
        <v>-40000</v>
      </c>
      <c r="F3734" s="210">
        <f t="shared" si="174"/>
        <v>1</v>
      </c>
      <c r="G3734" s="79" t="str">
        <f t="shared" si="175"/>
        <v>M</v>
      </c>
      <c r="H3734" s="79" t="str">
        <f t="shared" si="176"/>
        <v>1GDP-ELPO/SANJUA</v>
      </c>
    </row>
    <row r="3735" spans="1:8">
      <c r="A3735" s="80">
        <v>37192</v>
      </c>
      <c r="B3735" s="79" t="s">
        <v>163</v>
      </c>
      <c r="C3735" s="79" t="s">
        <v>171</v>
      </c>
      <c r="D3735" s="85">
        <v>0</v>
      </c>
      <c r="E3735" s="85">
        <v>0</v>
      </c>
      <c r="F3735" s="210">
        <f t="shared" si="174"/>
        <v>1</v>
      </c>
      <c r="G3735" s="79" t="str">
        <f t="shared" si="175"/>
        <v>M</v>
      </c>
      <c r="H3735" s="79" t="str">
        <f t="shared" si="176"/>
        <v>1GDP-HEHUB</v>
      </c>
    </row>
    <row r="3736" spans="1:8">
      <c r="A3736" s="80">
        <v>37192</v>
      </c>
      <c r="B3736" s="79" t="s">
        <v>163</v>
      </c>
      <c r="C3736" s="79" t="s">
        <v>125</v>
      </c>
      <c r="D3736" s="85">
        <v>-40000</v>
      </c>
      <c r="E3736" s="85">
        <v>-40000</v>
      </c>
      <c r="F3736" s="210">
        <f t="shared" si="174"/>
        <v>1</v>
      </c>
      <c r="G3736" s="79" t="str">
        <f t="shared" si="175"/>
        <v>M</v>
      </c>
      <c r="H3736" s="79" t="str">
        <f t="shared" si="176"/>
        <v>1GDP-KERN/OPAL</v>
      </c>
    </row>
    <row r="3737" spans="1:8">
      <c r="A3737" s="80">
        <v>37192</v>
      </c>
      <c r="B3737" s="79" t="s">
        <v>163</v>
      </c>
      <c r="C3737" s="79" t="s">
        <v>176</v>
      </c>
      <c r="D3737" s="85">
        <v>0</v>
      </c>
      <c r="E3737" s="85">
        <v>0</v>
      </c>
      <c r="F3737" s="210">
        <f t="shared" si="174"/>
        <v>1</v>
      </c>
      <c r="G3737" s="79" t="str">
        <f t="shared" si="175"/>
        <v>M</v>
      </c>
      <c r="H3737" s="79" t="str">
        <f t="shared" si="176"/>
        <v>1GDP-NGPL/OK</v>
      </c>
    </row>
    <row r="3738" spans="1:8">
      <c r="A3738" s="80">
        <v>37193</v>
      </c>
      <c r="B3738" s="79" t="s">
        <v>163</v>
      </c>
      <c r="C3738" s="79" t="s">
        <v>175</v>
      </c>
      <c r="D3738" s="85">
        <v>0</v>
      </c>
      <c r="E3738" s="85">
        <v>0</v>
      </c>
      <c r="F3738" s="210">
        <f t="shared" si="174"/>
        <v>1</v>
      </c>
      <c r="G3738" s="79" t="str">
        <f t="shared" si="175"/>
        <v>M</v>
      </c>
      <c r="H3738" s="79" t="str">
        <f t="shared" si="176"/>
        <v>1GDP-CHI. GATE</v>
      </c>
    </row>
    <row r="3739" spans="1:8">
      <c r="A3739" s="80">
        <v>37193</v>
      </c>
      <c r="B3739" s="79" t="s">
        <v>163</v>
      </c>
      <c r="C3739" s="79" t="s">
        <v>170</v>
      </c>
      <c r="D3739" s="85">
        <v>72500</v>
      </c>
      <c r="E3739" s="85">
        <v>72500</v>
      </c>
      <c r="F3739" s="210">
        <f t="shared" si="174"/>
        <v>1</v>
      </c>
      <c r="G3739" s="79" t="str">
        <f t="shared" si="175"/>
        <v>M</v>
      </c>
      <c r="H3739" s="79" t="str">
        <f t="shared" si="176"/>
        <v>1GDP-CIG/CHEYENN</v>
      </c>
    </row>
    <row r="3740" spans="1:8">
      <c r="A3740" s="80">
        <v>37193</v>
      </c>
      <c r="B3740" s="79" t="s">
        <v>163</v>
      </c>
      <c r="C3740" s="79" t="s">
        <v>128</v>
      </c>
      <c r="D3740" s="85">
        <v>-50000</v>
      </c>
      <c r="E3740" s="85">
        <v>-50000</v>
      </c>
      <c r="F3740" s="210">
        <f t="shared" si="174"/>
        <v>1</v>
      </c>
      <c r="G3740" s="79" t="str">
        <f t="shared" si="175"/>
        <v>M</v>
      </c>
      <c r="H3740" s="79" t="str">
        <f t="shared" si="176"/>
        <v>1GDP-CIG/RKYMTN</v>
      </c>
    </row>
    <row r="3741" spans="1:8">
      <c r="A3741" s="80">
        <v>37193</v>
      </c>
      <c r="B3741" s="79" t="s">
        <v>163</v>
      </c>
      <c r="C3741" s="79" t="s">
        <v>135</v>
      </c>
      <c r="D3741" s="85">
        <v>-40000</v>
      </c>
      <c r="E3741" s="85">
        <v>-40000</v>
      </c>
      <c r="F3741" s="210">
        <f t="shared" si="174"/>
        <v>1</v>
      </c>
      <c r="G3741" s="79" t="str">
        <f t="shared" si="175"/>
        <v>M</v>
      </c>
      <c r="H3741" s="79" t="str">
        <f t="shared" si="176"/>
        <v>1GDP-ELPO/SANJUA</v>
      </c>
    </row>
    <row r="3742" spans="1:8">
      <c r="A3742" s="80">
        <v>37193</v>
      </c>
      <c r="B3742" s="79" t="s">
        <v>163</v>
      </c>
      <c r="C3742" s="79" t="s">
        <v>171</v>
      </c>
      <c r="D3742" s="85">
        <v>0</v>
      </c>
      <c r="E3742" s="85">
        <v>0</v>
      </c>
      <c r="F3742" s="210">
        <f t="shared" si="174"/>
        <v>1</v>
      </c>
      <c r="G3742" s="79" t="str">
        <f t="shared" si="175"/>
        <v>M</v>
      </c>
      <c r="H3742" s="79" t="str">
        <f t="shared" si="176"/>
        <v>1GDP-HEHUB</v>
      </c>
    </row>
    <row r="3743" spans="1:8">
      <c r="A3743" s="80">
        <v>37193</v>
      </c>
      <c r="B3743" s="79" t="s">
        <v>163</v>
      </c>
      <c r="C3743" s="79" t="s">
        <v>125</v>
      </c>
      <c r="D3743" s="85">
        <v>-40000</v>
      </c>
      <c r="E3743" s="85">
        <v>-40000</v>
      </c>
      <c r="F3743" s="210">
        <f t="shared" si="174"/>
        <v>1</v>
      </c>
      <c r="G3743" s="79" t="str">
        <f t="shared" si="175"/>
        <v>M</v>
      </c>
      <c r="H3743" s="79" t="str">
        <f t="shared" si="176"/>
        <v>1GDP-KERN/OPAL</v>
      </c>
    </row>
    <row r="3744" spans="1:8">
      <c r="A3744" s="80">
        <v>37193</v>
      </c>
      <c r="B3744" s="79" t="s">
        <v>163</v>
      </c>
      <c r="C3744" s="79" t="s">
        <v>176</v>
      </c>
      <c r="D3744" s="85">
        <v>0</v>
      </c>
      <c r="E3744" s="85">
        <v>0</v>
      </c>
      <c r="F3744" s="210">
        <f t="shared" si="174"/>
        <v>1</v>
      </c>
      <c r="G3744" s="79" t="str">
        <f t="shared" si="175"/>
        <v>M</v>
      </c>
      <c r="H3744" s="79" t="str">
        <f t="shared" si="176"/>
        <v>1GDP-NGPL/OK</v>
      </c>
    </row>
    <row r="3745" spans="1:8">
      <c r="A3745" s="80">
        <v>37194</v>
      </c>
      <c r="B3745" s="79" t="s">
        <v>163</v>
      </c>
      <c r="C3745" s="79" t="s">
        <v>175</v>
      </c>
      <c r="D3745" s="85">
        <v>0</v>
      </c>
      <c r="E3745" s="85">
        <v>0</v>
      </c>
      <c r="F3745" s="210">
        <f t="shared" si="174"/>
        <v>1</v>
      </c>
      <c r="G3745" s="79" t="str">
        <f t="shared" si="175"/>
        <v>M</v>
      </c>
      <c r="H3745" s="79" t="str">
        <f t="shared" si="176"/>
        <v>1GDP-CHI. GATE</v>
      </c>
    </row>
    <row r="3746" spans="1:8">
      <c r="A3746" s="80">
        <v>37194</v>
      </c>
      <c r="B3746" s="79" t="s">
        <v>163</v>
      </c>
      <c r="C3746" s="79" t="s">
        <v>170</v>
      </c>
      <c r="D3746" s="85">
        <v>72500</v>
      </c>
      <c r="E3746" s="85">
        <v>72500</v>
      </c>
      <c r="F3746" s="210">
        <f t="shared" si="174"/>
        <v>1</v>
      </c>
      <c r="G3746" s="79" t="str">
        <f t="shared" si="175"/>
        <v>M</v>
      </c>
      <c r="H3746" s="79" t="str">
        <f t="shared" si="176"/>
        <v>1GDP-CIG/CHEYENN</v>
      </c>
    </row>
    <row r="3747" spans="1:8">
      <c r="A3747" s="80">
        <v>37194</v>
      </c>
      <c r="B3747" s="79" t="s">
        <v>163</v>
      </c>
      <c r="C3747" s="79" t="s">
        <v>128</v>
      </c>
      <c r="D3747" s="85">
        <v>-50000</v>
      </c>
      <c r="E3747" s="85">
        <v>-50000</v>
      </c>
      <c r="F3747" s="210">
        <f t="shared" si="174"/>
        <v>1</v>
      </c>
      <c r="G3747" s="79" t="str">
        <f t="shared" si="175"/>
        <v>M</v>
      </c>
      <c r="H3747" s="79" t="str">
        <f t="shared" si="176"/>
        <v>1GDP-CIG/RKYMTN</v>
      </c>
    </row>
    <row r="3748" spans="1:8">
      <c r="A3748" s="80">
        <v>37194</v>
      </c>
      <c r="B3748" s="79" t="s">
        <v>163</v>
      </c>
      <c r="C3748" s="79" t="s">
        <v>135</v>
      </c>
      <c r="D3748" s="85">
        <v>-40000</v>
      </c>
      <c r="E3748" s="85">
        <v>-40000</v>
      </c>
      <c r="F3748" s="210">
        <f t="shared" si="174"/>
        <v>1</v>
      </c>
      <c r="G3748" s="79" t="str">
        <f t="shared" si="175"/>
        <v>M</v>
      </c>
      <c r="H3748" s="79" t="str">
        <f t="shared" si="176"/>
        <v>1GDP-ELPO/SANJUA</v>
      </c>
    </row>
    <row r="3749" spans="1:8">
      <c r="A3749" s="80">
        <v>37194</v>
      </c>
      <c r="B3749" s="79" t="s">
        <v>163</v>
      </c>
      <c r="C3749" s="79" t="s">
        <v>171</v>
      </c>
      <c r="D3749" s="85">
        <v>0</v>
      </c>
      <c r="E3749" s="85">
        <v>0</v>
      </c>
      <c r="F3749" s="210">
        <f t="shared" si="174"/>
        <v>1</v>
      </c>
      <c r="G3749" s="79" t="str">
        <f t="shared" si="175"/>
        <v>M</v>
      </c>
      <c r="H3749" s="79" t="str">
        <f t="shared" si="176"/>
        <v>1GDP-HEHUB</v>
      </c>
    </row>
    <row r="3750" spans="1:8">
      <c r="A3750" s="80">
        <v>37194</v>
      </c>
      <c r="B3750" s="79" t="s">
        <v>163</v>
      </c>
      <c r="C3750" s="79" t="s">
        <v>125</v>
      </c>
      <c r="D3750" s="85">
        <v>-40000</v>
      </c>
      <c r="E3750" s="85">
        <v>-40000</v>
      </c>
      <c r="F3750" s="210">
        <f t="shared" si="174"/>
        <v>1</v>
      </c>
      <c r="G3750" s="79" t="str">
        <f t="shared" si="175"/>
        <v>M</v>
      </c>
      <c r="H3750" s="79" t="str">
        <f t="shared" si="176"/>
        <v>1GDP-KERN/OPAL</v>
      </c>
    </row>
    <row r="3751" spans="1:8">
      <c r="A3751" s="80">
        <v>37194</v>
      </c>
      <c r="B3751" s="79" t="s">
        <v>163</v>
      </c>
      <c r="C3751" s="79" t="s">
        <v>176</v>
      </c>
      <c r="D3751" s="85">
        <v>0</v>
      </c>
      <c r="E3751" s="85">
        <v>0</v>
      </c>
      <c r="F3751" s="210">
        <f t="shared" si="174"/>
        <v>1</v>
      </c>
      <c r="G3751" s="79" t="str">
        <f t="shared" si="175"/>
        <v>M</v>
      </c>
      <c r="H3751" s="79" t="str">
        <f t="shared" si="176"/>
        <v>1GDP-NGPL/OK</v>
      </c>
    </row>
    <row r="3752" spans="1:8">
      <c r="A3752" s="80">
        <v>37195</v>
      </c>
      <c r="B3752" s="79" t="s">
        <v>163</v>
      </c>
      <c r="C3752" s="79" t="s">
        <v>175</v>
      </c>
      <c r="D3752" s="85">
        <v>0</v>
      </c>
      <c r="E3752" s="85">
        <v>0</v>
      </c>
      <c r="F3752" s="210">
        <f t="shared" si="174"/>
        <v>1</v>
      </c>
      <c r="G3752" s="79" t="str">
        <f t="shared" si="175"/>
        <v>M</v>
      </c>
      <c r="H3752" s="79" t="str">
        <f t="shared" si="176"/>
        <v>1GDP-CHI. GATE</v>
      </c>
    </row>
    <row r="3753" spans="1:8">
      <c r="A3753" s="80">
        <v>37195</v>
      </c>
      <c r="B3753" s="79" t="s">
        <v>163</v>
      </c>
      <c r="C3753" s="79" t="s">
        <v>170</v>
      </c>
      <c r="D3753" s="85">
        <v>72500</v>
      </c>
      <c r="E3753" s="85">
        <v>72500</v>
      </c>
      <c r="F3753" s="210">
        <f t="shared" si="174"/>
        <v>1</v>
      </c>
      <c r="G3753" s="79" t="str">
        <f t="shared" si="175"/>
        <v>M</v>
      </c>
      <c r="H3753" s="79" t="str">
        <f t="shared" si="176"/>
        <v>1GDP-CIG/CHEYENN</v>
      </c>
    </row>
    <row r="3754" spans="1:8">
      <c r="A3754" s="80">
        <v>37195</v>
      </c>
      <c r="B3754" s="79" t="s">
        <v>163</v>
      </c>
      <c r="C3754" s="79" t="s">
        <v>128</v>
      </c>
      <c r="D3754" s="85">
        <v>-50000</v>
      </c>
      <c r="E3754" s="85">
        <v>-50000</v>
      </c>
      <c r="F3754" s="210">
        <f t="shared" si="174"/>
        <v>1</v>
      </c>
      <c r="G3754" s="79" t="str">
        <f t="shared" si="175"/>
        <v>M</v>
      </c>
      <c r="H3754" s="79" t="str">
        <f t="shared" si="176"/>
        <v>1GDP-CIG/RKYMTN</v>
      </c>
    </row>
    <row r="3755" spans="1:8">
      <c r="A3755" s="80">
        <v>37195</v>
      </c>
      <c r="B3755" s="79" t="s">
        <v>163</v>
      </c>
      <c r="C3755" s="79" t="s">
        <v>135</v>
      </c>
      <c r="D3755" s="85">
        <v>-40000</v>
      </c>
      <c r="E3755" s="85">
        <v>-40000</v>
      </c>
      <c r="F3755" s="210">
        <f t="shared" si="174"/>
        <v>1</v>
      </c>
      <c r="G3755" s="79" t="str">
        <f t="shared" si="175"/>
        <v>M</v>
      </c>
      <c r="H3755" s="79" t="str">
        <f t="shared" si="176"/>
        <v>1GDP-ELPO/SANJUA</v>
      </c>
    </row>
    <row r="3756" spans="1:8">
      <c r="A3756" s="80">
        <v>37195</v>
      </c>
      <c r="B3756" s="79" t="s">
        <v>163</v>
      </c>
      <c r="C3756" s="79" t="s">
        <v>171</v>
      </c>
      <c r="D3756" s="85">
        <v>0</v>
      </c>
      <c r="E3756" s="85">
        <v>0</v>
      </c>
      <c r="F3756" s="210">
        <f t="shared" si="174"/>
        <v>1</v>
      </c>
      <c r="G3756" s="79" t="str">
        <f t="shared" si="175"/>
        <v>M</v>
      </c>
      <c r="H3756" s="79" t="str">
        <f t="shared" si="176"/>
        <v>1GDP-HEHUB</v>
      </c>
    </row>
    <row r="3757" spans="1:8">
      <c r="A3757" s="80">
        <v>37195</v>
      </c>
      <c r="B3757" s="79" t="s">
        <v>163</v>
      </c>
      <c r="C3757" s="79" t="s">
        <v>125</v>
      </c>
      <c r="D3757" s="85">
        <v>-40000</v>
      </c>
      <c r="E3757" s="85">
        <v>-40000</v>
      </c>
      <c r="F3757" s="210">
        <f t="shared" si="174"/>
        <v>1</v>
      </c>
      <c r="G3757" s="79" t="str">
        <f t="shared" si="175"/>
        <v>M</v>
      </c>
      <c r="H3757" s="79" t="str">
        <f t="shared" si="176"/>
        <v>1GDP-KERN/OPAL</v>
      </c>
    </row>
    <row r="3758" spans="1:8">
      <c r="A3758" s="80">
        <v>37195</v>
      </c>
      <c r="B3758" s="79" t="s">
        <v>163</v>
      </c>
      <c r="C3758" s="79" t="s">
        <v>176</v>
      </c>
      <c r="D3758" s="85">
        <v>0</v>
      </c>
      <c r="E3758" s="85">
        <v>0</v>
      </c>
      <c r="F3758" s="210">
        <f t="shared" si="174"/>
        <v>1</v>
      </c>
      <c r="G3758" s="79" t="str">
        <f t="shared" si="175"/>
        <v>M</v>
      </c>
      <c r="H3758" s="79" t="str">
        <f t="shared" si="176"/>
        <v>1GDP-NGPL/OK</v>
      </c>
    </row>
    <row r="3759" spans="1:8">
      <c r="A3759" s="80">
        <v>37196</v>
      </c>
      <c r="B3759" s="79" t="s">
        <v>154</v>
      </c>
      <c r="C3759" s="79" t="s">
        <v>46</v>
      </c>
      <c r="D3759" s="85">
        <v>-6.1387723193210997E-15</v>
      </c>
      <c r="E3759" s="85">
        <v>6.1387723193211001E-16</v>
      </c>
      <c r="F3759" s="210">
        <f t="shared" si="174"/>
        <v>2</v>
      </c>
      <c r="G3759" s="79" t="str">
        <f t="shared" si="175"/>
        <v>DO</v>
      </c>
      <c r="H3759" s="79" t="str">
        <f t="shared" si="176"/>
        <v>2NGI-SOCAL</v>
      </c>
    </row>
    <row r="3760" spans="1:8">
      <c r="A3760" s="80">
        <v>37226</v>
      </c>
      <c r="B3760" s="79" t="s">
        <v>154</v>
      </c>
      <c r="C3760" s="79" t="s">
        <v>46</v>
      </c>
      <c r="D3760" s="85">
        <v>-0.12157821749343301</v>
      </c>
      <c r="E3760" s="85">
        <v>1.21578217493433E-2</v>
      </c>
      <c r="F3760" s="210">
        <f t="shared" si="174"/>
        <v>3</v>
      </c>
      <c r="G3760" s="79" t="str">
        <f t="shared" si="175"/>
        <v>DO</v>
      </c>
      <c r="H3760" s="79" t="str">
        <f t="shared" si="176"/>
        <v>3NGI-SOCAL</v>
      </c>
    </row>
    <row r="3761" spans="1:8">
      <c r="A3761" s="80">
        <v>37257</v>
      </c>
      <c r="B3761" s="79" t="s">
        <v>154</v>
      </c>
      <c r="C3761" s="79" t="s">
        <v>46</v>
      </c>
      <c r="D3761" s="85">
        <v>-74.652323588568692</v>
      </c>
      <c r="E3761" s="85">
        <v>7.4652323588568699</v>
      </c>
      <c r="F3761" s="210">
        <f t="shared" si="174"/>
        <v>3</v>
      </c>
      <c r="G3761" s="79" t="str">
        <f t="shared" si="175"/>
        <v>DO</v>
      </c>
      <c r="H3761" s="79" t="str">
        <f t="shared" si="176"/>
        <v>3NGI-SOCAL</v>
      </c>
    </row>
    <row r="3762" spans="1:8">
      <c r="A3762" s="80">
        <v>37288</v>
      </c>
      <c r="B3762" s="79" t="s">
        <v>154</v>
      </c>
      <c r="C3762" s="79" t="s">
        <v>46</v>
      </c>
      <c r="D3762" s="85">
        <v>-348.09705699994106</v>
      </c>
      <c r="E3762" s="85">
        <v>34.809705699994105</v>
      </c>
      <c r="F3762" s="210">
        <f t="shared" si="174"/>
        <v>3</v>
      </c>
      <c r="G3762" s="79" t="str">
        <f t="shared" si="175"/>
        <v>DO</v>
      </c>
      <c r="H3762" s="79" t="str">
        <f t="shared" si="176"/>
        <v>3NGI-SOCAL</v>
      </c>
    </row>
    <row r="3763" spans="1:8">
      <c r="A3763" s="80">
        <v>37316</v>
      </c>
      <c r="B3763" s="79" t="s">
        <v>154</v>
      </c>
      <c r="C3763" s="79" t="s">
        <v>46</v>
      </c>
      <c r="D3763" s="85">
        <v>-425.92763006577002</v>
      </c>
      <c r="E3763" s="85">
        <v>42.592763006577002</v>
      </c>
      <c r="F3763" s="210">
        <f t="shared" si="174"/>
        <v>3</v>
      </c>
      <c r="G3763" s="79" t="str">
        <f t="shared" si="175"/>
        <v>DO</v>
      </c>
      <c r="H3763" s="79" t="str">
        <f t="shared" si="176"/>
        <v>3NGI-SOCAL</v>
      </c>
    </row>
    <row r="3764" spans="1:8">
      <c r="A3764" s="80">
        <v>37347</v>
      </c>
      <c r="B3764" s="79" t="s">
        <v>154</v>
      </c>
      <c r="C3764" s="79" t="s">
        <v>46</v>
      </c>
      <c r="D3764" s="85">
        <v>-1081.18323247731</v>
      </c>
      <c r="E3764" s="85">
        <v>108.118323247731</v>
      </c>
      <c r="F3764" s="210">
        <f t="shared" si="174"/>
        <v>4</v>
      </c>
      <c r="G3764" s="79" t="str">
        <f t="shared" si="175"/>
        <v>DO</v>
      </c>
      <c r="H3764" s="79" t="str">
        <f t="shared" si="176"/>
        <v>4NGI-SOCAL</v>
      </c>
    </row>
    <row r="3765" spans="1:8">
      <c r="A3765" s="80">
        <v>37377</v>
      </c>
      <c r="B3765" s="79" t="s">
        <v>154</v>
      </c>
      <c r="C3765" s="79" t="s">
        <v>46</v>
      </c>
      <c r="D3765" s="85">
        <v>-1168.0800839834901</v>
      </c>
      <c r="E3765" s="85">
        <v>116.808008398349</v>
      </c>
      <c r="F3765" s="210">
        <f t="shared" si="174"/>
        <v>4</v>
      </c>
      <c r="G3765" s="79" t="str">
        <f t="shared" si="175"/>
        <v>DO</v>
      </c>
      <c r="H3765" s="79" t="str">
        <f t="shared" si="176"/>
        <v>4NGI-SOCAL</v>
      </c>
    </row>
    <row r="3766" spans="1:8">
      <c r="A3766" s="80">
        <v>37408</v>
      </c>
      <c r="B3766" s="79" t="s">
        <v>154</v>
      </c>
      <c r="C3766" s="79" t="s">
        <v>46</v>
      </c>
      <c r="D3766" s="85">
        <v>-2133.4945625455002</v>
      </c>
      <c r="E3766" s="85">
        <v>213.34945625455001</v>
      </c>
      <c r="F3766" s="210">
        <f t="shared" si="174"/>
        <v>4</v>
      </c>
      <c r="G3766" s="79" t="str">
        <f t="shared" si="175"/>
        <v>DO</v>
      </c>
      <c r="H3766" s="79" t="str">
        <f t="shared" si="176"/>
        <v>4NGI-SOCAL</v>
      </c>
    </row>
    <row r="3767" spans="1:8">
      <c r="A3767" s="80">
        <v>37438</v>
      </c>
      <c r="B3767" s="79" t="s">
        <v>154</v>
      </c>
      <c r="C3767" s="79" t="s">
        <v>46</v>
      </c>
      <c r="D3767" s="85">
        <v>-3886.4798184728602</v>
      </c>
      <c r="E3767" s="85">
        <v>388.64798184728602</v>
      </c>
      <c r="F3767" s="210">
        <f t="shared" si="174"/>
        <v>4</v>
      </c>
      <c r="G3767" s="79" t="str">
        <f t="shared" si="175"/>
        <v>DO</v>
      </c>
      <c r="H3767" s="79" t="str">
        <f t="shared" si="176"/>
        <v>4NGI-SOCAL</v>
      </c>
    </row>
    <row r="3768" spans="1:8">
      <c r="A3768" s="80">
        <v>37469</v>
      </c>
      <c r="B3768" s="79" t="s">
        <v>154</v>
      </c>
      <c r="C3768" s="79" t="s">
        <v>46</v>
      </c>
      <c r="D3768" s="85">
        <v>-5727.7093348730996</v>
      </c>
      <c r="E3768" s="85">
        <v>0</v>
      </c>
      <c r="F3768" s="210">
        <f t="shared" si="174"/>
        <v>4</v>
      </c>
      <c r="G3768" s="79" t="str">
        <f t="shared" si="175"/>
        <v>DO</v>
      </c>
      <c r="H3768" s="79" t="str">
        <f t="shared" si="176"/>
        <v>4NGI-SOCAL</v>
      </c>
    </row>
    <row r="3769" spans="1:8">
      <c r="A3769" s="80">
        <v>37500</v>
      </c>
      <c r="B3769" s="79" t="s">
        <v>154</v>
      </c>
      <c r="C3769" s="79" t="s">
        <v>46</v>
      </c>
      <c r="D3769" s="85">
        <v>-6870.4395008478805</v>
      </c>
      <c r="E3769" s="85">
        <v>687.04395008478798</v>
      </c>
      <c r="F3769" s="210">
        <f t="shared" si="174"/>
        <v>4</v>
      </c>
      <c r="G3769" s="79" t="str">
        <f t="shared" si="175"/>
        <v>DO</v>
      </c>
      <c r="H3769" s="79" t="str">
        <f t="shared" si="176"/>
        <v>4NGI-SOCAL</v>
      </c>
    </row>
    <row r="3770" spans="1:8">
      <c r="A3770" s="80">
        <v>37530</v>
      </c>
      <c r="B3770" s="79" t="s">
        <v>154</v>
      </c>
      <c r="C3770" s="79" t="s">
        <v>46</v>
      </c>
      <c r="D3770" s="85">
        <v>-7758.7743039294801</v>
      </c>
      <c r="E3770" s="85">
        <v>0</v>
      </c>
      <c r="F3770" s="210">
        <f t="shared" si="174"/>
        <v>4</v>
      </c>
      <c r="G3770" s="79" t="str">
        <f t="shared" si="175"/>
        <v>DO</v>
      </c>
      <c r="H3770" s="79" t="str">
        <f t="shared" si="176"/>
        <v>4NGI-SOCAL</v>
      </c>
    </row>
    <row r="3771" spans="1:8">
      <c r="A3771" s="80">
        <v>37165</v>
      </c>
      <c r="B3771" s="79" t="s">
        <v>85</v>
      </c>
      <c r="C3771" s="79" t="s">
        <v>88</v>
      </c>
      <c r="D3771" s="85">
        <v>0</v>
      </c>
      <c r="E3771" s="85">
        <v>0</v>
      </c>
      <c r="F3771" s="210">
        <f t="shared" si="174"/>
        <v>1</v>
      </c>
      <c r="G3771" s="79" t="str">
        <f t="shared" si="175"/>
        <v>D</v>
      </c>
      <c r="H3771" s="79" t="str">
        <f t="shared" si="176"/>
        <v>1IF-CIG/RKYMTN</v>
      </c>
    </row>
    <row r="3772" spans="1:8">
      <c r="A3772" s="80">
        <v>37165</v>
      </c>
      <c r="B3772" s="79" t="s">
        <v>85</v>
      </c>
      <c r="C3772" s="79" t="s">
        <v>89</v>
      </c>
      <c r="D3772" s="85">
        <v>0</v>
      </c>
      <c r="E3772" s="85">
        <v>0</v>
      </c>
      <c r="F3772" s="210">
        <f t="shared" si="174"/>
        <v>1</v>
      </c>
      <c r="G3772" s="79" t="str">
        <f t="shared" si="175"/>
        <v>D</v>
      </c>
      <c r="H3772" s="79" t="str">
        <f t="shared" si="176"/>
        <v>1IF-ELPO/PERMIAN</v>
      </c>
    </row>
    <row r="3773" spans="1:8">
      <c r="A3773" s="80">
        <v>37165</v>
      </c>
      <c r="B3773" s="79" t="s">
        <v>85</v>
      </c>
      <c r="C3773" s="79" t="s">
        <v>72</v>
      </c>
      <c r="D3773" s="85">
        <v>0</v>
      </c>
      <c r="E3773" s="85">
        <v>0</v>
      </c>
      <c r="F3773" s="210">
        <f t="shared" si="174"/>
        <v>1</v>
      </c>
      <c r="G3773" s="79" t="str">
        <f t="shared" si="175"/>
        <v>D</v>
      </c>
      <c r="H3773" s="79" t="str">
        <f t="shared" si="176"/>
        <v>1IF-ELPO/SJ</v>
      </c>
    </row>
    <row r="3774" spans="1:8">
      <c r="A3774" s="80">
        <v>37165</v>
      </c>
      <c r="B3774" s="79" t="s">
        <v>85</v>
      </c>
      <c r="C3774" s="79" t="s">
        <v>90</v>
      </c>
      <c r="D3774" s="85">
        <v>0</v>
      </c>
      <c r="E3774" s="85">
        <v>0</v>
      </c>
      <c r="F3774" s="210">
        <f t="shared" si="174"/>
        <v>1</v>
      </c>
      <c r="G3774" s="79" t="str">
        <f t="shared" si="175"/>
        <v>D</v>
      </c>
      <c r="H3774" s="79" t="str">
        <f t="shared" si="176"/>
        <v>1IF-HEHUB</v>
      </c>
    </row>
    <row r="3775" spans="1:8">
      <c r="A3775" s="80">
        <v>37165</v>
      </c>
      <c r="B3775" s="79" t="s">
        <v>85</v>
      </c>
      <c r="C3775" s="79" t="s">
        <v>91</v>
      </c>
      <c r="D3775" s="85">
        <v>0</v>
      </c>
      <c r="E3775" s="85">
        <v>0</v>
      </c>
      <c r="F3775" s="210">
        <f t="shared" si="174"/>
        <v>1</v>
      </c>
      <c r="G3775" s="79" t="str">
        <f t="shared" si="175"/>
        <v>D</v>
      </c>
      <c r="H3775" s="79" t="str">
        <f t="shared" si="176"/>
        <v>1IF-HPL/SHPCHAN</v>
      </c>
    </row>
    <row r="3776" spans="1:8">
      <c r="A3776" s="80">
        <v>37165</v>
      </c>
      <c r="B3776" s="79" t="s">
        <v>85</v>
      </c>
      <c r="C3776" s="79" t="s">
        <v>67</v>
      </c>
      <c r="D3776" s="85">
        <v>0</v>
      </c>
      <c r="E3776" s="85">
        <v>0</v>
      </c>
      <c r="F3776" s="210">
        <f t="shared" si="174"/>
        <v>1</v>
      </c>
      <c r="G3776" s="79" t="str">
        <f t="shared" si="175"/>
        <v>D</v>
      </c>
      <c r="H3776" s="79" t="str">
        <f t="shared" si="176"/>
        <v>1IF-NWPL_ROCKY_M</v>
      </c>
    </row>
    <row r="3777" spans="1:8">
      <c r="A3777" s="80">
        <v>37165</v>
      </c>
      <c r="B3777" s="79" t="s">
        <v>85</v>
      </c>
      <c r="C3777" s="79" t="s">
        <v>73</v>
      </c>
      <c r="D3777" s="85">
        <v>0</v>
      </c>
      <c r="E3777" s="85">
        <v>0</v>
      </c>
      <c r="F3777" s="210">
        <f t="shared" si="174"/>
        <v>1</v>
      </c>
      <c r="G3777" s="79" t="str">
        <f t="shared" si="175"/>
        <v>D</v>
      </c>
      <c r="H3777" s="79" t="str">
        <f t="shared" si="176"/>
        <v>1IF-WAHA-TX</v>
      </c>
    </row>
    <row r="3778" spans="1:8">
      <c r="A3778" s="80">
        <v>37165</v>
      </c>
      <c r="B3778" s="79" t="s">
        <v>85</v>
      </c>
      <c r="C3778" s="79" t="s">
        <v>74</v>
      </c>
      <c r="D3778" s="85">
        <v>0</v>
      </c>
      <c r="E3778" s="85">
        <v>0</v>
      </c>
      <c r="F3778" s="210">
        <f t="shared" si="174"/>
        <v>1</v>
      </c>
      <c r="G3778" s="79" t="str">
        <f t="shared" si="175"/>
        <v>D</v>
      </c>
      <c r="H3778" s="79" t="str">
        <f t="shared" si="176"/>
        <v>1NGI-PGE/CG</v>
      </c>
    </row>
    <row r="3779" spans="1:8">
      <c r="A3779" s="80">
        <v>37165</v>
      </c>
      <c r="B3779" s="79" t="s">
        <v>85</v>
      </c>
      <c r="C3779" s="79" t="s">
        <v>75</v>
      </c>
      <c r="D3779" s="85">
        <v>0</v>
      </c>
      <c r="E3779" s="85">
        <v>0</v>
      </c>
      <c r="F3779" s="210">
        <f t="shared" ref="F3779:F3842" si="177">IF(REF_DT&lt;=LastDay,INDEX(IntraMonth_Buckets,MATCH($A3779,IntraSumMonths,0),1),INDEX(BucketTable,MATCH($A3779,SumMonths,0),1))</f>
        <v>1</v>
      </c>
      <c r="G3779" s="79" t="str">
        <f t="shared" ref="G3779:G3842" si="178">INDEX(Book_Type,MATCH($B3779,Book,0),1)</f>
        <v>D</v>
      </c>
      <c r="H3779" s="79" t="str">
        <f t="shared" ref="H3779:H3842" si="179">$F3779&amp;$C3779</f>
        <v>1NGI-SOBDR-PG&amp;E</v>
      </c>
    </row>
    <row r="3780" spans="1:8">
      <c r="A3780" s="80">
        <v>37165</v>
      </c>
      <c r="B3780" s="79" t="s">
        <v>85</v>
      </c>
      <c r="C3780" s="79" t="s">
        <v>46</v>
      </c>
      <c r="D3780" s="85">
        <v>0</v>
      </c>
      <c r="E3780" s="85">
        <v>0</v>
      </c>
      <c r="F3780" s="210">
        <f t="shared" si="177"/>
        <v>1</v>
      </c>
      <c r="G3780" s="79" t="str">
        <f t="shared" si="178"/>
        <v>D</v>
      </c>
      <c r="H3780" s="79" t="str">
        <f t="shared" si="179"/>
        <v>1NGI-SOCAL</v>
      </c>
    </row>
    <row r="3781" spans="1:8">
      <c r="A3781" s="80">
        <v>37196</v>
      </c>
      <c r="B3781" s="79" t="s">
        <v>85</v>
      </c>
      <c r="C3781" s="79" t="s">
        <v>89</v>
      </c>
      <c r="D3781" s="85">
        <v>0</v>
      </c>
      <c r="E3781" s="85">
        <v>0</v>
      </c>
      <c r="F3781" s="210">
        <f t="shared" si="177"/>
        <v>2</v>
      </c>
      <c r="G3781" s="79" t="str">
        <f t="shared" si="178"/>
        <v>D</v>
      </c>
      <c r="H3781" s="79" t="str">
        <f t="shared" si="179"/>
        <v>2IF-ELPO/PERMIAN</v>
      </c>
    </row>
    <row r="3782" spans="1:8">
      <c r="A3782" s="80">
        <v>37196</v>
      </c>
      <c r="B3782" s="79" t="s">
        <v>85</v>
      </c>
      <c r="C3782" s="79" t="s">
        <v>72</v>
      </c>
      <c r="D3782" s="85">
        <v>1903782.8409</v>
      </c>
      <c r="E3782" s="85">
        <v>-190378.28409</v>
      </c>
      <c r="F3782" s="210">
        <f t="shared" si="177"/>
        <v>2</v>
      </c>
      <c r="G3782" s="79" t="str">
        <f t="shared" si="178"/>
        <v>D</v>
      </c>
      <c r="H3782" s="79" t="str">
        <f t="shared" si="179"/>
        <v>2IF-ELPO/SJ</v>
      </c>
    </row>
    <row r="3783" spans="1:8">
      <c r="A3783" s="80">
        <v>37196</v>
      </c>
      <c r="B3783" s="79" t="s">
        <v>85</v>
      </c>
      <c r="C3783" s="79" t="s">
        <v>91</v>
      </c>
      <c r="D3783" s="85">
        <v>0</v>
      </c>
      <c r="E3783" s="85">
        <v>0</v>
      </c>
      <c r="F3783" s="210">
        <f t="shared" si="177"/>
        <v>2</v>
      </c>
      <c r="G3783" s="79" t="str">
        <f t="shared" si="178"/>
        <v>D</v>
      </c>
      <c r="H3783" s="79" t="str">
        <f t="shared" si="179"/>
        <v>2IF-HPL/SHPCHAN</v>
      </c>
    </row>
    <row r="3784" spans="1:8">
      <c r="A3784" s="80">
        <v>37196</v>
      </c>
      <c r="B3784" s="79" t="s">
        <v>85</v>
      </c>
      <c r="C3784" s="79" t="s">
        <v>67</v>
      </c>
      <c r="D3784" s="85">
        <v>-824472.88370000001</v>
      </c>
      <c r="E3784" s="85">
        <v>82447.288369999995</v>
      </c>
      <c r="F3784" s="210">
        <f t="shared" si="177"/>
        <v>2</v>
      </c>
      <c r="G3784" s="79" t="str">
        <f t="shared" si="178"/>
        <v>D</v>
      </c>
      <c r="H3784" s="79" t="str">
        <f t="shared" si="179"/>
        <v>2IF-NWPL_ROCKY_M</v>
      </c>
    </row>
    <row r="3785" spans="1:8">
      <c r="A3785" s="80">
        <v>37196</v>
      </c>
      <c r="B3785" s="79" t="s">
        <v>85</v>
      </c>
      <c r="C3785" s="79" t="s">
        <v>68</v>
      </c>
      <c r="D3785" s="85">
        <v>0</v>
      </c>
      <c r="E3785" s="85">
        <v>0</v>
      </c>
      <c r="F3785" s="210">
        <f t="shared" si="177"/>
        <v>2</v>
      </c>
      <c r="G3785" s="79" t="str">
        <f t="shared" si="178"/>
        <v>D</v>
      </c>
      <c r="H3785" s="79" t="str">
        <f t="shared" si="179"/>
        <v>2NGI-MALIN</v>
      </c>
    </row>
    <row r="3786" spans="1:8">
      <c r="A3786" s="80">
        <v>37196</v>
      </c>
      <c r="B3786" s="79" t="s">
        <v>85</v>
      </c>
      <c r="C3786" s="79" t="s">
        <v>74</v>
      </c>
      <c r="D3786" s="85">
        <v>-149904.16070000001</v>
      </c>
      <c r="E3786" s="85">
        <v>0</v>
      </c>
      <c r="F3786" s="210">
        <f t="shared" si="177"/>
        <v>2</v>
      </c>
      <c r="G3786" s="79" t="str">
        <f t="shared" si="178"/>
        <v>D</v>
      </c>
      <c r="H3786" s="79" t="str">
        <f t="shared" si="179"/>
        <v>2NGI-PGE/CG</v>
      </c>
    </row>
    <row r="3787" spans="1:8">
      <c r="A3787" s="80">
        <v>37196</v>
      </c>
      <c r="B3787" s="79" t="s">
        <v>85</v>
      </c>
      <c r="C3787" s="79" t="s">
        <v>46</v>
      </c>
      <c r="D3787" s="85">
        <v>-674568.72320000001</v>
      </c>
      <c r="E3787" s="85">
        <v>67456.872319999995</v>
      </c>
      <c r="F3787" s="210">
        <f t="shared" si="177"/>
        <v>2</v>
      </c>
      <c r="G3787" s="79" t="str">
        <f t="shared" si="178"/>
        <v>D</v>
      </c>
      <c r="H3787" s="79" t="str">
        <f t="shared" si="179"/>
        <v>2NGI-SOCAL</v>
      </c>
    </row>
    <row r="3788" spans="1:8">
      <c r="A3788" s="80">
        <v>37226</v>
      </c>
      <c r="B3788" s="79" t="s">
        <v>85</v>
      </c>
      <c r="C3788" s="79" t="s">
        <v>89</v>
      </c>
      <c r="D3788" s="85">
        <v>309190.27419999999</v>
      </c>
      <c r="E3788" s="85">
        <v>-30919.027419999999</v>
      </c>
      <c r="F3788" s="210">
        <f t="shared" si="177"/>
        <v>3</v>
      </c>
      <c r="G3788" s="79" t="str">
        <f t="shared" si="178"/>
        <v>D</v>
      </c>
      <c r="H3788" s="79" t="str">
        <f t="shared" si="179"/>
        <v>3IF-ELPO/PERMIAN</v>
      </c>
    </row>
    <row r="3789" spans="1:8">
      <c r="A3789" s="80">
        <v>37226</v>
      </c>
      <c r="B3789" s="79" t="s">
        <v>85</v>
      </c>
      <c r="C3789" s="79" t="s">
        <v>72</v>
      </c>
      <c r="D3789" s="85">
        <v>3045524.2026</v>
      </c>
      <c r="E3789" s="85">
        <v>-304552.42025999998</v>
      </c>
      <c r="F3789" s="210">
        <f t="shared" si="177"/>
        <v>3</v>
      </c>
      <c r="G3789" s="79" t="str">
        <f t="shared" si="178"/>
        <v>D</v>
      </c>
      <c r="H3789" s="79" t="str">
        <f t="shared" si="179"/>
        <v>3IF-ELPO/SJ</v>
      </c>
    </row>
    <row r="3790" spans="1:8">
      <c r="A3790" s="80">
        <v>37226</v>
      </c>
      <c r="B3790" s="79" t="s">
        <v>85</v>
      </c>
      <c r="C3790" s="79" t="s">
        <v>91</v>
      </c>
      <c r="D3790" s="85">
        <v>0</v>
      </c>
      <c r="E3790" s="85">
        <v>0</v>
      </c>
      <c r="F3790" s="210">
        <f t="shared" si="177"/>
        <v>3</v>
      </c>
      <c r="G3790" s="79" t="str">
        <f t="shared" si="178"/>
        <v>D</v>
      </c>
      <c r="H3790" s="79" t="str">
        <f t="shared" si="179"/>
        <v>3IF-HPL/SHPCHAN</v>
      </c>
    </row>
    <row r="3791" spans="1:8">
      <c r="A3791" s="80">
        <v>37226</v>
      </c>
      <c r="B3791" s="79" t="s">
        <v>85</v>
      </c>
      <c r="C3791" s="79" t="s">
        <v>67</v>
      </c>
      <c r="D3791" s="85">
        <v>-2396224.6266000001</v>
      </c>
      <c r="E3791" s="85">
        <v>239622.46265999999</v>
      </c>
      <c r="F3791" s="210">
        <f t="shared" si="177"/>
        <v>3</v>
      </c>
      <c r="G3791" s="79" t="str">
        <f t="shared" si="178"/>
        <v>D</v>
      </c>
      <c r="H3791" s="79" t="str">
        <f t="shared" si="179"/>
        <v>3IF-NWPL_ROCKY_M</v>
      </c>
    </row>
    <row r="3792" spans="1:8">
      <c r="A3792" s="80">
        <v>37226</v>
      </c>
      <c r="B3792" s="79" t="s">
        <v>85</v>
      </c>
      <c r="C3792" s="79" t="s">
        <v>68</v>
      </c>
      <c r="D3792" s="85">
        <v>-154595.1373</v>
      </c>
      <c r="E3792" s="85">
        <v>1545.9513730000001</v>
      </c>
      <c r="F3792" s="210">
        <f t="shared" si="177"/>
        <v>3</v>
      </c>
      <c r="G3792" s="79" t="str">
        <f t="shared" si="178"/>
        <v>D</v>
      </c>
      <c r="H3792" s="79" t="str">
        <f t="shared" si="179"/>
        <v>3NGI-MALIN</v>
      </c>
    </row>
    <row r="3793" spans="1:8">
      <c r="A3793" s="80">
        <v>37226</v>
      </c>
      <c r="B3793" s="79" t="s">
        <v>85</v>
      </c>
      <c r="C3793" s="79" t="s">
        <v>74</v>
      </c>
      <c r="D3793" s="85">
        <v>-772975.68579999998</v>
      </c>
      <c r="E3793" s="85">
        <v>0</v>
      </c>
      <c r="F3793" s="210">
        <f t="shared" si="177"/>
        <v>3</v>
      </c>
      <c r="G3793" s="79" t="str">
        <f t="shared" si="178"/>
        <v>D</v>
      </c>
      <c r="H3793" s="79" t="str">
        <f t="shared" si="179"/>
        <v>3NGI-PGE/CG</v>
      </c>
    </row>
    <row r="3794" spans="1:8">
      <c r="A3794" s="80">
        <v>37226</v>
      </c>
      <c r="B3794" s="79" t="s">
        <v>85</v>
      </c>
      <c r="C3794" s="79" t="s">
        <v>46</v>
      </c>
      <c r="D3794" s="85">
        <v>-1004868.3918</v>
      </c>
      <c r="E3794" s="85">
        <v>100486.83918</v>
      </c>
      <c r="F3794" s="210">
        <f t="shared" si="177"/>
        <v>3</v>
      </c>
      <c r="G3794" s="79" t="str">
        <f t="shared" si="178"/>
        <v>D</v>
      </c>
      <c r="H3794" s="79" t="str">
        <f t="shared" si="179"/>
        <v>3NGI-SOCAL</v>
      </c>
    </row>
    <row r="3795" spans="1:8">
      <c r="A3795" s="80">
        <v>37257</v>
      </c>
      <c r="B3795" s="79" t="s">
        <v>85</v>
      </c>
      <c r="C3795" s="79" t="s">
        <v>89</v>
      </c>
      <c r="D3795" s="85">
        <v>308581.44699999999</v>
      </c>
      <c r="E3795" s="85">
        <v>-30858.144700000001</v>
      </c>
      <c r="F3795" s="210">
        <f t="shared" si="177"/>
        <v>3</v>
      </c>
      <c r="G3795" s="79" t="str">
        <f t="shared" si="178"/>
        <v>D</v>
      </c>
      <c r="H3795" s="79" t="str">
        <f t="shared" si="179"/>
        <v>3IF-ELPO/PERMIAN</v>
      </c>
    </row>
    <row r="3796" spans="1:8">
      <c r="A3796" s="80">
        <v>37257</v>
      </c>
      <c r="B3796" s="79" t="s">
        <v>85</v>
      </c>
      <c r="C3796" s="79" t="s">
        <v>72</v>
      </c>
      <c r="D3796" s="85">
        <v>2730945.8059</v>
      </c>
      <c r="E3796" s="85">
        <v>-273094.58059000003</v>
      </c>
      <c r="F3796" s="210">
        <f t="shared" si="177"/>
        <v>3</v>
      </c>
      <c r="G3796" s="79" t="str">
        <f t="shared" si="178"/>
        <v>D</v>
      </c>
      <c r="H3796" s="79" t="str">
        <f t="shared" si="179"/>
        <v>3IF-ELPO/SJ</v>
      </c>
    </row>
    <row r="3797" spans="1:8">
      <c r="A3797" s="80">
        <v>37257</v>
      </c>
      <c r="B3797" s="79" t="s">
        <v>85</v>
      </c>
      <c r="C3797" s="79" t="s">
        <v>91</v>
      </c>
      <c r="D3797" s="85">
        <v>0</v>
      </c>
      <c r="E3797" s="85">
        <v>0</v>
      </c>
      <c r="F3797" s="210">
        <f t="shared" si="177"/>
        <v>3</v>
      </c>
      <c r="G3797" s="79" t="str">
        <f t="shared" si="178"/>
        <v>D</v>
      </c>
      <c r="H3797" s="79" t="str">
        <f t="shared" si="179"/>
        <v>3IF-HPL/SHPCHAN</v>
      </c>
    </row>
    <row r="3798" spans="1:8">
      <c r="A3798" s="80">
        <v>37257</v>
      </c>
      <c r="B3798" s="79" t="s">
        <v>85</v>
      </c>
      <c r="C3798" s="79" t="s">
        <v>67</v>
      </c>
      <c r="D3798" s="85">
        <v>-2391506.2141</v>
      </c>
      <c r="E3798" s="85">
        <v>239150.62140999999</v>
      </c>
      <c r="F3798" s="210">
        <f t="shared" si="177"/>
        <v>3</v>
      </c>
      <c r="G3798" s="79" t="str">
        <f t="shared" si="178"/>
        <v>D</v>
      </c>
      <c r="H3798" s="79" t="str">
        <f t="shared" si="179"/>
        <v>3IF-NWPL_ROCKY_M</v>
      </c>
    </row>
    <row r="3799" spans="1:8">
      <c r="A3799" s="80">
        <v>37257</v>
      </c>
      <c r="B3799" s="79" t="s">
        <v>85</v>
      </c>
      <c r="C3799" s="79" t="s">
        <v>68</v>
      </c>
      <c r="D3799" s="85">
        <v>-154290.72339999999</v>
      </c>
      <c r="E3799" s="85">
        <v>1542.907234</v>
      </c>
      <c r="F3799" s="210">
        <f t="shared" si="177"/>
        <v>3</v>
      </c>
      <c r="G3799" s="79" t="str">
        <f t="shared" si="178"/>
        <v>D</v>
      </c>
      <c r="H3799" s="79" t="str">
        <f t="shared" si="179"/>
        <v>3NGI-MALIN</v>
      </c>
    </row>
    <row r="3800" spans="1:8">
      <c r="A3800" s="80">
        <v>37257</v>
      </c>
      <c r="B3800" s="79" t="s">
        <v>85</v>
      </c>
      <c r="C3800" s="79" t="s">
        <v>74</v>
      </c>
      <c r="D3800" s="85">
        <v>-771453.61750000005</v>
      </c>
      <c r="E3800" s="85">
        <v>0</v>
      </c>
      <c r="F3800" s="210">
        <f t="shared" si="177"/>
        <v>3</v>
      </c>
      <c r="G3800" s="79" t="str">
        <f t="shared" si="178"/>
        <v>D</v>
      </c>
      <c r="H3800" s="79" t="str">
        <f t="shared" si="179"/>
        <v>3NGI-PGE/CG</v>
      </c>
    </row>
    <row r="3801" spans="1:8">
      <c r="A3801" s="80">
        <v>37257</v>
      </c>
      <c r="B3801" s="79" t="s">
        <v>85</v>
      </c>
      <c r="C3801" s="79" t="s">
        <v>46</v>
      </c>
      <c r="D3801" s="85">
        <v>-925744.34100000001</v>
      </c>
      <c r="E3801" s="85">
        <v>92574.434099999999</v>
      </c>
      <c r="F3801" s="210">
        <f t="shared" si="177"/>
        <v>3</v>
      </c>
      <c r="G3801" s="79" t="str">
        <f t="shared" si="178"/>
        <v>D</v>
      </c>
      <c r="H3801" s="79" t="str">
        <f t="shared" si="179"/>
        <v>3NGI-SOCAL</v>
      </c>
    </row>
    <row r="3802" spans="1:8">
      <c r="A3802" s="80">
        <v>37288</v>
      </c>
      <c r="B3802" s="79" t="s">
        <v>85</v>
      </c>
      <c r="C3802" s="79" t="s">
        <v>89</v>
      </c>
      <c r="D3802" s="85">
        <v>278168.20039999997</v>
      </c>
      <c r="E3802" s="85">
        <v>-27816.820039999999</v>
      </c>
      <c r="F3802" s="210">
        <f t="shared" si="177"/>
        <v>3</v>
      </c>
      <c r="G3802" s="79" t="str">
        <f t="shared" si="178"/>
        <v>D</v>
      </c>
      <c r="H3802" s="79" t="str">
        <f t="shared" si="179"/>
        <v>3IF-ELPO/PERMIAN</v>
      </c>
    </row>
    <row r="3803" spans="1:8">
      <c r="A3803" s="80">
        <v>37288</v>
      </c>
      <c r="B3803" s="79" t="s">
        <v>85</v>
      </c>
      <c r="C3803" s="79" t="s">
        <v>72</v>
      </c>
      <c r="D3803" s="85">
        <v>2183620.3730000001</v>
      </c>
      <c r="E3803" s="85">
        <v>-218362.0373</v>
      </c>
      <c r="F3803" s="210">
        <f t="shared" si="177"/>
        <v>3</v>
      </c>
      <c r="G3803" s="79" t="str">
        <f t="shared" si="178"/>
        <v>D</v>
      </c>
      <c r="H3803" s="79" t="str">
        <f t="shared" si="179"/>
        <v>3IF-ELPO/SJ</v>
      </c>
    </row>
    <row r="3804" spans="1:8">
      <c r="A3804" s="80">
        <v>37288</v>
      </c>
      <c r="B3804" s="79" t="s">
        <v>85</v>
      </c>
      <c r="C3804" s="79" t="s">
        <v>91</v>
      </c>
      <c r="D3804" s="85">
        <v>0</v>
      </c>
      <c r="E3804" s="85">
        <v>0</v>
      </c>
      <c r="F3804" s="210">
        <f t="shared" si="177"/>
        <v>3</v>
      </c>
      <c r="G3804" s="79" t="str">
        <f t="shared" si="178"/>
        <v>D</v>
      </c>
      <c r="H3804" s="79" t="str">
        <f t="shared" si="179"/>
        <v>3IF-HPL/SHPCHAN</v>
      </c>
    </row>
    <row r="3805" spans="1:8">
      <c r="A3805" s="80">
        <v>37288</v>
      </c>
      <c r="B3805" s="79" t="s">
        <v>85</v>
      </c>
      <c r="C3805" s="79" t="s">
        <v>67</v>
      </c>
      <c r="D3805" s="85">
        <v>-2155803.5531000001</v>
      </c>
      <c r="E3805" s="85">
        <v>215580.35531000001</v>
      </c>
      <c r="F3805" s="210">
        <f t="shared" si="177"/>
        <v>3</v>
      </c>
      <c r="G3805" s="79" t="str">
        <f t="shared" si="178"/>
        <v>D</v>
      </c>
      <c r="H3805" s="79" t="str">
        <f t="shared" si="179"/>
        <v>3IF-NWPL_ROCKY_M</v>
      </c>
    </row>
    <row r="3806" spans="1:8">
      <c r="A3806" s="80">
        <v>37288</v>
      </c>
      <c r="B3806" s="79" t="s">
        <v>85</v>
      </c>
      <c r="C3806" s="79" t="s">
        <v>68</v>
      </c>
      <c r="D3806" s="85">
        <v>-139084.10010000001</v>
      </c>
      <c r="E3806" s="85">
        <v>1390.841001</v>
      </c>
      <c r="F3806" s="210">
        <f t="shared" si="177"/>
        <v>3</v>
      </c>
      <c r="G3806" s="79" t="str">
        <f t="shared" si="178"/>
        <v>D</v>
      </c>
      <c r="H3806" s="79" t="str">
        <f t="shared" si="179"/>
        <v>3NGI-MALIN</v>
      </c>
    </row>
    <row r="3807" spans="1:8">
      <c r="A3807" s="80">
        <v>37288</v>
      </c>
      <c r="B3807" s="79" t="s">
        <v>85</v>
      </c>
      <c r="C3807" s="79" t="s">
        <v>74</v>
      </c>
      <c r="D3807" s="85">
        <v>-695420.50100000005</v>
      </c>
      <c r="E3807" s="85">
        <v>0</v>
      </c>
      <c r="F3807" s="210">
        <f t="shared" si="177"/>
        <v>3</v>
      </c>
      <c r="G3807" s="79" t="str">
        <f t="shared" si="178"/>
        <v>D</v>
      </c>
      <c r="H3807" s="79" t="str">
        <f t="shared" si="179"/>
        <v>3NGI-PGE/CG</v>
      </c>
    </row>
    <row r="3808" spans="1:8">
      <c r="A3808" s="80">
        <v>37288</v>
      </c>
      <c r="B3808" s="79" t="s">
        <v>85</v>
      </c>
      <c r="C3808" s="79" t="s">
        <v>46</v>
      </c>
      <c r="D3808" s="85">
        <v>-625878.45090000005</v>
      </c>
      <c r="E3808" s="85">
        <v>62587.845090000003</v>
      </c>
      <c r="F3808" s="210">
        <f t="shared" si="177"/>
        <v>3</v>
      </c>
      <c r="G3808" s="79" t="str">
        <f t="shared" si="178"/>
        <v>D</v>
      </c>
      <c r="H3808" s="79" t="str">
        <f t="shared" si="179"/>
        <v>3NGI-SOCAL</v>
      </c>
    </row>
    <row r="3809" spans="1:8">
      <c r="A3809" s="80">
        <v>37316</v>
      </c>
      <c r="B3809" s="79" t="s">
        <v>85</v>
      </c>
      <c r="C3809" s="79" t="s">
        <v>89</v>
      </c>
      <c r="D3809" s="85">
        <v>307446.69620000001</v>
      </c>
      <c r="E3809" s="85">
        <v>-30744.669620000001</v>
      </c>
      <c r="F3809" s="210">
        <f t="shared" si="177"/>
        <v>3</v>
      </c>
      <c r="G3809" s="79" t="str">
        <f t="shared" si="178"/>
        <v>D</v>
      </c>
      <c r="H3809" s="79" t="str">
        <f t="shared" si="179"/>
        <v>3IF-ELPO/PERMIAN</v>
      </c>
    </row>
    <row r="3810" spans="1:8">
      <c r="A3810" s="80">
        <v>37316</v>
      </c>
      <c r="B3810" s="79" t="s">
        <v>85</v>
      </c>
      <c r="C3810" s="79" t="s">
        <v>72</v>
      </c>
      <c r="D3810" s="85">
        <v>2413456.5652000001</v>
      </c>
      <c r="E3810" s="85">
        <v>-241345.65651999999</v>
      </c>
      <c r="F3810" s="210">
        <f t="shared" si="177"/>
        <v>3</v>
      </c>
      <c r="G3810" s="79" t="str">
        <f t="shared" si="178"/>
        <v>D</v>
      </c>
      <c r="H3810" s="79" t="str">
        <f t="shared" si="179"/>
        <v>3IF-ELPO/SJ</v>
      </c>
    </row>
    <row r="3811" spans="1:8">
      <c r="A3811" s="80">
        <v>37316</v>
      </c>
      <c r="B3811" s="79" t="s">
        <v>85</v>
      </c>
      <c r="C3811" s="79" t="s">
        <v>91</v>
      </c>
      <c r="D3811" s="85">
        <v>0</v>
      </c>
      <c r="E3811" s="85">
        <v>0</v>
      </c>
      <c r="F3811" s="210">
        <f t="shared" si="177"/>
        <v>3</v>
      </c>
      <c r="G3811" s="79" t="str">
        <f t="shared" si="178"/>
        <v>D</v>
      </c>
      <c r="H3811" s="79" t="str">
        <f t="shared" si="179"/>
        <v>3IF-HPL/SHPCHAN</v>
      </c>
    </row>
    <row r="3812" spans="1:8">
      <c r="A3812" s="80">
        <v>37316</v>
      </c>
      <c r="B3812" s="79" t="s">
        <v>85</v>
      </c>
      <c r="C3812" s="79" t="s">
        <v>67</v>
      </c>
      <c r="D3812" s="85">
        <v>-2382711.8953999998</v>
      </c>
      <c r="E3812" s="85">
        <v>238271.18953999999</v>
      </c>
      <c r="F3812" s="210">
        <f t="shared" si="177"/>
        <v>3</v>
      </c>
      <c r="G3812" s="79" t="str">
        <f t="shared" si="178"/>
        <v>D</v>
      </c>
      <c r="H3812" s="79" t="str">
        <f t="shared" si="179"/>
        <v>3IF-NWPL_ROCKY_M</v>
      </c>
    </row>
    <row r="3813" spans="1:8">
      <c r="A3813" s="80">
        <v>37316</v>
      </c>
      <c r="B3813" s="79" t="s">
        <v>85</v>
      </c>
      <c r="C3813" s="79" t="s">
        <v>68</v>
      </c>
      <c r="D3813" s="85">
        <v>-153723.348</v>
      </c>
      <c r="E3813" s="85">
        <v>1537.2334800000001</v>
      </c>
      <c r="F3813" s="210">
        <f t="shared" si="177"/>
        <v>3</v>
      </c>
      <c r="G3813" s="79" t="str">
        <f t="shared" si="178"/>
        <v>D</v>
      </c>
      <c r="H3813" s="79" t="str">
        <f t="shared" si="179"/>
        <v>3NGI-MALIN</v>
      </c>
    </row>
    <row r="3814" spans="1:8">
      <c r="A3814" s="80">
        <v>37316</v>
      </c>
      <c r="B3814" s="79" t="s">
        <v>85</v>
      </c>
      <c r="C3814" s="79" t="s">
        <v>74</v>
      </c>
      <c r="D3814" s="85">
        <v>-768616.74049999996</v>
      </c>
      <c r="E3814" s="85">
        <v>0</v>
      </c>
      <c r="F3814" s="210">
        <f t="shared" si="177"/>
        <v>3</v>
      </c>
      <c r="G3814" s="79" t="str">
        <f t="shared" si="178"/>
        <v>D</v>
      </c>
      <c r="H3814" s="79" t="str">
        <f t="shared" si="179"/>
        <v>3NGI-PGE/CG</v>
      </c>
    </row>
    <row r="3815" spans="1:8">
      <c r="A3815" s="80">
        <v>37316</v>
      </c>
      <c r="B3815" s="79" t="s">
        <v>85</v>
      </c>
      <c r="C3815" s="79" t="s">
        <v>46</v>
      </c>
      <c r="D3815" s="85">
        <v>-384308.37030000001</v>
      </c>
      <c r="E3815" s="85">
        <v>38430.837030000002</v>
      </c>
      <c r="F3815" s="210">
        <f t="shared" si="177"/>
        <v>3</v>
      </c>
      <c r="G3815" s="79" t="str">
        <f t="shared" si="178"/>
        <v>D</v>
      </c>
      <c r="H3815" s="79" t="str">
        <f t="shared" si="179"/>
        <v>3NGI-SOCAL</v>
      </c>
    </row>
    <row r="3816" spans="1:8">
      <c r="A3816" s="80">
        <v>37347</v>
      </c>
      <c r="B3816" s="79" t="s">
        <v>85</v>
      </c>
      <c r="C3816" s="79" t="s">
        <v>89</v>
      </c>
      <c r="D3816" s="85">
        <v>-148480.7347</v>
      </c>
      <c r="E3816" s="85">
        <v>14848.073469999999</v>
      </c>
      <c r="F3816" s="210">
        <f t="shared" si="177"/>
        <v>4</v>
      </c>
      <c r="G3816" s="79" t="str">
        <f t="shared" si="178"/>
        <v>D</v>
      </c>
      <c r="H3816" s="79" t="str">
        <f t="shared" si="179"/>
        <v>4IF-ELPO/PERMIAN</v>
      </c>
    </row>
    <row r="3817" spans="1:8">
      <c r="A3817" s="80">
        <v>37347</v>
      </c>
      <c r="B3817" s="79" t="s">
        <v>85</v>
      </c>
      <c r="C3817" s="79" t="s">
        <v>72</v>
      </c>
      <c r="D3817" s="85">
        <v>222721.10209999999</v>
      </c>
      <c r="E3817" s="85">
        <v>-22272.110209999999</v>
      </c>
      <c r="F3817" s="210">
        <f t="shared" si="177"/>
        <v>4</v>
      </c>
      <c r="G3817" s="79" t="str">
        <f t="shared" si="178"/>
        <v>D</v>
      </c>
      <c r="H3817" s="79" t="str">
        <f t="shared" si="179"/>
        <v>4IF-ELPO/SJ</v>
      </c>
    </row>
    <row r="3818" spans="1:8">
      <c r="A3818" s="80">
        <v>37347</v>
      </c>
      <c r="B3818" s="79" t="s">
        <v>85</v>
      </c>
      <c r="C3818" s="79" t="s">
        <v>92</v>
      </c>
      <c r="D3818" s="85">
        <v>-445442.20409999997</v>
      </c>
      <c r="E3818" s="85">
        <v>44544.220410000002</v>
      </c>
      <c r="F3818" s="210">
        <f t="shared" si="177"/>
        <v>4</v>
      </c>
      <c r="G3818" s="79" t="str">
        <f t="shared" si="178"/>
        <v>D</v>
      </c>
      <c r="H3818" s="79" t="str">
        <f t="shared" si="179"/>
        <v>4IF-NTHWST/CANBR</v>
      </c>
    </row>
    <row r="3819" spans="1:8">
      <c r="A3819" s="80">
        <v>37347</v>
      </c>
      <c r="B3819" s="79" t="s">
        <v>85</v>
      </c>
      <c r="C3819" s="79" t="s">
        <v>67</v>
      </c>
      <c r="D3819" s="85">
        <v>-742403.67359999998</v>
      </c>
      <c r="E3819" s="85">
        <v>74240.367360000004</v>
      </c>
      <c r="F3819" s="210">
        <f t="shared" si="177"/>
        <v>4</v>
      </c>
      <c r="G3819" s="79" t="str">
        <f t="shared" si="178"/>
        <v>D</v>
      </c>
      <c r="H3819" s="79" t="str">
        <f t="shared" si="179"/>
        <v>4IF-NWPL_ROCKY_M</v>
      </c>
    </row>
    <row r="3820" spans="1:8">
      <c r="A3820" s="80">
        <v>37347</v>
      </c>
      <c r="B3820" s="79" t="s">
        <v>85</v>
      </c>
      <c r="C3820" s="79" t="s">
        <v>68</v>
      </c>
      <c r="D3820" s="85">
        <v>-593922.9388</v>
      </c>
      <c r="E3820" s="85">
        <v>5939.2293879999997</v>
      </c>
      <c r="F3820" s="210">
        <f t="shared" si="177"/>
        <v>4</v>
      </c>
      <c r="G3820" s="79" t="str">
        <f t="shared" si="178"/>
        <v>D</v>
      </c>
      <c r="H3820" s="79" t="str">
        <f t="shared" si="179"/>
        <v>4NGI-MALIN</v>
      </c>
    </row>
    <row r="3821" spans="1:8">
      <c r="A3821" s="80">
        <v>37347</v>
      </c>
      <c r="B3821" s="79" t="s">
        <v>85</v>
      </c>
      <c r="C3821" s="79" t="s">
        <v>74</v>
      </c>
      <c r="D3821" s="85">
        <v>445442.20409999997</v>
      </c>
      <c r="E3821" s="85">
        <v>0</v>
      </c>
      <c r="F3821" s="210">
        <f t="shared" si="177"/>
        <v>4</v>
      </c>
      <c r="G3821" s="79" t="str">
        <f t="shared" si="178"/>
        <v>D</v>
      </c>
      <c r="H3821" s="79" t="str">
        <f t="shared" si="179"/>
        <v>4NGI-PGE/CG</v>
      </c>
    </row>
    <row r="3822" spans="1:8">
      <c r="A3822" s="80">
        <v>37347</v>
      </c>
      <c r="B3822" s="79" t="s">
        <v>85</v>
      </c>
      <c r="C3822" s="79" t="s">
        <v>46</v>
      </c>
      <c r="D3822" s="85">
        <v>-296961.4694</v>
      </c>
      <c r="E3822" s="85">
        <v>29696.146939999999</v>
      </c>
      <c r="F3822" s="210">
        <f t="shared" si="177"/>
        <v>4</v>
      </c>
      <c r="G3822" s="79" t="str">
        <f t="shared" si="178"/>
        <v>D</v>
      </c>
      <c r="H3822" s="79" t="str">
        <f t="shared" si="179"/>
        <v>4NGI-SOCAL</v>
      </c>
    </row>
    <row r="3823" spans="1:8">
      <c r="A3823" s="80">
        <v>37377</v>
      </c>
      <c r="B3823" s="79" t="s">
        <v>85</v>
      </c>
      <c r="C3823" s="79" t="s">
        <v>89</v>
      </c>
      <c r="D3823" s="85">
        <v>-153132.84220000001</v>
      </c>
      <c r="E3823" s="85">
        <v>15313.28422</v>
      </c>
      <c r="F3823" s="210">
        <f t="shared" si="177"/>
        <v>4</v>
      </c>
      <c r="G3823" s="79" t="str">
        <f t="shared" si="178"/>
        <v>D</v>
      </c>
      <c r="H3823" s="79" t="str">
        <f t="shared" si="179"/>
        <v>4IF-ELPO/PERMIAN</v>
      </c>
    </row>
    <row r="3824" spans="1:8">
      <c r="A3824" s="80">
        <v>37377</v>
      </c>
      <c r="B3824" s="79" t="s">
        <v>85</v>
      </c>
      <c r="C3824" s="79" t="s">
        <v>72</v>
      </c>
      <c r="D3824" s="85">
        <v>229699.26329999999</v>
      </c>
      <c r="E3824" s="85">
        <v>-22969.926329999998</v>
      </c>
      <c r="F3824" s="210">
        <f t="shared" si="177"/>
        <v>4</v>
      </c>
      <c r="G3824" s="79" t="str">
        <f t="shared" si="178"/>
        <v>D</v>
      </c>
      <c r="H3824" s="79" t="str">
        <f t="shared" si="179"/>
        <v>4IF-ELPO/SJ</v>
      </c>
    </row>
    <row r="3825" spans="1:8">
      <c r="A3825" s="80">
        <v>37377</v>
      </c>
      <c r="B3825" s="79" t="s">
        <v>85</v>
      </c>
      <c r="C3825" s="79" t="s">
        <v>92</v>
      </c>
      <c r="D3825" s="85">
        <v>-459398.52659999998</v>
      </c>
      <c r="E3825" s="85">
        <v>45939.852659999997</v>
      </c>
      <c r="F3825" s="210">
        <f t="shared" si="177"/>
        <v>4</v>
      </c>
      <c r="G3825" s="79" t="str">
        <f t="shared" si="178"/>
        <v>D</v>
      </c>
      <c r="H3825" s="79" t="str">
        <f t="shared" si="179"/>
        <v>4IF-NTHWST/CANBR</v>
      </c>
    </row>
    <row r="3826" spans="1:8">
      <c r="A3826" s="80">
        <v>37377</v>
      </c>
      <c r="B3826" s="79" t="s">
        <v>85</v>
      </c>
      <c r="C3826" s="79" t="s">
        <v>67</v>
      </c>
      <c r="D3826" s="85">
        <v>-765664.21100000001</v>
      </c>
      <c r="E3826" s="85">
        <v>76566.421100000007</v>
      </c>
      <c r="F3826" s="210">
        <f t="shared" si="177"/>
        <v>4</v>
      </c>
      <c r="G3826" s="79" t="str">
        <f t="shared" si="178"/>
        <v>D</v>
      </c>
      <c r="H3826" s="79" t="str">
        <f t="shared" si="179"/>
        <v>4IF-NWPL_ROCKY_M</v>
      </c>
    </row>
    <row r="3827" spans="1:8">
      <c r="A3827" s="80">
        <v>37377</v>
      </c>
      <c r="B3827" s="79" t="s">
        <v>85</v>
      </c>
      <c r="C3827" s="79" t="s">
        <v>68</v>
      </c>
      <c r="D3827" s="85">
        <v>-612531.36880000005</v>
      </c>
      <c r="E3827" s="85">
        <v>6125.3136880000002</v>
      </c>
      <c r="F3827" s="210">
        <f t="shared" si="177"/>
        <v>4</v>
      </c>
      <c r="G3827" s="79" t="str">
        <f t="shared" si="178"/>
        <v>D</v>
      </c>
      <c r="H3827" s="79" t="str">
        <f t="shared" si="179"/>
        <v>4NGI-MALIN</v>
      </c>
    </row>
    <row r="3828" spans="1:8">
      <c r="A3828" s="80">
        <v>37377</v>
      </c>
      <c r="B3828" s="79" t="s">
        <v>85</v>
      </c>
      <c r="C3828" s="79" t="s">
        <v>74</v>
      </c>
      <c r="D3828" s="85">
        <v>459398.52659999998</v>
      </c>
      <c r="E3828" s="85">
        <v>0</v>
      </c>
      <c r="F3828" s="210">
        <f t="shared" si="177"/>
        <v>4</v>
      </c>
      <c r="G3828" s="79" t="str">
        <f t="shared" si="178"/>
        <v>D</v>
      </c>
      <c r="H3828" s="79" t="str">
        <f t="shared" si="179"/>
        <v>4NGI-PGE/CG</v>
      </c>
    </row>
    <row r="3829" spans="1:8">
      <c r="A3829" s="80">
        <v>37377</v>
      </c>
      <c r="B3829" s="79" t="s">
        <v>85</v>
      </c>
      <c r="C3829" s="79" t="s">
        <v>46</v>
      </c>
      <c r="D3829" s="85">
        <v>-306265.68440000003</v>
      </c>
      <c r="E3829" s="85">
        <v>30626.568439999999</v>
      </c>
      <c r="F3829" s="210">
        <f t="shared" si="177"/>
        <v>4</v>
      </c>
      <c r="G3829" s="79" t="str">
        <f t="shared" si="178"/>
        <v>D</v>
      </c>
      <c r="H3829" s="79" t="str">
        <f t="shared" si="179"/>
        <v>4NGI-SOCAL</v>
      </c>
    </row>
    <row r="3830" spans="1:8">
      <c r="A3830" s="80">
        <v>37408</v>
      </c>
      <c r="B3830" s="79" t="s">
        <v>85</v>
      </c>
      <c r="C3830" s="79" t="s">
        <v>89</v>
      </c>
      <c r="D3830" s="85">
        <v>-147894.91279999999</v>
      </c>
      <c r="E3830" s="85">
        <v>14789.49128</v>
      </c>
      <c r="F3830" s="210">
        <f t="shared" si="177"/>
        <v>4</v>
      </c>
      <c r="G3830" s="79" t="str">
        <f t="shared" si="178"/>
        <v>D</v>
      </c>
      <c r="H3830" s="79" t="str">
        <f t="shared" si="179"/>
        <v>4IF-ELPO/PERMIAN</v>
      </c>
    </row>
    <row r="3831" spans="1:8">
      <c r="A3831" s="80">
        <v>37408</v>
      </c>
      <c r="B3831" s="79" t="s">
        <v>85</v>
      </c>
      <c r="C3831" s="79" t="s">
        <v>72</v>
      </c>
      <c r="D3831" s="85">
        <v>221842.36919999999</v>
      </c>
      <c r="E3831" s="85">
        <v>-22184.236919999999</v>
      </c>
      <c r="F3831" s="210">
        <f t="shared" si="177"/>
        <v>4</v>
      </c>
      <c r="G3831" s="79" t="str">
        <f t="shared" si="178"/>
        <v>D</v>
      </c>
      <c r="H3831" s="79" t="str">
        <f t="shared" si="179"/>
        <v>4IF-ELPO/SJ</v>
      </c>
    </row>
    <row r="3832" spans="1:8">
      <c r="A3832" s="80">
        <v>37408</v>
      </c>
      <c r="B3832" s="79" t="s">
        <v>85</v>
      </c>
      <c r="C3832" s="79" t="s">
        <v>92</v>
      </c>
      <c r="D3832" s="85">
        <v>-443684.73839999997</v>
      </c>
      <c r="E3832" s="85">
        <v>44368.473839999999</v>
      </c>
      <c r="F3832" s="210">
        <f t="shared" si="177"/>
        <v>4</v>
      </c>
      <c r="G3832" s="79" t="str">
        <f t="shared" si="178"/>
        <v>D</v>
      </c>
      <c r="H3832" s="79" t="str">
        <f t="shared" si="179"/>
        <v>4IF-NTHWST/CANBR</v>
      </c>
    </row>
    <row r="3833" spans="1:8">
      <c r="A3833" s="80">
        <v>37408</v>
      </c>
      <c r="B3833" s="79" t="s">
        <v>85</v>
      </c>
      <c r="C3833" s="79" t="s">
        <v>67</v>
      </c>
      <c r="D3833" s="85">
        <v>-739474.56400000001</v>
      </c>
      <c r="E3833" s="85">
        <v>73947.456399999995</v>
      </c>
      <c r="F3833" s="210">
        <f t="shared" si="177"/>
        <v>4</v>
      </c>
      <c r="G3833" s="79" t="str">
        <f t="shared" si="178"/>
        <v>D</v>
      </c>
      <c r="H3833" s="79" t="str">
        <f t="shared" si="179"/>
        <v>4IF-NWPL_ROCKY_M</v>
      </c>
    </row>
    <row r="3834" spans="1:8">
      <c r="A3834" s="80">
        <v>37408</v>
      </c>
      <c r="B3834" s="79" t="s">
        <v>85</v>
      </c>
      <c r="C3834" s="79" t="s">
        <v>68</v>
      </c>
      <c r="D3834" s="85">
        <v>-591579.65119999996</v>
      </c>
      <c r="E3834" s="85">
        <v>5915.7965119999999</v>
      </c>
      <c r="F3834" s="210">
        <f t="shared" si="177"/>
        <v>4</v>
      </c>
      <c r="G3834" s="79" t="str">
        <f t="shared" si="178"/>
        <v>D</v>
      </c>
      <c r="H3834" s="79" t="str">
        <f t="shared" si="179"/>
        <v>4NGI-MALIN</v>
      </c>
    </row>
    <row r="3835" spans="1:8">
      <c r="A3835" s="80">
        <v>37408</v>
      </c>
      <c r="B3835" s="79" t="s">
        <v>85</v>
      </c>
      <c r="C3835" s="79" t="s">
        <v>74</v>
      </c>
      <c r="D3835" s="85">
        <v>443684.73839999997</v>
      </c>
      <c r="E3835" s="85">
        <v>0</v>
      </c>
      <c r="F3835" s="210">
        <f t="shared" si="177"/>
        <v>4</v>
      </c>
      <c r="G3835" s="79" t="str">
        <f t="shared" si="178"/>
        <v>D</v>
      </c>
      <c r="H3835" s="79" t="str">
        <f t="shared" si="179"/>
        <v>4NGI-PGE/CG</v>
      </c>
    </row>
    <row r="3836" spans="1:8">
      <c r="A3836" s="80">
        <v>37408</v>
      </c>
      <c r="B3836" s="79" t="s">
        <v>85</v>
      </c>
      <c r="C3836" s="79" t="s">
        <v>46</v>
      </c>
      <c r="D3836" s="85">
        <v>-295789.82559999998</v>
      </c>
      <c r="E3836" s="85">
        <v>29578.98256</v>
      </c>
      <c r="F3836" s="210">
        <f t="shared" si="177"/>
        <v>4</v>
      </c>
      <c r="G3836" s="79" t="str">
        <f t="shared" si="178"/>
        <v>D</v>
      </c>
      <c r="H3836" s="79" t="str">
        <f t="shared" si="179"/>
        <v>4NGI-SOCAL</v>
      </c>
    </row>
    <row r="3837" spans="1:8">
      <c r="A3837" s="80">
        <v>37438</v>
      </c>
      <c r="B3837" s="79" t="s">
        <v>85</v>
      </c>
      <c r="C3837" s="79" t="s">
        <v>89</v>
      </c>
      <c r="D3837" s="85">
        <v>-152514.66500000001</v>
      </c>
      <c r="E3837" s="85">
        <v>15251.4665</v>
      </c>
      <c r="F3837" s="210">
        <f t="shared" si="177"/>
        <v>4</v>
      </c>
      <c r="G3837" s="79" t="str">
        <f t="shared" si="178"/>
        <v>D</v>
      </c>
      <c r="H3837" s="79" t="str">
        <f t="shared" si="179"/>
        <v>4IF-ELPO/PERMIAN</v>
      </c>
    </row>
    <row r="3838" spans="1:8">
      <c r="A3838" s="80">
        <v>37438</v>
      </c>
      <c r="B3838" s="79" t="s">
        <v>85</v>
      </c>
      <c r="C3838" s="79" t="s">
        <v>72</v>
      </c>
      <c r="D3838" s="85">
        <v>228771.9975</v>
      </c>
      <c r="E3838" s="85">
        <v>-22877.19975</v>
      </c>
      <c r="F3838" s="210">
        <f t="shared" si="177"/>
        <v>4</v>
      </c>
      <c r="G3838" s="79" t="str">
        <f t="shared" si="178"/>
        <v>D</v>
      </c>
      <c r="H3838" s="79" t="str">
        <f t="shared" si="179"/>
        <v>4IF-ELPO/SJ</v>
      </c>
    </row>
    <row r="3839" spans="1:8">
      <c r="A3839" s="80">
        <v>37438</v>
      </c>
      <c r="B3839" s="79" t="s">
        <v>85</v>
      </c>
      <c r="C3839" s="79" t="s">
        <v>92</v>
      </c>
      <c r="D3839" s="85">
        <v>-457543.99479999999</v>
      </c>
      <c r="E3839" s="85">
        <v>45754.39948</v>
      </c>
      <c r="F3839" s="210">
        <f t="shared" si="177"/>
        <v>4</v>
      </c>
      <c r="G3839" s="79" t="str">
        <f t="shared" si="178"/>
        <v>D</v>
      </c>
      <c r="H3839" s="79" t="str">
        <f t="shared" si="179"/>
        <v>4IF-NTHWST/CANBR</v>
      </c>
    </row>
    <row r="3840" spans="1:8">
      <c r="A3840" s="80">
        <v>37438</v>
      </c>
      <c r="B3840" s="79" t="s">
        <v>85</v>
      </c>
      <c r="C3840" s="79" t="s">
        <v>67</v>
      </c>
      <c r="D3840" s="85">
        <v>-762573.3247</v>
      </c>
      <c r="E3840" s="85">
        <v>76257.332469999994</v>
      </c>
      <c r="F3840" s="210">
        <f t="shared" si="177"/>
        <v>4</v>
      </c>
      <c r="G3840" s="79" t="str">
        <f t="shared" si="178"/>
        <v>D</v>
      </c>
      <c r="H3840" s="79" t="str">
        <f t="shared" si="179"/>
        <v>4IF-NWPL_ROCKY_M</v>
      </c>
    </row>
    <row r="3841" spans="1:8">
      <c r="A3841" s="80">
        <v>37438</v>
      </c>
      <c r="B3841" s="79" t="s">
        <v>85</v>
      </c>
      <c r="C3841" s="79" t="s">
        <v>68</v>
      </c>
      <c r="D3841" s="85">
        <v>-610058.65969999996</v>
      </c>
      <c r="E3841" s="85">
        <v>6100.5865970000004</v>
      </c>
      <c r="F3841" s="210">
        <f t="shared" si="177"/>
        <v>4</v>
      </c>
      <c r="G3841" s="79" t="str">
        <f t="shared" si="178"/>
        <v>D</v>
      </c>
      <c r="H3841" s="79" t="str">
        <f t="shared" si="179"/>
        <v>4NGI-MALIN</v>
      </c>
    </row>
    <row r="3842" spans="1:8">
      <c r="A3842" s="80">
        <v>37438</v>
      </c>
      <c r="B3842" s="79" t="s">
        <v>85</v>
      </c>
      <c r="C3842" s="79" t="s">
        <v>74</v>
      </c>
      <c r="D3842" s="85">
        <v>457543.99479999999</v>
      </c>
      <c r="E3842" s="85">
        <v>0</v>
      </c>
      <c r="F3842" s="210">
        <f t="shared" si="177"/>
        <v>4</v>
      </c>
      <c r="G3842" s="79" t="str">
        <f t="shared" si="178"/>
        <v>D</v>
      </c>
      <c r="H3842" s="79" t="str">
        <f t="shared" si="179"/>
        <v>4NGI-PGE/CG</v>
      </c>
    </row>
    <row r="3843" spans="1:8">
      <c r="A3843" s="80">
        <v>37438</v>
      </c>
      <c r="B3843" s="79" t="s">
        <v>85</v>
      </c>
      <c r="C3843" s="79" t="s">
        <v>46</v>
      </c>
      <c r="D3843" s="85">
        <v>-305029.32980000001</v>
      </c>
      <c r="E3843" s="85">
        <v>30502.932980000001</v>
      </c>
      <c r="F3843" s="210">
        <f t="shared" ref="F3843:F3906" si="180">IF(REF_DT&lt;=LastDay,INDEX(IntraMonth_Buckets,MATCH($A3843,IntraSumMonths,0),1),INDEX(BucketTable,MATCH($A3843,SumMonths,0),1))</f>
        <v>4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4NGI-SOCAL</v>
      </c>
    </row>
    <row r="3844" spans="1:8">
      <c r="A3844" s="80">
        <v>37469</v>
      </c>
      <c r="B3844" s="79" t="s">
        <v>85</v>
      </c>
      <c r="C3844" s="79" t="s">
        <v>89</v>
      </c>
      <c r="D3844" s="85">
        <v>-152170.6415</v>
      </c>
      <c r="E3844" s="85">
        <v>0</v>
      </c>
      <c r="F3844" s="210">
        <f t="shared" si="180"/>
        <v>4</v>
      </c>
      <c r="G3844" s="79" t="str">
        <f t="shared" si="181"/>
        <v>D</v>
      </c>
      <c r="H3844" s="79" t="str">
        <f t="shared" si="182"/>
        <v>4IF-ELPO/PERMIAN</v>
      </c>
    </row>
    <row r="3845" spans="1:8">
      <c r="A3845" s="80">
        <v>37469</v>
      </c>
      <c r="B3845" s="79" t="s">
        <v>85</v>
      </c>
      <c r="C3845" s="79" t="s">
        <v>72</v>
      </c>
      <c r="D3845" s="85">
        <v>228255.96230000001</v>
      </c>
      <c r="E3845" s="85">
        <v>0</v>
      </c>
      <c r="F3845" s="210">
        <f t="shared" si="180"/>
        <v>4</v>
      </c>
      <c r="G3845" s="79" t="str">
        <f t="shared" si="181"/>
        <v>D</v>
      </c>
      <c r="H3845" s="79" t="str">
        <f t="shared" si="182"/>
        <v>4IF-ELPO/SJ</v>
      </c>
    </row>
    <row r="3846" spans="1:8">
      <c r="A3846" s="80">
        <v>37469</v>
      </c>
      <c r="B3846" s="79" t="s">
        <v>85</v>
      </c>
      <c r="C3846" s="79" t="s">
        <v>92</v>
      </c>
      <c r="D3846" s="85">
        <v>-456511.92450000002</v>
      </c>
      <c r="E3846" s="85">
        <v>45651.192450000002</v>
      </c>
      <c r="F3846" s="210">
        <f t="shared" si="180"/>
        <v>4</v>
      </c>
      <c r="G3846" s="79" t="str">
        <f t="shared" si="181"/>
        <v>D</v>
      </c>
      <c r="H3846" s="79" t="str">
        <f t="shared" si="182"/>
        <v>4IF-NTHWST/CANBR</v>
      </c>
    </row>
    <row r="3847" spans="1:8">
      <c r="A3847" s="80">
        <v>37469</v>
      </c>
      <c r="B3847" s="79" t="s">
        <v>85</v>
      </c>
      <c r="C3847" s="79" t="s">
        <v>67</v>
      </c>
      <c r="D3847" s="85">
        <v>-760853.20750000002</v>
      </c>
      <c r="E3847" s="85">
        <v>76085.320749999999</v>
      </c>
      <c r="F3847" s="210">
        <f t="shared" si="180"/>
        <v>4</v>
      </c>
      <c r="G3847" s="79" t="str">
        <f t="shared" si="181"/>
        <v>D</v>
      </c>
      <c r="H3847" s="79" t="str">
        <f t="shared" si="182"/>
        <v>4IF-NWPL_ROCKY_M</v>
      </c>
    </row>
    <row r="3848" spans="1:8">
      <c r="A3848" s="80">
        <v>37469</v>
      </c>
      <c r="B3848" s="79" t="s">
        <v>85</v>
      </c>
      <c r="C3848" s="79" t="s">
        <v>68</v>
      </c>
      <c r="D3848" s="85">
        <v>-608682.56599999999</v>
      </c>
      <c r="E3848" s="85">
        <v>6086.8256600000004</v>
      </c>
      <c r="F3848" s="210">
        <f t="shared" si="180"/>
        <v>4</v>
      </c>
      <c r="G3848" s="79" t="str">
        <f t="shared" si="181"/>
        <v>D</v>
      </c>
      <c r="H3848" s="79" t="str">
        <f t="shared" si="182"/>
        <v>4NGI-MALIN</v>
      </c>
    </row>
    <row r="3849" spans="1:8">
      <c r="A3849" s="80">
        <v>37469</v>
      </c>
      <c r="B3849" s="79" t="s">
        <v>85</v>
      </c>
      <c r="C3849" s="79" t="s">
        <v>74</v>
      </c>
      <c r="D3849" s="85">
        <v>456511.92450000002</v>
      </c>
      <c r="E3849" s="85">
        <v>0</v>
      </c>
      <c r="F3849" s="210">
        <f t="shared" si="180"/>
        <v>4</v>
      </c>
      <c r="G3849" s="79" t="str">
        <f t="shared" si="181"/>
        <v>D</v>
      </c>
      <c r="H3849" s="79" t="str">
        <f t="shared" si="182"/>
        <v>4NGI-PGE/CG</v>
      </c>
    </row>
    <row r="3850" spans="1:8">
      <c r="A3850" s="80">
        <v>37469</v>
      </c>
      <c r="B3850" s="79" t="s">
        <v>85</v>
      </c>
      <c r="C3850" s="79" t="s">
        <v>46</v>
      </c>
      <c r="D3850" s="85">
        <v>-304341.283</v>
      </c>
      <c r="E3850" s="85">
        <v>0</v>
      </c>
      <c r="F3850" s="210">
        <f t="shared" si="180"/>
        <v>4</v>
      </c>
      <c r="G3850" s="79" t="str">
        <f t="shared" si="181"/>
        <v>D</v>
      </c>
      <c r="H3850" s="79" t="str">
        <f t="shared" si="182"/>
        <v>4NGI-SOCAL</v>
      </c>
    </row>
    <row r="3851" spans="1:8">
      <c r="A3851" s="80">
        <v>37500</v>
      </c>
      <c r="B3851" s="79" t="s">
        <v>85</v>
      </c>
      <c r="C3851" s="79" t="s">
        <v>89</v>
      </c>
      <c r="D3851" s="85">
        <v>-146921.28570000001</v>
      </c>
      <c r="E3851" s="85">
        <v>14692.128570000001</v>
      </c>
      <c r="F3851" s="210">
        <f t="shared" si="180"/>
        <v>4</v>
      </c>
      <c r="G3851" s="79" t="str">
        <f t="shared" si="181"/>
        <v>D</v>
      </c>
      <c r="H3851" s="79" t="str">
        <f t="shared" si="182"/>
        <v>4IF-ELPO/PERMIAN</v>
      </c>
    </row>
    <row r="3852" spans="1:8">
      <c r="A3852" s="80">
        <v>37500</v>
      </c>
      <c r="B3852" s="79" t="s">
        <v>85</v>
      </c>
      <c r="C3852" s="79" t="s">
        <v>72</v>
      </c>
      <c r="D3852" s="85">
        <v>220381.92850000001</v>
      </c>
      <c r="E3852" s="85">
        <v>-22038.192849999999</v>
      </c>
      <c r="F3852" s="210">
        <f t="shared" si="180"/>
        <v>4</v>
      </c>
      <c r="G3852" s="79" t="str">
        <f t="shared" si="181"/>
        <v>D</v>
      </c>
      <c r="H3852" s="79" t="str">
        <f t="shared" si="182"/>
        <v>4IF-ELPO/SJ</v>
      </c>
    </row>
    <row r="3853" spans="1:8">
      <c r="A3853" s="80">
        <v>37500</v>
      </c>
      <c r="B3853" s="79" t="s">
        <v>85</v>
      </c>
      <c r="C3853" s="79" t="s">
        <v>92</v>
      </c>
      <c r="D3853" s="85">
        <v>-440763.85710000002</v>
      </c>
      <c r="E3853" s="85">
        <v>44076.385710000002</v>
      </c>
      <c r="F3853" s="210">
        <f t="shared" si="180"/>
        <v>4</v>
      </c>
      <c r="G3853" s="79" t="str">
        <f t="shared" si="181"/>
        <v>D</v>
      </c>
      <c r="H3853" s="79" t="str">
        <f t="shared" si="182"/>
        <v>4IF-NTHWST/CANBR</v>
      </c>
    </row>
    <row r="3854" spans="1:8">
      <c r="A3854" s="80">
        <v>37500</v>
      </c>
      <c r="B3854" s="79" t="s">
        <v>85</v>
      </c>
      <c r="C3854" s="79" t="s">
        <v>67</v>
      </c>
      <c r="D3854" s="85">
        <v>-734606.42850000004</v>
      </c>
      <c r="E3854" s="85">
        <v>73460.642850000004</v>
      </c>
      <c r="F3854" s="210">
        <f t="shared" si="180"/>
        <v>4</v>
      </c>
      <c r="G3854" s="79" t="str">
        <f t="shared" si="181"/>
        <v>D</v>
      </c>
      <c r="H3854" s="79" t="str">
        <f t="shared" si="182"/>
        <v>4IF-NWPL_ROCKY_M</v>
      </c>
    </row>
    <row r="3855" spans="1:8">
      <c r="A3855" s="80">
        <v>37500</v>
      </c>
      <c r="B3855" s="79" t="s">
        <v>85</v>
      </c>
      <c r="C3855" s="79" t="s">
        <v>68</v>
      </c>
      <c r="D3855" s="85">
        <v>-587685.14280000003</v>
      </c>
      <c r="E3855" s="85">
        <v>5876.8514279999999</v>
      </c>
      <c r="F3855" s="210">
        <f t="shared" si="180"/>
        <v>4</v>
      </c>
      <c r="G3855" s="79" t="str">
        <f t="shared" si="181"/>
        <v>D</v>
      </c>
      <c r="H3855" s="79" t="str">
        <f t="shared" si="182"/>
        <v>4NGI-MALIN</v>
      </c>
    </row>
    <row r="3856" spans="1:8">
      <c r="A3856" s="80">
        <v>37500</v>
      </c>
      <c r="B3856" s="79" t="s">
        <v>85</v>
      </c>
      <c r="C3856" s="79" t="s">
        <v>74</v>
      </c>
      <c r="D3856" s="85">
        <v>440763.85710000002</v>
      </c>
      <c r="E3856" s="85">
        <v>0</v>
      </c>
      <c r="F3856" s="210">
        <f t="shared" si="180"/>
        <v>4</v>
      </c>
      <c r="G3856" s="79" t="str">
        <f t="shared" si="181"/>
        <v>D</v>
      </c>
      <c r="H3856" s="79" t="str">
        <f t="shared" si="182"/>
        <v>4NGI-PGE/CG</v>
      </c>
    </row>
    <row r="3857" spans="1:8">
      <c r="A3857" s="80">
        <v>37500</v>
      </c>
      <c r="B3857" s="79" t="s">
        <v>85</v>
      </c>
      <c r="C3857" s="79" t="s">
        <v>46</v>
      </c>
      <c r="D3857" s="85">
        <v>-293842.57140000002</v>
      </c>
      <c r="E3857" s="85">
        <v>29384.257140000002</v>
      </c>
      <c r="F3857" s="210">
        <f t="shared" si="180"/>
        <v>4</v>
      </c>
      <c r="G3857" s="79" t="str">
        <f t="shared" si="181"/>
        <v>D</v>
      </c>
      <c r="H3857" s="79" t="str">
        <f t="shared" si="182"/>
        <v>4NGI-SOCAL</v>
      </c>
    </row>
    <row r="3858" spans="1:8">
      <c r="A3858" s="80">
        <v>37530</v>
      </c>
      <c r="B3858" s="79" t="s">
        <v>85</v>
      </c>
      <c r="C3858" s="79" t="s">
        <v>89</v>
      </c>
      <c r="D3858" s="85">
        <v>-151460.04860000001</v>
      </c>
      <c r="E3858" s="85">
        <v>0</v>
      </c>
      <c r="F3858" s="210">
        <f t="shared" si="180"/>
        <v>4</v>
      </c>
      <c r="G3858" s="79" t="str">
        <f t="shared" si="181"/>
        <v>D</v>
      </c>
      <c r="H3858" s="79" t="str">
        <f t="shared" si="182"/>
        <v>4IF-ELPO/PERMIAN</v>
      </c>
    </row>
    <row r="3859" spans="1:8">
      <c r="A3859" s="80">
        <v>37530</v>
      </c>
      <c r="B3859" s="79" t="s">
        <v>85</v>
      </c>
      <c r="C3859" s="79" t="s">
        <v>72</v>
      </c>
      <c r="D3859" s="85">
        <v>227190.0729</v>
      </c>
      <c r="E3859" s="85">
        <v>0</v>
      </c>
      <c r="F3859" s="210">
        <f t="shared" si="180"/>
        <v>4</v>
      </c>
      <c r="G3859" s="79" t="str">
        <f t="shared" si="181"/>
        <v>D</v>
      </c>
      <c r="H3859" s="79" t="str">
        <f t="shared" si="182"/>
        <v>4IF-ELPO/SJ</v>
      </c>
    </row>
    <row r="3860" spans="1:8">
      <c r="A3860" s="80">
        <v>37530</v>
      </c>
      <c r="B3860" s="79" t="s">
        <v>85</v>
      </c>
      <c r="C3860" s="79" t="s">
        <v>92</v>
      </c>
      <c r="D3860" s="85">
        <v>-454380.1458</v>
      </c>
      <c r="E3860" s="85">
        <v>45438.014580000003</v>
      </c>
      <c r="F3860" s="210">
        <f t="shared" si="180"/>
        <v>4</v>
      </c>
      <c r="G3860" s="79" t="str">
        <f t="shared" si="181"/>
        <v>D</v>
      </c>
      <c r="H3860" s="79" t="str">
        <f t="shared" si="182"/>
        <v>4IF-NTHWST/CANBR</v>
      </c>
    </row>
    <row r="3861" spans="1:8">
      <c r="A3861" s="80">
        <v>37530</v>
      </c>
      <c r="B3861" s="79" t="s">
        <v>85</v>
      </c>
      <c r="C3861" s="79" t="s">
        <v>67</v>
      </c>
      <c r="D3861" s="85">
        <v>-757300.24300000002</v>
      </c>
      <c r="E3861" s="85">
        <v>75730.024300000005</v>
      </c>
      <c r="F3861" s="210">
        <f t="shared" si="180"/>
        <v>4</v>
      </c>
      <c r="G3861" s="79" t="str">
        <f t="shared" si="181"/>
        <v>D</v>
      </c>
      <c r="H3861" s="79" t="str">
        <f t="shared" si="182"/>
        <v>4IF-NWPL_ROCKY_M</v>
      </c>
    </row>
    <row r="3862" spans="1:8">
      <c r="A3862" s="80">
        <v>37530</v>
      </c>
      <c r="B3862" s="79" t="s">
        <v>85</v>
      </c>
      <c r="C3862" s="79" t="s">
        <v>68</v>
      </c>
      <c r="D3862" s="85">
        <v>-605840.19440000004</v>
      </c>
      <c r="E3862" s="85">
        <v>6058.4019440000002</v>
      </c>
      <c r="F3862" s="210">
        <f t="shared" si="180"/>
        <v>4</v>
      </c>
      <c r="G3862" s="79" t="str">
        <f t="shared" si="181"/>
        <v>D</v>
      </c>
      <c r="H3862" s="79" t="str">
        <f t="shared" si="182"/>
        <v>4NGI-MALIN</v>
      </c>
    </row>
    <row r="3863" spans="1:8">
      <c r="A3863" s="80">
        <v>37530</v>
      </c>
      <c r="B3863" s="79" t="s">
        <v>85</v>
      </c>
      <c r="C3863" s="79" t="s">
        <v>74</v>
      </c>
      <c r="D3863" s="85">
        <v>454380.1458</v>
      </c>
      <c r="E3863" s="85">
        <v>0</v>
      </c>
      <c r="F3863" s="210">
        <f t="shared" si="180"/>
        <v>4</v>
      </c>
      <c r="G3863" s="79" t="str">
        <f t="shared" si="181"/>
        <v>D</v>
      </c>
      <c r="H3863" s="79" t="str">
        <f t="shared" si="182"/>
        <v>4NGI-PGE/CG</v>
      </c>
    </row>
    <row r="3864" spans="1:8">
      <c r="A3864" s="80">
        <v>37530</v>
      </c>
      <c r="B3864" s="79" t="s">
        <v>85</v>
      </c>
      <c r="C3864" s="79" t="s">
        <v>46</v>
      </c>
      <c r="D3864" s="85">
        <v>-302920.09720000002</v>
      </c>
      <c r="E3864" s="85">
        <v>0</v>
      </c>
      <c r="F3864" s="210">
        <f t="shared" si="180"/>
        <v>4</v>
      </c>
      <c r="G3864" s="79" t="str">
        <f t="shared" si="181"/>
        <v>D</v>
      </c>
      <c r="H3864" s="79" t="str">
        <f t="shared" si="182"/>
        <v>4NGI-SOCAL</v>
      </c>
    </row>
    <row r="3865" spans="1:8">
      <c r="A3865" s="80">
        <v>37561</v>
      </c>
      <c r="B3865" s="79" t="s">
        <v>85</v>
      </c>
      <c r="C3865" s="79" t="s">
        <v>72</v>
      </c>
      <c r="D3865" s="85">
        <v>-292381.44679999998</v>
      </c>
      <c r="E3865" s="85">
        <v>29238.144680000001</v>
      </c>
      <c r="F3865" s="210">
        <f t="shared" si="180"/>
        <v>5</v>
      </c>
      <c r="G3865" s="79" t="str">
        <f t="shared" si="181"/>
        <v>D</v>
      </c>
      <c r="H3865" s="79" t="str">
        <f t="shared" si="182"/>
        <v>5IF-ELPO/SJ</v>
      </c>
    </row>
    <row r="3866" spans="1:8">
      <c r="A3866" s="80">
        <v>37561</v>
      </c>
      <c r="B3866" s="79" t="s">
        <v>85</v>
      </c>
      <c r="C3866" s="79" t="s">
        <v>67</v>
      </c>
      <c r="D3866" s="85">
        <v>0</v>
      </c>
      <c r="E3866" s="85">
        <v>0</v>
      </c>
      <c r="F3866" s="210">
        <f t="shared" si="180"/>
        <v>5</v>
      </c>
      <c r="G3866" s="79" t="str">
        <f t="shared" si="181"/>
        <v>D</v>
      </c>
      <c r="H3866" s="79" t="str">
        <f t="shared" si="182"/>
        <v>5IF-NWPL_ROCKY_M</v>
      </c>
    </row>
    <row r="3867" spans="1:8">
      <c r="A3867" s="80">
        <v>37591</v>
      </c>
      <c r="B3867" s="79" t="s">
        <v>85</v>
      </c>
      <c r="C3867" s="79" t="s">
        <v>72</v>
      </c>
      <c r="D3867" s="85">
        <v>-301337.17719999998</v>
      </c>
      <c r="E3867" s="85">
        <v>30133.717720000001</v>
      </c>
      <c r="F3867" s="210">
        <f t="shared" si="180"/>
        <v>5</v>
      </c>
      <c r="G3867" s="79" t="str">
        <f t="shared" si="181"/>
        <v>D</v>
      </c>
      <c r="H3867" s="79" t="str">
        <f t="shared" si="182"/>
        <v>5IF-ELPO/SJ</v>
      </c>
    </row>
    <row r="3868" spans="1:8">
      <c r="A3868" s="80">
        <v>37591</v>
      </c>
      <c r="B3868" s="79" t="s">
        <v>85</v>
      </c>
      <c r="C3868" s="79" t="s">
        <v>67</v>
      </c>
      <c r="D3868" s="85">
        <v>0</v>
      </c>
      <c r="E3868" s="85">
        <v>0</v>
      </c>
      <c r="F3868" s="210">
        <f t="shared" si="180"/>
        <v>5</v>
      </c>
      <c r="G3868" s="79" t="str">
        <f t="shared" si="181"/>
        <v>D</v>
      </c>
      <c r="H3868" s="79" t="str">
        <f t="shared" si="182"/>
        <v>5IF-NWPL_ROCKY_M</v>
      </c>
    </row>
    <row r="3869" spans="1:8">
      <c r="A3869" s="80">
        <v>37622</v>
      </c>
      <c r="B3869" s="79" t="s">
        <v>85</v>
      </c>
      <c r="C3869" s="79" t="s">
        <v>67</v>
      </c>
      <c r="D3869" s="85">
        <v>1E-4</v>
      </c>
      <c r="E3869" s="85">
        <v>-9.9999999999999991E-6</v>
      </c>
      <c r="F3869" s="210">
        <f t="shared" si="180"/>
        <v>5</v>
      </c>
      <c r="G3869" s="79" t="str">
        <f t="shared" si="181"/>
        <v>D</v>
      </c>
      <c r="H3869" s="79" t="str">
        <f t="shared" si="182"/>
        <v>5IF-NWPL_ROCKY_M</v>
      </c>
    </row>
    <row r="3870" spans="1:8">
      <c r="A3870" s="80">
        <v>37653</v>
      </c>
      <c r="B3870" s="79" t="s">
        <v>85</v>
      </c>
      <c r="C3870" s="79" t="s">
        <v>67</v>
      </c>
      <c r="D3870" s="85">
        <v>-2.0000000000000001E-4</v>
      </c>
      <c r="E3870" s="85">
        <v>1.9999999999999998E-5</v>
      </c>
      <c r="F3870" s="210">
        <f t="shared" si="180"/>
        <v>5</v>
      </c>
      <c r="G3870" s="79" t="str">
        <f t="shared" si="181"/>
        <v>D</v>
      </c>
      <c r="H3870" s="79" t="str">
        <f t="shared" si="182"/>
        <v>5IF-NWPL_ROCKY_M</v>
      </c>
    </row>
    <row r="3871" spans="1:8">
      <c r="A3871" s="80">
        <v>37681</v>
      </c>
      <c r="B3871" s="79" t="s">
        <v>85</v>
      </c>
      <c r="C3871" s="79" t="s">
        <v>67</v>
      </c>
      <c r="D3871" s="85">
        <v>1E-4</v>
      </c>
      <c r="E3871" s="85">
        <v>-9.9999999999999991E-6</v>
      </c>
      <c r="F3871" s="210">
        <f t="shared" si="180"/>
        <v>5</v>
      </c>
      <c r="G3871" s="79" t="str">
        <f t="shared" si="181"/>
        <v>D</v>
      </c>
      <c r="H3871" s="79" t="str">
        <f t="shared" si="182"/>
        <v>5IF-NWPL_ROCKY_M</v>
      </c>
    </row>
    <row r="3872" spans="1:8">
      <c r="A3872" s="80">
        <v>37712</v>
      </c>
      <c r="B3872" s="79" t="s">
        <v>85</v>
      </c>
      <c r="C3872" s="79" t="s">
        <v>72</v>
      </c>
      <c r="D3872" s="85">
        <v>0</v>
      </c>
      <c r="E3872" s="85">
        <v>0</v>
      </c>
      <c r="F3872" s="210">
        <f t="shared" si="180"/>
        <v>6</v>
      </c>
      <c r="G3872" s="79" t="str">
        <f t="shared" si="181"/>
        <v>D</v>
      </c>
      <c r="H3872" s="79" t="str">
        <f t="shared" si="182"/>
        <v>6IF-ELPO/SJ</v>
      </c>
    </row>
    <row r="3873" spans="1:8">
      <c r="A3873" s="80">
        <v>37742</v>
      </c>
      <c r="B3873" s="79" t="s">
        <v>85</v>
      </c>
      <c r="C3873" s="79" t="s">
        <v>72</v>
      </c>
      <c r="D3873" s="85">
        <v>0</v>
      </c>
      <c r="E3873" s="85">
        <v>0</v>
      </c>
      <c r="F3873" s="210">
        <f t="shared" si="180"/>
        <v>6</v>
      </c>
      <c r="G3873" s="79" t="str">
        <f t="shared" si="181"/>
        <v>D</v>
      </c>
      <c r="H3873" s="79" t="str">
        <f t="shared" si="182"/>
        <v>6IF-ELPO/SJ</v>
      </c>
    </row>
    <row r="3874" spans="1:8">
      <c r="A3874" s="80">
        <v>37773</v>
      </c>
      <c r="B3874" s="79" t="s">
        <v>85</v>
      </c>
      <c r="C3874" s="79" t="s">
        <v>72</v>
      </c>
      <c r="D3874" s="85">
        <v>0</v>
      </c>
      <c r="E3874" s="85">
        <v>0</v>
      </c>
      <c r="F3874" s="210">
        <f t="shared" si="180"/>
        <v>6</v>
      </c>
      <c r="G3874" s="79" t="str">
        <f t="shared" si="181"/>
        <v>D</v>
      </c>
      <c r="H3874" s="79" t="str">
        <f t="shared" si="182"/>
        <v>6IF-ELPO/SJ</v>
      </c>
    </row>
    <row r="3875" spans="1:8">
      <c r="A3875" s="80">
        <v>37803</v>
      </c>
      <c r="B3875" s="79" t="s">
        <v>85</v>
      </c>
      <c r="C3875" s="79" t="s">
        <v>72</v>
      </c>
      <c r="D3875" s="85">
        <v>0</v>
      </c>
      <c r="E3875" s="85">
        <v>0</v>
      </c>
      <c r="F3875" s="210">
        <f t="shared" si="180"/>
        <v>6</v>
      </c>
      <c r="G3875" s="79" t="str">
        <f t="shared" si="181"/>
        <v>D</v>
      </c>
      <c r="H3875" s="79" t="str">
        <f t="shared" si="182"/>
        <v>6IF-ELPO/SJ</v>
      </c>
    </row>
    <row r="3876" spans="1:8">
      <c r="A3876" s="80">
        <v>37834</v>
      </c>
      <c r="B3876" s="79" t="s">
        <v>85</v>
      </c>
      <c r="C3876" s="79" t="s">
        <v>72</v>
      </c>
      <c r="D3876" s="85">
        <v>0</v>
      </c>
      <c r="E3876" s="85">
        <v>0</v>
      </c>
      <c r="F3876" s="210">
        <f t="shared" si="180"/>
        <v>6</v>
      </c>
      <c r="G3876" s="79" t="str">
        <f t="shared" si="181"/>
        <v>D</v>
      </c>
      <c r="H3876" s="79" t="str">
        <f t="shared" si="182"/>
        <v>6IF-ELPO/SJ</v>
      </c>
    </row>
    <row r="3877" spans="1:8">
      <c r="A3877" s="80">
        <v>37865</v>
      </c>
      <c r="B3877" s="79" t="s">
        <v>85</v>
      </c>
      <c r="C3877" s="79" t="s">
        <v>72</v>
      </c>
      <c r="D3877" s="85">
        <v>0</v>
      </c>
      <c r="E3877" s="85">
        <v>0</v>
      </c>
      <c r="F3877" s="210">
        <f t="shared" si="180"/>
        <v>6</v>
      </c>
      <c r="G3877" s="79" t="str">
        <f t="shared" si="181"/>
        <v>D</v>
      </c>
      <c r="H3877" s="79" t="str">
        <f t="shared" si="182"/>
        <v>6IF-ELPO/SJ</v>
      </c>
    </row>
    <row r="3878" spans="1:8">
      <c r="A3878" s="80">
        <v>37895</v>
      </c>
      <c r="B3878" s="79" t="s">
        <v>85</v>
      </c>
      <c r="C3878" s="79" t="s">
        <v>72</v>
      </c>
      <c r="D3878" s="85">
        <v>0</v>
      </c>
      <c r="E3878" s="85">
        <v>0</v>
      </c>
      <c r="F3878" s="210">
        <f t="shared" si="180"/>
        <v>6</v>
      </c>
      <c r="G3878" s="79" t="str">
        <f t="shared" si="181"/>
        <v>D</v>
      </c>
      <c r="H3878" s="79" t="str">
        <f t="shared" si="182"/>
        <v>6IF-ELPO/SJ</v>
      </c>
    </row>
    <row r="3879" spans="1:8">
      <c r="A3879" s="80">
        <v>37188</v>
      </c>
      <c r="B3879" s="79" t="s">
        <v>164</v>
      </c>
      <c r="C3879" s="79" t="s">
        <v>121</v>
      </c>
      <c r="D3879" s="85">
        <v>0</v>
      </c>
      <c r="E3879" s="85">
        <v>0</v>
      </c>
      <c r="F3879" s="210">
        <f t="shared" si="180"/>
        <v>1</v>
      </c>
      <c r="G3879" s="79" t="str">
        <f t="shared" si="181"/>
        <v>M</v>
      </c>
      <c r="H3879" s="79" t="str">
        <f t="shared" si="182"/>
        <v>1GDP-CAL BORDER</v>
      </c>
    </row>
    <row r="3880" spans="1:8">
      <c r="A3880" s="80">
        <v>37188</v>
      </c>
      <c r="B3880" s="79" t="s">
        <v>164</v>
      </c>
      <c r="C3880" s="79" t="s">
        <v>131</v>
      </c>
      <c r="D3880" s="85">
        <v>0</v>
      </c>
      <c r="E3880" s="85">
        <v>0</v>
      </c>
      <c r="F3880" s="210">
        <f t="shared" si="180"/>
        <v>1</v>
      </c>
      <c r="G3880" s="79" t="str">
        <f t="shared" si="181"/>
        <v>M</v>
      </c>
      <c r="H3880" s="79" t="str">
        <f t="shared" si="182"/>
        <v>1GDP-ELPO/PERM2</v>
      </c>
    </row>
    <row r="3881" spans="1:8">
      <c r="A3881" s="80">
        <v>37188</v>
      </c>
      <c r="B3881" s="79" t="s">
        <v>164</v>
      </c>
      <c r="C3881" s="79" t="s">
        <v>135</v>
      </c>
      <c r="D3881" s="85">
        <v>0</v>
      </c>
      <c r="E3881" s="85">
        <v>0</v>
      </c>
      <c r="F3881" s="210">
        <f t="shared" si="180"/>
        <v>1</v>
      </c>
      <c r="G3881" s="79" t="str">
        <f t="shared" si="181"/>
        <v>M</v>
      </c>
      <c r="H3881" s="79" t="str">
        <f t="shared" si="182"/>
        <v>1GDP-ELPO/SANJUA</v>
      </c>
    </row>
    <row r="3882" spans="1:8">
      <c r="A3882" s="80">
        <v>37188</v>
      </c>
      <c r="B3882" s="79" t="s">
        <v>164</v>
      </c>
      <c r="C3882" s="79" t="s">
        <v>171</v>
      </c>
      <c r="D3882" s="85">
        <v>0</v>
      </c>
      <c r="E3882" s="85">
        <v>0</v>
      </c>
      <c r="F3882" s="210">
        <f t="shared" si="180"/>
        <v>1</v>
      </c>
      <c r="G3882" s="79" t="str">
        <f t="shared" si="181"/>
        <v>M</v>
      </c>
      <c r="H3882" s="79" t="str">
        <f t="shared" si="182"/>
        <v>1GDP-HEHUB</v>
      </c>
    </row>
    <row r="3883" spans="1:8">
      <c r="A3883" s="80">
        <v>37188</v>
      </c>
      <c r="B3883" s="79" t="s">
        <v>164</v>
      </c>
      <c r="C3883" s="79" t="s">
        <v>125</v>
      </c>
      <c r="D3883" s="85">
        <v>0</v>
      </c>
      <c r="E3883" s="85">
        <v>0</v>
      </c>
      <c r="F3883" s="210">
        <f t="shared" si="180"/>
        <v>1</v>
      </c>
      <c r="G3883" s="79" t="str">
        <f t="shared" si="181"/>
        <v>M</v>
      </c>
      <c r="H3883" s="79" t="str">
        <f t="shared" si="182"/>
        <v>1GDP-KERN/OPAL</v>
      </c>
    </row>
    <row r="3884" spans="1:8">
      <c r="A3884" s="80">
        <v>37189</v>
      </c>
      <c r="B3884" s="79" t="s">
        <v>164</v>
      </c>
      <c r="C3884" s="79" t="s">
        <v>121</v>
      </c>
      <c r="D3884" s="85">
        <v>-8000</v>
      </c>
      <c r="E3884" s="85">
        <v>-8000</v>
      </c>
      <c r="F3884" s="210">
        <f t="shared" si="180"/>
        <v>1</v>
      </c>
      <c r="G3884" s="79" t="str">
        <f t="shared" si="181"/>
        <v>M</v>
      </c>
      <c r="H3884" s="79" t="str">
        <f t="shared" si="182"/>
        <v>1GDP-CAL BORDER</v>
      </c>
    </row>
    <row r="3885" spans="1:8">
      <c r="A3885" s="80">
        <v>37189</v>
      </c>
      <c r="B3885" s="79" t="s">
        <v>164</v>
      </c>
      <c r="C3885" s="79" t="s">
        <v>131</v>
      </c>
      <c r="D3885" s="85">
        <v>25000</v>
      </c>
      <c r="E3885" s="85">
        <v>25000</v>
      </c>
      <c r="F3885" s="210">
        <f t="shared" si="180"/>
        <v>1</v>
      </c>
      <c r="G3885" s="79" t="str">
        <f t="shared" si="181"/>
        <v>M</v>
      </c>
      <c r="H3885" s="79" t="str">
        <f t="shared" si="182"/>
        <v>1GDP-ELPO/PERM2</v>
      </c>
    </row>
    <row r="3886" spans="1:8">
      <c r="A3886" s="80">
        <v>37189</v>
      </c>
      <c r="B3886" s="79" t="s">
        <v>164</v>
      </c>
      <c r="C3886" s="79" t="s">
        <v>135</v>
      </c>
      <c r="D3886" s="85">
        <v>10000</v>
      </c>
      <c r="E3886" s="85">
        <v>10000</v>
      </c>
      <c r="F3886" s="210">
        <f t="shared" si="180"/>
        <v>1</v>
      </c>
      <c r="G3886" s="79" t="str">
        <f t="shared" si="181"/>
        <v>M</v>
      </c>
      <c r="H3886" s="79" t="str">
        <f t="shared" si="182"/>
        <v>1GDP-ELPO/SANJUA</v>
      </c>
    </row>
    <row r="3887" spans="1:8">
      <c r="A3887" s="80">
        <v>37189</v>
      </c>
      <c r="B3887" s="79" t="s">
        <v>164</v>
      </c>
      <c r="C3887" s="79" t="s">
        <v>171</v>
      </c>
      <c r="D3887" s="85">
        <v>-30000</v>
      </c>
      <c r="E3887" s="85">
        <v>-30000</v>
      </c>
      <c r="F3887" s="210">
        <f t="shared" si="180"/>
        <v>1</v>
      </c>
      <c r="G3887" s="79" t="str">
        <f t="shared" si="181"/>
        <v>M</v>
      </c>
      <c r="H3887" s="79" t="str">
        <f t="shared" si="182"/>
        <v>1GDP-HEHUB</v>
      </c>
    </row>
    <row r="3888" spans="1:8">
      <c r="A3888" s="80">
        <v>37189</v>
      </c>
      <c r="B3888" s="79" t="s">
        <v>164</v>
      </c>
      <c r="C3888" s="79" t="s">
        <v>125</v>
      </c>
      <c r="D3888" s="85">
        <v>5000</v>
      </c>
      <c r="E3888" s="85">
        <v>5000</v>
      </c>
      <c r="F3888" s="210">
        <f t="shared" si="180"/>
        <v>1</v>
      </c>
      <c r="G3888" s="79" t="str">
        <f t="shared" si="181"/>
        <v>M</v>
      </c>
      <c r="H3888" s="79" t="str">
        <f t="shared" si="182"/>
        <v>1GDP-KERN/OPAL</v>
      </c>
    </row>
    <row r="3889" spans="1:8">
      <c r="A3889" s="80">
        <v>37190</v>
      </c>
      <c r="B3889" s="79" t="s">
        <v>164</v>
      </c>
      <c r="C3889" s="79" t="s">
        <v>121</v>
      </c>
      <c r="D3889" s="85">
        <v>-8000</v>
      </c>
      <c r="E3889" s="85">
        <v>-8000</v>
      </c>
      <c r="F3889" s="210">
        <f t="shared" si="180"/>
        <v>1</v>
      </c>
      <c r="G3889" s="79" t="str">
        <f t="shared" si="181"/>
        <v>M</v>
      </c>
      <c r="H3889" s="79" t="str">
        <f t="shared" si="182"/>
        <v>1GDP-CAL BORDER</v>
      </c>
    </row>
    <row r="3890" spans="1:8">
      <c r="A3890" s="80">
        <v>37190</v>
      </c>
      <c r="B3890" s="79" t="s">
        <v>164</v>
      </c>
      <c r="C3890" s="79" t="s">
        <v>131</v>
      </c>
      <c r="D3890" s="85">
        <v>25000</v>
      </c>
      <c r="E3890" s="85">
        <v>25000</v>
      </c>
      <c r="F3890" s="210">
        <f t="shared" si="180"/>
        <v>1</v>
      </c>
      <c r="G3890" s="79" t="str">
        <f t="shared" si="181"/>
        <v>M</v>
      </c>
      <c r="H3890" s="79" t="str">
        <f t="shared" si="182"/>
        <v>1GDP-ELPO/PERM2</v>
      </c>
    </row>
    <row r="3891" spans="1:8">
      <c r="A3891" s="80">
        <v>37190</v>
      </c>
      <c r="B3891" s="79" t="s">
        <v>164</v>
      </c>
      <c r="C3891" s="79" t="s">
        <v>135</v>
      </c>
      <c r="D3891" s="85">
        <v>10000</v>
      </c>
      <c r="E3891" s="85">
        <v>10000</v>
      </c>
      <c r="F3891" s="210">
        <f t="shared" si="180"/>
        <v>1</v>
      </c>
      <c r="G3891" s="79" t="str">
        <f t="shared" si="181"/>
        <v>M</v>
      </c>
      <c r="H3891" s="79" t="str">
        <f t="shared" si="182"/>
        <v>1GDP-ELPO/SANJUA</v>
      </c>
    </row>
    <row r="3892" spans="1:8">
      <c r="A3892" s="80">
        <v>37190</v>
      </c>
      <c r="B3892" s="79" t="s">
        <v>164</v>
      </c>
      <c r="C3892" s="79" t="s">
        <v>171</v>
      </c>
      <c r="D3892" s="85">
        <v>-30000</v>
      </c>
      <c r="E3892" s="85">
        <v>-30000</v>
      </c>
      <c r="F3892" s="210">
        <f t="shared" si="180"/>
        <v>1</v>
      </c>
      <c r="G3892" s="79" t="str">
        <f t="shared" si="181"/>
        <v>M</v>
      </c>
      <c r="H3892" s="79" t="str">
        <f t="shared" si="182"/>
        <v>1GDP-HEHUB</v>
      </c>
    </row>
    <row r="3893" spans="1:8">
      <c r="A3893" s="80">
        <v>37190</v>
      </c>
      <c r="B3893" s="79" t="s">
        <v>164</v>
      </c>
      <c r="C3893" s="79" t="s">
        <v>125</v>
      </c>
      <c r="D3893" s="85">
        <v>5000</v>
      </c>
      <c r="E3893" s="85">
        <v>5000</v>
      </c>
      <c r="F3893" s="210">
        <f t="shared" si="180"/>
        <v>1</v>
      </c>
      <c r="G3893" s="79" t="str">
        <f t="shared" si="181"/>
        <v>M</v>
      </c>
      <c r="H3893" s="79" t="str">
        <f t="shared" si="182"/>
        <v>1GDP-KERN/OPAL</v>
      </c>
    </row>
    <row r="3894" spans="1:8">
      <c r="A3894" s="80">
        <v>37191</v>
      </c>
      <c r="B3894" s="79" t="s">
        <v>164</v>
      </c>
      <c r="C3894" s="79" t="s">
        <v>121</v>
      </c>
      <c r="D3894" s="85">
        <v>-8000</v>
      </c>
      <c r="E3894" s="85">
        <v>-8000</v>
      </c>
      <c r="F3894" s="210">
        <f t="shared" si="180"/>
        <v>1</v>
      </c>
      <c r="G3894" s="79" t="str">
        <f t="shared" si="181"/>
        <v>M</v>
      </c>
      <c r="H3894" s="79" t="str">
        <f t="shared" si="182"/>
        <v>1GDP-CAL BORDER</v>
      </c>
    </row>
    <row r="3895" spans="1:8">
      <c r="A3895" s="80">
        <v>37191</v>
      </c>
      <c r="B3895" s="79" t="s">
        <v>164</v>
      </c>
      <c r="C3895" s="79" t="s">
        <v>131</v>
      </c>
      <c r="D3895" s="85">
        <v>25000</v>
      </c>
      <c r="E3895" s="85">
        <v>25000</v>
      </c>
      <c r="F3895" s="210">
        <f t="shared" si="180"/>
        <v>1</v>
      </c>
      <c r="G3895" s="79" t="str">
        <f t="shared" si="181"/>
        <v>M</v>
      </c>
      <c r="H3895" s="79" t="str">
        <f t="shared" si="182"/>
        <v>1GDP-ELPO/PERM2</v>
      </c>
    </row>
    <row r="3896" spans="1:8">
      <c r="A3896" s="80">
        <v>37191</v>
      </c>
      <c r="B3896" s="79" t="s">
        <v>164</v>
      </c>
      <c r="C3896" s="79" t="s">
        <v>135</v>
      </c>
      <c r="D3896" s="85">
        <v>10000</v>
      </c>
      <c r="E3896" s="85">
        <v>10000</v>
      </c>
      <c r="F3896" s="210">
        <f t="shared" si="180"/>
        <v>1</v>
      </c>
      <c r="G3896" s="79" t="str">
        <f t="shared" si="181"/>
        <v>M</v>
      </c>
      <c r="H3896" s="79" t="str">
        <f t="shared" si="182"/>
        <v>1GDP-ELPO/SANJUA</v>
      </c>
    </row>
    <row r="3897" spans="1:8">
      <c r="A3897" s="80">
        <v>37191</v>
      </c>
      <c r="B3897" s="79" t="s">
        <v>164</v>
      </c>
      <c r="C3897" s="79" t="s">
        <v>171</v>
      </c>
      <c r="D3897" s="85">
        <v>-30000</v>
      </c>
      <c r="E3897" s="85">
        <v>-30000</v>
      </c>
      <c r="F3897" s="210">
        <f t="shared" si="180"/>
        <v>1</v>
      </c>
      <c r="G3897" s="79" t="str">
        <f t="shared" si="181"/>
        <v>M</v>
      </c>
      <c r="H3897" s="79" t="str">
        <f t="shared" si="182"/>
        <v>1GDP-HEHUB</v>
      </c>
    </row>
    <row r="3898" spans="1:8">
      <c r="A3898" s="80">
        <v>37191</v>
      </c>
      <c r="B3898" s="79" t="s">
        <v>164</v>
      </c>
      <c r="C3898" s="79" t="s">
        <v>125</v>
      </c>
      <c r="D3898" s="85">
        <v>5000</v>
      </c>
      <c r="E3898" s="85">
        <v>5000</v>
      </c>
      <c r="F3898" s="210">
        <f t="shared" si="180"/>
        <v>1</v>
      </c>
      <c r="G3898" s="79" t="str">
        <f t="shared" si="181"/>
        <v>M</v>
      </c>
      <c r="H3898" s="79" t="str">
        <f t="shared" si="182"/>
        <v>1GDP-KERN/OPAL</v>
      </c>
    </row>
    <row r="3899" spans="1:8">
      <c r="A3899" s="80">
        <v>37192</v>
      </c>
      <c r="B3899" s="79" t="s">
        <v>164</v>
      </c>
      <c r="C3899" s="79" t="s">
        <v>121</v>
      </c>
      <c r="D3899" s="85">
        <v>-8000</v>
      </c>
      <c r="E3899" s="85">
        <v>-8000</v>
      </c>
      <c r="F3899" s="210">
        <f t="shared" si="180"/>
        <v>1</v>
      </c>
      <c r="G3899" s="79" t="str">
        <f t="shared" si="181"/>
        <v>M</v>
      </c>
      <c r="H3899" s="79" t="str">
        <f t="shared" si="182"/>
        <v>1GDP-CAL BORDER</v>
      </c>
    </row>
    <row r="3900" spans="1:8">
      <c r="A3900" s="80">
        <v>37192</v>
      </c>
      <c r="B3900" s="79" t="s">
        <v>164</v>
      </c>
      <c r="C3900" s="79" t="s">
        <v>131</v>
      </c>
      <c r="D3900" s="85">
        <v>25000</v>
      </c>
      <c r="E3900" s="85">
        <v>25000</v>
      </c>
      <c r="F3900" s="210">
        <f t="shared" si="180"/>
        <v>1</v>
      </c>
      <c r="G3900" s="79" t="str">
        <f t="shared" si="181"/>
        <v>M</v>
      </c>
      <c r="H3900" s="79" t="str">
        <f t="shared" si="182"/>
        <v>1GDP-ELPO/PERM2</v>
      </c>
    </row>
    <row r="3901" spans="1:8">
      <c r="A3901" s="80">
        <v>37192</v>
      </c>
      <c r="B3901" s="79" t="s">
        <v>164</v>
      </c>
      <c r="C3901" s="79" t="s">
        <v>135</v>
      </c>
      <c r="D3901" s="85">
        <v>10000</v>
      </c>
      <c r="E3901" s="85">
        <v>10000</v>
      </c>
      <c r="F3901" s="210">
        <f t="shared" si="180"/>
        <v>1</v>
      </c>
      <c r="G3901" s="79" t="str">
        <f t="shared" si="181"/>
        <v>M</v>
      </c>
      <c r="H3901" s="79" t="str">
        <f t="shared" si="182"/>
        <v>1GDP-ELPO/SANJUA</v>
      </c>
    </row>
    <row r="3902" spans="1:8">
      <c r="A3902" s="80">
        <v>37192</v>
      </c>
      <c r="B3902" s="79" t="s">
        <v>164</v>
      </c>
      <c r="C3902" s="79" t="s">
        <v>171</v>
      </c>
      <c r="D3902" s="85">
        <v>-30000</v>
      </c>
      <c r="E3902" s="85">
        <v>-30000</v>
      </c>
      <c r="F3902" s="210">
        <f t="shared" si="180"/>
        <v>1</v>
      </c>
      <c r="G3902" s="79" t="str">
        <f t="shared" si="181"/>
        <v>M</v>
      </c>
      <c r="H3902" s="79" t="str">
        <f t="shared" si="182"/>
        <v>1GDP-HEHUB</v>
      </c>
    </row>
    <row r="3903" spans="1:8">
      <c r="A3903" s="80">
        <v>37192</v>
      </c>
      <c r="B3903" s="79" t="s">
        <v>164</v>
      </c>
      <c r="C3903" s="79" t="s">
        <v>125</v>
      </c>
      <c r="D3903" s="85">
        <v>5000</v>
      </c>
      <c r="E3903" s="85">
        <v>5000</v>
      </c>
      <c r="F3903" s="210">
        <f t="shared" si="180"/>
        <v>1</v>
      </c>
      <c r="G3903" s="79" t="str">
        <f t="shared" si="181"/>
        <v>M</v>
      </c>
      <c r="H3903" s="79" t="str">
        <f t="shared" si="182"/>
        <v>1GDP-KERN/OPAL</v>
      </c>
    </row>
    <row r="3904" spans="1:8">
      <c r="A3904" s="80">
        <v>37193</v>
      </c>
      <c r="B3904" s="79" t="s">
        <v>164</v>
      </c>
      <c r="C3904" s="79" t="s">
        <v>121</v>
      </c>
      <c r="D3904" s="85">
        <v>-8000</v>
      </c>
      <c r="E3904" s="85">
        <v>-8000</v>
      </c>
      <c r="F3904" s="210">
        <f t="shared" si="180"/>
        <v>1</v>
      </c>
      <c r="G3904" s="79" t="str">
        <f t="shared" si="181"/>
        <v>M</v>
      </c>
      <c r="H3904" s="79" t="str">
        <f t="shared" si="182"/>
        <v>1GDP-CAL BORDER</v>
      </c>
    </row>
    <row r="3905" spans="1:8">
      <c r="A3905" s="80">
        <v>37193</v>
      </c>
      <c r="B3905" s="79" t="s">
        <v>164</v>
      </c>
      <c r="C3905" s="79" t="s">
        <v>131</v>
      </c>
      <c r="D3905" s="85">
        <v>25000</v>
      </c>
      <c r="E3905" s="85">
        <v>25000</v>
      </c>
      <c r="F3905" s="210">
        <f t="shared" si="180"/>
        <v>1</v>
      </c>
      <c r="G3905" s="79" t="str">
        <f t="shared" si="181"/>
        <v>M</v>
      </c>
      <c r="H3905" s="79" t="str">
        <f t="shared" si="182"/>
        <v>1GDP-ELPO/PERM2</v>
      </c>
    </row>
    <row r="3906" spans="1:8">
      <c r="A3906" s="80">
        <v>37193</v>
      </c>
      <c r="B3906" s="79" t="s">
        <v>164</v>
      </c>
      <c r="C3906" s="79" t="s">
        <v>135</v>
      </c>
      <c r="D3906" s="85">
        <v>10000</v>
      </c>
      <c r="E3906" s="85">
        <v>10000</v>
      </c>
      <c r="F3906" s="210">
        <f t="shared" si="180"/>
        <v>1</v>
      </c>
      <c r="G3906" s="79" t="str">
        <f t="shared" si="181"/>
        <v>M</v>
      </c>
      <c r="H3906" s="79" t="str">
        <f t="shared" si="182"/>
        <v>1GDP-ELPO/SANJUA</v>
      </c>
    </row>
    <row r="3907" spans="1:8">
      <c r="A3907" s="80">
        <v>37193</v>
      </c>
      <c r="B3907" s="79" t="s">
        <v>164</v>
      </c>
      <c r="C3907" s="79" t="s">
        <v>171</v>
      </c>
      <c r="D3907" s="85">
        <v>-30000</v>
      </c>
      <c r="E3907" s="85">
        <v>-30000</v>
      </c>
      <c r="F3907" s="210">
        <f t="shared" ref="F3907:F3970" si="183">IF(REF_DT&lt;=LastDay,INDEX(IntraMonth_Buckets,MATCH($A3907,IntraSumMonths,0),1),INDEX(BucketTable,MATCH($A3907,SumMonths,0),1))</f>
        <v>1</v>
      </c>
      <c r="G3907" s="79" t="str">
        <f t="shared" ref="G3907:G3970" si="184">INDEX(Book_Type,MATCH($B3907,Book,0),1)</f>
        <v>M</v>
      </c>
      <c r="H3907" s="79" t="str">
        <f t="shared" ref="H3907:H3970" si="185">$F3907&amp;$C3907</f>
        <v>1GDP-HEHUB</v>
      </c>
    </row>
    <row r="3908" spans="1:8">
      <c r="A3908" s="80">
        <v>37193</v>
      </c>
      <c r="B3908" s="79" t="s">
        <v>164</v>
      </c>
      <c r="C3908" s="79" t="s">
        <v>125</v>
      </c>
      <c r="D3908" s="85">
        <v>5000</v>
      </c>
      <c r="E3908" s="85">
        <v>5000</v>
      </c>
      <c r="F3908" s="210">
        <f t="shared" si="183"/>
        <v>1</v>
      </c>
      <c r="G3908" s="79" t="str">
        <f t="shared" si="184"/>
        <v>M</v>
      </c>
      <c r="H3908" s="79" t="str">
        <f t="shared" si="185"/>
        <v>1GDP-KERN/OPAL</v>
      </c>
    </row>
    <row r="3909" spans="1:8">
      <c r="A3909" s="80">
        <v>37194</v>
      </c>
      <c r="B3909" s="79" t="s">
        <v>164</v>
      </c>
      <c r="C3909" s="79" t="s">
        <v>121</v>
      </c>
      <c r="D3909" s="85">
        <v>-8000</v>
      </c>
      <c r="E3909" s="85">
        <v>-8000</v>
      </c>
      <c r="F3909" s="210">
        <f t="shared" si="183"/>
        <v>1</v>
      </c>
      <c r="G3909" s="79" t="str">
        <f t="shared" si="184"/>
        <v>M</v>
      </c>
      <c r="H3909" s="79" t="str">
        <f t="shared" si="185"/>
        <v>1GDP-CAL BORDER</v>
      </c>
    </row>
    <row r="3910" spans="1:8">
      <c r="A3910" s="80">
        <v>37194</v>
      </c>
      <c r="B3910" s="79" t="s">
        <v>164</v>
      </c>
      <c r="C3910" s="79" t="s">
        <v>131</v>
      </c>
      <c r="D3910" s="85">
        <v>25000</v>
      </c>
      <c r="E3910" s="85">
        <v>25000</v>
      </c>
      <c r="F3910" s="210">
        <f t="shared" si="183"/>
        <v>1</v>
      </c>
      <c r="G3910" s="79" t="str">
        <f t="shared" si="184"/>
        <v>M</v>
      </c>
      <c r="H3910" s="79" t="str">
        <f t="shared" si="185"/>
        <v>1GDP-ELPO/PERM2</v>
      </c>
    </row>
    <row r="3911" spans="1:8">
      <c r="A3911" s="80">
        <v>37194</v>
      </c>
      <c r="B3911" s="79" t="s">
        <v>164</v>
      </c>
      <c r="C3911" s="79" t="s">
        <v>135</v>
      </c>
      <c r="D3911" s="85">
        <v>10000</v>
      </c>
      <c r="E3911" s="85">
        <v>10000</v>
      </c>
      <c r="F3911" s="210">
        <f t="shared" si="183"/>
        <v>1</v>
      </c>
      <c r="G3911" s="79" t="str">
        <f t="shared" si="184"/>
        <v>M</v>
      </c>
      <c r="H3911" s="79" t="str">
        <f t="shared" si="185"/>
        <v>1GDP-ELPO/SANJUA</v>
      </c>
    </row>
    <row r="3912" spans="1:8">
      <c r="A3912" s="80">
        <v>37194</v>
      </c>
      <c r="B3912" s="79" t="s">
        <v>164</v>
      </c>
      <c r="C3912" s="79" t="s">
        <v>171</v>
      </c>
      <c r="D3912" s="85">
        <v>-30000</v>
      </c>
      <c r="E3912" s="85">
        <v>-30000</v>
      </c>
      <c r="F3912" s="210">
        <f t="shared" si="183"/>
        <v>1</v>
      </c>
      <c r="G3912" s="79" t="str">
        <f t="shared" si="184"/>
        <v>M</v>
      </c>
      <c r="H3912" s="79" t="str">
        <f t="shared" si="185"/>
        <v>1GDP-HEHUB</v>
      </c>
    </row>
    <row r="3913" spans="1:8">
      <c r="A3913" s="80">
        <v>37194</v>
      </c>
      <c r="B3913" s="79" t="s">
        <v>164</v>
      </c>
      <c r="C3913" s="79" t="s">
        <v>125</v>
      </c>
      <c r="D3913" s="85">
        <v>5000</v>
      </c>
      <c r="E3913" s="85">
        <v>5000</v>
      </c>
      <c r="F3913" s="210">
        <f t="shared" si="183"/>
        <v>1</v>
      </c>
      <c r="G3913" s="79" t="str">
        <f t="shared" si="184"/>
        <v>M</v>
      </c>
      <c r="H3913" s="79" t="str">
        <f t="shared" si="185"/>
        <v>1GDP-KERN/OPAL</v>
      </c>
    </row>
    <row r="3914" spans="1:8">
      <c r="A3914" s="80">
        <v>37195</v>
      </c>
      <c r="B3914" s="79" t="s">
        <v>164</v>
      </c>
      <c r="C3914" s="79" t="s">
        <v>121</v>
      </c>
      <c r="D3914" s="85">
        <v>-8000</v>
      </c>
      <c r="E3914" s="85">
        <v>-8000</v>
      </c>
      <c r="F3914" s="210">
        <f t="shared" si="183"/>
        <v>1</v>
      </c>
      <c r="G3914" s="79" t="str">
        <f t="shared" si="184"/>
        <v>M</v>
      </c>
      <c r="H3914" s="79" t="str">
        <f t="shared" si="185"/>
        <v>1GDP-CAL BORDER</v>
      </c>
    </row>
    <row r="3915" spans="1:8">
      <c r="A3915" s="80">
        <v>37195</v>
      </c>
      <c r="B3915" s="79" t="s">
        <v>164</v>
      </c>
      <c r="C3915" s="79" t="s">
        <v>131</v>
      </c>
      <c r="D3915" s="85">
        <v>25000</v>
      </c>
      <c r="E3915" s="85">
        <v>25000</v>
      </c>
      <c r="F3915" s="210">
        <f t="shared" si="183"/>
        <v>1</v>
      </c>
      <c r="G3915" s="79" t="str">
        <f t="shared" si="184"/>
        <v>M</v>
      </c>
      <c r="H3915" s="79" t="str">
        <f t="shared" si="185"/>
        <v>1GDP-ELPO/PERM2</v>
      </c>
    </row>
    <row r="3916" spans="1:8">
      <c r="A3916" s="80">
        <v>37195</v>
      </c>
      <c r="B3916" s="79" t="s">
        <v>164</v>
      </c>
      <c r="C3916" s="79" t="s">
        <v>135</v>
      </c>
      <c r="D3916" s="85">
        <v>10000</v>
      </c>
      <c r="E3916" s="85">
        <v>10000</v>
      </c>
      <c r="F3916" s="210">
        <f t="shared" si="183"/>
        <v>1</v>
      </c>
      <c r="G3916" s="79" t="str">
        <f t="shared" si="184"/>
        <v>M</v>
      </c>
      <c r="H3916" s="79" t="str">
        <f t="shared" si="185"/>
        <v>1GDP-ELPO/SANJUA</v>
      </c>
    </row>
    <row r="3917" spans="1:8">
      <c r="A3917" s="80">
        <v>37195</v>
      </c>
      <c r="B3917" s="79" t="s">
        <v>164</v>
      </c>
      <c r="C3917" s="79" t="s">
        <v>171</v>
      </c>
      <c r="D3917" s="85">
        <v>-30000</v>
      </c>
      <c r="E3917" s="85">
        <v>-30000</v>
      </c>
      <c r="F3917" s="210">
        <f t="shared" si="183"/>
        <v>1</v>
      </c>
      <c r="G3917" s="79" t="str">
        <f t="shared" si="184"/>
        <v>M</v>
      </c>
      <c r="H3917" s="79" t="str">
        <f t="shared" si="185"/>
        <v>1GDP-HEHUB</v>
      </c>
    </row>
    <row r="3918" spans="1:8">
      <c r="A3918" s="80">
        <v>37195</v>
      </c>
      <c r="B3918" s="79" t="s">
        <v>164</v>
      </c>
      <c r="C3918" s="79" t="s">
        <v>125</v>
      </c>
      <c r="D3918" s="85">
        <v>5000</v>
      </c>
      <c r="E3918" s="85">
        <v>5000</v>
      </c>
      <c r="F3918" s="210">
        <f t="shared" si="183"/>
        <v>1</v>
      </c>
      <c r="G3918" s="79" t="str">
        <f t="shared" si="184"/>
        <v>M</v>
      </c>
      <c r="H3918" s="79" t="str">
        <f t="shared" si="185"/>
        <v>1GDP-KERN/OPAL</v>
      </c>
    </row>
    <row r="3919" spans="1:8">
      <c r="A3919" s="80">
        <v>37196</v>
      </c>
      <c r="B3919" s="79" t="s">
        <v>155</v>
      </c>
      <c r="C3919" s="79" t="s">
        <v>46</v>
      </c>
      <c r="D3919" s="85">
        <v>-6.1387723193210997E-15</v>
      </c>
      <c r="E3919" s="85">
        <v>6.1387723193211001E-16</v>
      </c>
      <c r="F3919" s="210">
        <f t="shared" si="183"/>
        <v>2</v>
      </c>
      <c r="G3919" s="79" t="str">
        <f t="shared" si="184"/>
        <v>DO</v>
      </c>
      <c r="H3919" s="79" t="str">
        <f t="shared" si="185"/>
        <v>2NGI-SOCAL</v>
      </c>
    </row>
    <row r="3920" spans="1:8">
      <c r="A3920" s="80">
        <v>37226</v>
      </c>
      <c r="B3920" s="79" t="s">
        <v>155</v>
      </c>
      <c r="C3920" s="79" t="s">
        <v>46</v>
      </c>
      <c r="D3920" s="85">
        <v>-0.12198487424172701</v>
      </c>
      <c r="E3920" s="85">
        <v>1.21984874241727E-2</v>
      </c>
      <c r="F3920" s="210">
        <f t="shared" si="183"/>
        <v>3</v>
      </c>
      <c r="G3920" s="79" t="str">
        <f t="shared" si="184"/>
        <v>DO</v>
      </c>
      <c r="H3920" s="79" t="str">
        <f t="shared" si="185"/>
        <v>3NGI-SOCAL</v>
      </c>
    </row>
    <row r="3921" spans="1:8">
      <c r="A3921" s="80">
        <v>37257</v>
      </c>
      <c r="B3921" s="79" t="s">
        <v>155</v>
      </c>
      <c r="C3921" s="79" t="s">
        <v>46</v>
      </c>
      <c r="D3921" s="85">
        <v>-75.168485024922091</v>
      </c>
      <c r="E3921" s="85">
        <v>7.5168485024922091</v>
      </c>
      <c r="F3921" s="210">
        <f t="shared" si="183"/>
        <v>3</v>
      </c>
      <c r="G3921" s="79" t="str">
        <f t="shared" si="184"/>
        <v>DO</v>
      </c>
      <c r="H3921" s="79" t="str">
        <f t="shared" si="185"/>
        <v>3NGI-SOCAL</v>
      </c>
    </row>
    <row r="3922" spans="1:8">
      <c r="A3922" s="80">
        <v>37288</v>
      </c>
      <c r="B3922" s="79" t="s">
        <v>155</v>
      </c>
      <c r="C3922" s="79" t="s">
        <v>46</v>
      </c>
      <c r="D3922" s="85">
        <v>-341.78526123777505</v>
      </c>
      <c r="E3922" s="85">
        <v>34.178526123777495</v>
      </c>
      <c r="F3922" s="210">
        <f t="shared" si="183"/>
        <v>3</v>
      </c>
      <c r="G3922" s="79" t="str">
        <f t="shared" si="184"/>
        <v>DO</v>
      </c>
      <c r="H3922" s="79" t="str">
        <f t="shared" si="185"/>
        <v>3NGI-SOCAL</v>
      </c>
    </row>
    <row r="3923" spans="1:8">
      <c r="A3923" s="80">
        <v>37316</v>
      </c>
      <c r="B3923" s="79" t="s">
        <v>155</v>
      </c>
      <c r="C3923" s="79" t="s">
        <v>46</v>
      </c>
      <c r="D3923" s="85">
        <v>-429.58484785644401</v>
      </c>
      <c r="E3923" s="85">
        <v>42.958484785644401</v>
      </c>
      <c r="F3923" s="210">
        <f t="shared" si="183"/>
        <v>3</v>
      </c>
      <c r="G3923" s="79" t="str">
        <f t="shared" si="184"/>
        <v>DO</v>
      </c>
      <c r="H3923" s="79" t="str">
        <f t="shared" si="185"/>
        <v>3NGI-SOCAL</v>
      </c>
    </row>
    <row r="3924" spans="1:8">
      <c r="A3924" s="80">
        <v>37165</v>
      </c>
      <c r="B3924" s="79" t="s">
        <v>152</v>
      </c>
      <c r="C3924" s="79" t="s">
        <v>72</v>
      </c>
      <c r="D3924" s="85">
        <v>0</v>
      </c>
      <c r="E3924" s="85">
        <v>0</v>
      </c>
      <c r="F3924" s="210">
        <f t="shared" si="183"/>
        <v>1</v>
      </c>
      <c r="G3924" s="79" t="str">
        <f t="shared" si="184"/>
        <v>D</v>
      </c>
      <c r="H3924" s="79" t="str">
        <f t="shared" si="185"/>
        <v>1IF-ELPO/SJ</v>
      </c>
    </row>
    <row r="3925" spans="1:8">
      <c r="A3925" s="80">
        <v>37165</v>
      </c>
      <c r="B3925" s="79" t="s">
        <v>152</v>
      </c>
      <c r="C3925" s="79" t="s">
        <v>73</v>
      </c>
      <c r="D3925" s="85">
        <v>0</v>
      </c>
      <c r="E3925" s="85">
        <v>0</v>
      </c>
      <c r="F3925" s="210">
        <f t="shared" si="183"/>
        <v>1</v>
      </c>
      <c r="G3925" s="79" t="str">
        <f t="shared" si="184"/>
        <v>D</v>
      </c>
      <c r="H3925" s="79" t="str">
        <f t="shared" si="185"/>
        <v>1IF-WAHA-TX</v>
      </c>
    </row>
    <row r="3926" spans="1:8">
      <c r="A3926" s="80">
        <v>37196</v>
      </c>
      <c r="B3926" s="79" t="s">
        <v>152</v>
      </c>
      <c r="C3926" s="79" t="s">
        <v>72</v>
      </c>
      <c r="D3926" s="85">
        <v>216061.86360000001</v>
      </c>
      <c r="E3926" s="85">
        <v>-21606.18636</v>
      </c>
      <c r="F3926" s="210">
        <f t="shared" si="183"/>
        <v>2</v>
      </c>
      <c r="G3926" s="79" t="str">
        <f t="shared" si="184"/>
        <v>D</v>
      </c>
      <c r="H3926" s="79" t="str">
        <f t="shared" si="185"/>
        <v>2IF-ELPO/SJ</v>
      </c>
    </row>
    <row r="3927" spans="1:8">
      <c r="A3927" s="80">
        <v>37196</v>
      </c>
      <c r="B3927" s="79" t="s">
        <v>152</v>
      </c>
      <c r="C3927" s="79" t="s">
        <v>73</v>
      </c>
      <c r="D3927" s="85">
        <v>-233250.87409999999</v>
      </c>
      <c r="E3927" s="85">
        <v>46650.17482</v>
      </c>
      <c r="F3927" s="210">
        <f t="shared" si="183"/>
        <v>2</v>
      </c>
      <c r="G3927" s="79" t="str">
        <f t="shared" si="184"/>
        <v>D</v>
      </c>
      <c r="H3927" s="79" t="str">
        <f t="shared" si="185"/>
        <v>2IF-WAHA-TX</v>
      </c>
    </row>
    <row r="3928" spans="1:8">
      <c r="A3928" s="80">
        <v>37226</v>
      </c>
      <c r="B3928" s="79" t="s">
        <v>152</v>
      </c>
      <c r="C3928" s="79" t="s">
        <v>72</v>
      </c>
      <c r="D3928" s="85">
        <v>206160.09580000001</v>
      </c>
      <c r="E3928" s="85">
        <v>-20616.009580000002</v>
      </c>
      <c r="F3928" s="210">
        <f t="shared" si="183"/>
        <v>3</v>
      </c>
      <c r="G3928" s="79" t="str">
        <f t="shared" si="184"/>
        <v>D</v>
      </c>
      <c r="H3928" s="79" t="str">
        <f t="shared" si="185"/>
        <v>3IF-ELPO/SJ</v>
      </c>
    </row>
    <row r="3929" spans="1:8">
      <c r="A3929" s="80">
        <v>37226</v>
      </c>
      <c r="B3929" s="79" t="s">
        <v>152</v>
      </c>
      <c r="C3929" s="79" t="s">
        <v>73</v>
      </c>
      <c r="D3929" s="85">
        <v>-204464.53630000001</v>
      </c>
      <c r="E3929" s="85">
        <v>40892.90726</v>
      </c>
      <c r="F3929" s="210">
        <f t="shared" si="183"/>
        <v>3</v>
      </c>
      <c r="G3929" s="79" t="str">
        <f t="shared" si="184"/>
        <v>D</v>
      </c>
      <c r="H3929" s="79" t="str">
        <f t="shared" si="185"/>
        <v>3IF-WAHA-TX</v>
      </c>
    </row>
    <row r="3930" spans="1:8">
      <c r="A3930" s="80">
        <v>37257</v>
      </c>
      <c r="B3930" s="79" t="s">
        <v>152</v>
      </c>
      <c r="C3930" s="79" t="s">
        <v>72</v>
      </c>
      <c r="D3930" s="85">
        <v>187139.7163</v>
      </c>
      <c r="E3930" s="85">
        <v>-18713.97163</v>
      </c>
      <c r="F3930" s="210">
        <f t="shared" si="183"/>
        <v>3</v>
      </c>
      <c r="G3930" s="79" t="str">
        <f t="shared" si="184"/>
        <v>D</v>
      </c>
      <c r="H3930" s="79" t="str">
        <f t="shared" si="185"/>
        <v>3IF-ELPO/SJ</v>
      </c>
    </row>
    <row r="3931" spans="1:8">
      <c r="A3931" s="80">
        <v>37257</v>
      </c>
      <c r="B3931" s="79" t="s">
        <v>152</v>
      </c>
      <c r="C3931" s="79" t="s">
        <v>73</v>
      </c>
      <c r="D3931" s="85">
        <v>-189429.19150000002</v>
      </c>
      <c r="E3931" s="85">
        <v>37885.838300000003</v>
      </c>
      <c r="F3931" s="210">
        <f t="shared" si="183"/>
        <v>3</v>
      </c>
      <c r="G3931" s="79" t="str">
        <f t="shared" si="184"/>
        <v>D</v>
      </c>
      <c r="H3931" s="79" t="str">
        <f t="shared" si="185"/>
        <v>3IF-WAHA-TX</v>
      </c>
    </row>
    <row r="3932" spans="1:8">
      <c r="A3932" s="80">
        <v>37288</v>
      </c>
      <c r="B3932" s="79" t="s">
        <v>152</v>
      </c>
      <c r="C3932" s="79" t="s">
        <v>72</v>
      </c>
      <c r="D3932" s="85">
        <v>171172.78899999999</v>
      </c>
      <c r="E3932" s="85">
        <v>-17117.278900000001</v>
      </c>
      <c r="F3932" s="210">
        <f t="shared" si="183"/>
        <v>3</v>
      </c>
      <c r="G3932" s="79" t="str">
        <f t="shared" si="184"/>
        <v>D</v>
      </c>
      <c r="H3932" s="79" t="str">
        <f t="shared" si="185"/>
        <v>3IF-ELPO/SJ</v>
      </c>
    </row>
    <row r="3933" spans="1:8">
      <c r="A3933" s="80">
        <v>37288</v>
      </c>
      <c r="B3933" s="79" t="s">
        <v>152</v>
      </c>
      <c r="C3933" s="79" t="s">
        <v>73</v>
      </c>
      <c r="D3933" s="85">
        <v>-169185.8732</v>
      </c>
      <c r="E3933" s="85">
        <v>33837.174639999997</v>
      </c>
      <c r="F3933" s="210">
        <f t="shared" si="183"/>
        <v>3</v>
      </c>
      <c r="G3933" s="79" t="str">
        <f t="shared" si="184"/>
        <v>D</v>
      </c>
      <c r="H3933" s="79" t="str">
        <f t="shared" si="185"/>
        <v>3IF-WAHA-TX</v>
      </c>
    </row>
    <row r="3934" spans="1:8">
      <c r="A3934" s="80">
        <v>37316</v>
      </c>
      <c r="B3934" s="79" t="s">
        <v>152</v>
      </c>
      <c r="C3934" s="79" t="s">
        <v>72</v>
      </c>
      <c r="D3934" s="85">
        <v>179013.31820000001</v>
      </c>
      <c r="E3934" s="85">
        <v>-17901.331819999999</v>
      </c>
      <c r="F3934" s="210">
        <f t="shared" si="183"/>
        <v>3</v>
      </c>
      <c r="G3934" s="79" t="str">
        <f t="shared" si="184"/>
        <v>D</v>
      </c>
      <c r="H3934" s="79" t="str">
        <f t="shared" si="185"/>
        <v>3IF-ELPO/SJ</v>
      </c>
    </row>
    <row r="3935" spans="1:8">
      <c r="A3935" s="80">
        <v>37316</v>
      </c>
      <c r="B3935" s="79" t="s">
        <v>152</v>
      </c>
      <c r="C3935" s="79" t="s">
        <v>73</v>
      </c>
      <c r="D3935" s="85">
        <v>-179013.31820000001</v>
      </c>
      <c r="E3935" s="85">
        <v>35802.663639999999</v>
      </c>
      <c r="F3935" s="210">
        <f t="shared" si="183"/>
        <v>3</v>
      </c>
      <c r="G3935" s="79" t="str">
        <f t="shared" si="184"/>
        <v>D</v>
      </c>
      <c r="H3935" s="79" t="str">
        <f t="shared" si="185"/>
        <v>3IF-WAHA-TX</v>
      </c>
    </row>
    <row r="3936" spans="1:8">
      <c r="A3936" s="80">
        <v>37347</v>
      </c>
      <c r="B3936" s="79" t="s">
        <v>152</v>
      </c>
      <c r="C3936" s="79" t="s">
        <v>72</v>
      </c>
      <c r="D3936" s="85">
        <v>194905.71110000001</v>
      </c>
      <c r="E3936" s="85">
        <v>-19490.571110000001</v>
      </c>
      <c r="F3936" s="210">
        <f t="shared" si="183"/>
        <v>4</v>
      </c>
      <c r="G3936" s="79" t="str">
        <f t="shared" si="184"/>
        <v>D</v>
      </c>
      <c r="H3936" s="79" t="str">
        <f t="shared" si="185"/>
        <v>4IF-ELPO/SJ</v>
      </c>
    </row>
    <row r="3937" spans="1:8">
      <c r="A3937" s="80">
        <v>37347</v>
      </c>
      <c r="B3937" s="79" t="s">
        <v>152</v>
      </c>
      <c r="C3937" s="79" t="s">
        <v>73</v>
      </c>
      <c r="D3937" s="85">
        <v>-197578.36429999999</v>
      </c>
      <c r="E3937" s="85">
        <v>39515.672859999999</v>
      </c>
      <c r="F3937" s="210">
        <f t="shared" si="183"/>
        <v>4</v>
      </c>
      <c r="G3937" s="79" t="str">
        <f t="shared" si="184"/>
        <v>D</v>
      </c>
      <c r="H3937" s="79" t="str">
        <f t="shared" si="185"/>
        <v>4IF-WAHA-TX</v>
      </c>
    </row>
    <row r="3938" spans="1:8">
      <c r="A3938" s="80">
        <v>37377</v>
      </c>
      <c r="B3938" s="79" t="s">
        <v>152</v>
      </c>
      <c r="C3938" s="79" t="s">
        <v>72</v>
      </c>
      <c r="D3938" s="85">
        <v>239875.1876</v>
      </c>
      <c r="E3938" s="85">
        <v>-23987.518759999999</v>
      </c>
      <c r="F3938" s="210">
        <f t="shared" si="183"/>
        <v>4</v>
      </c>
      <c r="G3938" s="79" t="str">
        <f t="shared" si="184"/>
        <v>D</v>
      </c>
      <c r="H3938" s="79" t="str">
        <f t="shared" si="185"/>
        <v>4IF-ELPO/SJ</v>
      </c>
    </row>
    <row r="3939" spans="1:8">
      <c r="A3939" s="80">
        <v>37377</v>
      </c>
      <c r="B3939" s="79" t="s">
        <v>152</v>
      </c>
      <c r="C3939" s="79" t="s">
        <v>73</v>
      </c>
      <c r="D3939" s="85">
        <v>-247581.22750000001</v>
      </c>
      <c r="E3939" s="85">
        <v>49516.245500000005</v>
      </c>
      <c r="F3939" s="210">
        <f t="shared" si="183"/>
        <v>4</v>
      </c>
      <c r="G3939" s="79" t="str">
        <f t="shared" si="184"/>
        <v>D</v>
      </c>
      <c r="H3939" s="79" t="str">
        <f t="shared" si="185"/>
        <v>4IF-WAHA-TX</v>
      </c>
    </row>
    <row r="3940" spans="1:8">
      <c r="A3940" s="80">
        <v>37408</v>
      </c>
      <c r="B3940" s="79" t="s">
        <v>152</v>
      </c>
      <c r="C3940" s="79" t="s">
        <v>72</v>
      </c>
      <c r="D3940" s="85">
        <v>229730.09789999999</v>
      </c>
      <c r="E3940" s="85">
        <v>-22973.00979</v>
      </c>
      <c r="F3940" s="210">
        <f t="shared" si="183"/>
        <v>4</v>
      </c>
      <c r="G3940" s="79" t="str">
        <f t="shared" si="184"/>
        <v>D</v>
      </c>
      <c r="H3940" s="79" t="str">
        <f t="shared" si="185"/>
        <v>4IF-ELPO/SJ</v>
      </c>
    </row>
    <row r="3941" spans="1:8">
      <c r="A3941" s="80">
        <v>37408</v>
      </c>
      <c r="B3941" s="79" t="s">
        <v>152</v>
      </c>
      <c r="C3941" s="79" t="s">
        <v>73</v>
      </c>
      <c r="D3941" s="85">
        <v>-240477.12830000001</v>
      </c>
      <c r="E3941" s="85">
        <v>48095.425660000001</v>
      </c>
      <c r="F3941" s="210">
        <f t="shared" si="183"/>
        <v>4</v>
      </c>
      <c r="G3941" s="79" t="str">
        <f t="shared" si="184"/>
        <v>D</v>
      </c>
      <c r="H3941" s="79" t="str">
        <f t="shared" si="185"/>
        <v>4IF-WAHA-TX</v>
      </c>
    </row>
    <row r="3942" spans="1:8">
      <c r="A3942" s="80">
        <v>37438</v>
      </c>
      <c r="B3942" s="79" t="s">
        <v>152</v>
      </c>
      <c r="C3942" s="79" t="s">
        <v>72</v>
      </c>
      <c r="D3942" s="85">
        <v>237234.10140000001</v>
      </c>
      <c r="E3942" s="85">
        <v>-23723.41014</v>
      </c>
      <c r="F3942" s="210">
        <f t="shared" si="183"/>
        <v>4</v>
      </c>
      <c r="G3942" s="79" t="str">
        <f t="shared" si="184"/>
        <v>D</v>
      </c>
      <c r="H3942" s="79" t="str">
        <f t="shared" si="185"/>
        <v>4IF-ELPO/SJ</v>
      </c>
    </row>
    <row r="3943" spans="1:8">
      <c r="A3943" s="80">
        <v>37438</v>
      </c>
      <c r="B3943" s="79" t="s">
        <v>152</v>
      </c>
      <c r="C3943" s="79" t="s">
        <v>73</v>
      </c>
      <c r="D3943" s="85">
        <v>-244515.4467</v>
      </c>
      <c r="E3943" s="85">
        <v>48903.089339999999</v>
      </c>
      <c r="F3943" s="210">
        <f t="shared" si="183"/>
        <v>4</v>
      </c>
      <c r="G3943" s="79" t="str">
        <f t="shared" si="184"/>
        <v>D</v>
      </c>
      <c r="H3943" s="79" t="str">
        <f t="shared" si="185"/>
        <v>4IF-WAHA-TX</v>
      </c>
    </row>
    <row r="3944" spans="1:8">
      <c r="A3944" s="80">
        <v>37196</v>
      </c>
      <c r="B3944" s="79" t="s">
        <v>156</v>
      </c>
      <c r="C3944" s="79" t="s">
        <v>46</v>
      </c>
      <c r="D3944" s="85">
        <v>-2.6475830233599999E-17</v>
      </c>
      <c r="E3944" s="85">
        <v>2.6475830233600002E-18</v>
      </c>
      <c r="F3944" s="210">
        <f t="shared" si="183"/>
        <v>2</v>
      </c>
      <c r="G3944" s="79" t="str">
        <f t="shared" si="184"/>
        <v>DO</v>
      </c>
      <c r="H3944" s="79" t="str">
        <f t="shared" si="185"/>
        <v>2NGI-SOCAL</v>
      </c>
    </row>
    <row r="3945" spans="1:8">
      <c r="A3945" s="80">
        <v>37226</v>
      </c>
      <c r="B3945" s="79" t="s">
        <v>156</v>
      </c>
      <c r="C3945" s="79" t="s">
        <v>46</v>
      </c>
      <c r="D3945" s="85">
        <v>-1.5859613183478699E-2</v>
      </c>
      <c r="E3945" s="85">
        <v>1.5859613183478701E-3</v>
      </c>
      <c r="F3945" s="210">
        <f t="shared" si="183"/>
        <v>3</v>
      </c>
      <c r="G3945" s="79" t="str">
        <f t="shared" si="184"/>
        <v>DO</v>
      </c>
      <c r="H3945" s="79" t="str">
        <f t="shared" si="185"/>
        <v>3NGI-SOCAL</v>
      </c>
    </row>
    <row r="3946" spans="1:8">
      <c r="A3946" s="80">
        <v>37257</v>
      </c>
      <c r="B3946" s="79" t="s">
        <v>156</v>
      </c>
      <c r="C3946" s="79" t="s">
        <v>46</v>
      </c>
      <c r="D3946" s="85">
        <v>-20.130296017782296</v>
      </c>
      <c r="E3946" s="85">
        <v>2.0130296017782299</v>
      </c>
      <c r="F3946" s="210">
        <f t="shared" si="183"/>
        <v>3</v>
      </c>
      <c r="G3946" s="79" t="str">
        <f t="shared" si="184"/>
        <v>DO</v>
      </c>
      <c r="H3946" s="79" t="str">
        <f t="shared" si="185"/>
        <v>3NGI-SOCAL</v>
      </c>
    </row>
    <row r="3947" spans="1:8">
      <c r="A3947" s="80">
        <v>37288</v>
      </c>
      <c r="B3947" s="79" t="s">
        <v>156</v>
      </c>
      <c r="C3947" s="79" t="s">
        <v>46</v>
      </c>
      <c r="D3947" s="85">
        <v>-132.54771100548803</v>
      </c>
      <c r="E3947" s="85">
        <v>13.254771100548801</v>
      </c>
      <c r="F3947" s="210">
        <f t="shared" si="183"/>
        <v>3</v>
      </c>
      <c r="G3947" s="79" t="str">
        <f t="shared" si="184"/>
        <v>DO</v>
      </c>
      <c r="H3947" s="79" t="str">
        <f t="shared" si="185"/>
        <v>3NGI-SOCAL</v>
      </c>
    </row>
    <row r="3948" spans="1:8">
      <c r="A3948" s="80">
        <v>37316</v>
      </c>
      <c r="B3948" s="79" t="s">
        <v>156</v>
      </c>
      <c r="C3948" s="79" t="s">
        <v>46</v>
      </c>
      <c r="D3948" s="85">
        <v>-142.63149383630301</v>
      </c>
      <c r="E3948" s="85">
        <v>14.263149383630299</v>
      </c>
      <c r="F3948" s="210">
        <f t="shared" si="183"/>
        <v>3</v>
      </c>
      <c r="G3948" s="79" t="str">
        <f t="shared" si="184"/>
        <v>DO</v>
      </c>
      <c r="H3948" s="79" t="str">
        <f t="shared" si="185"/>
        <v>3NGI-SOCAL</v>
      </c>
    </row>
    <row r="3949" spans="1:8">
      <c r="A3949" s="80">
        <v>37189</v>
      </c>
      <c r="B3949" s="79" t="s">
        <v>184</v>
      </c>
      <c r="C3949" s="79" t="s">
        <v>100</v>
      </c>
      <c r="D3949" s="85">
        <v>289.32130000000001</v>
      </c>
      <c r="E3949" s="85">
        <v>289.32130000000001</v>
      </c>
      <c r="F3949" s="210">
        <f t="shared" si="183"/>
        <v>1</v>
      </c>
      <c r="G3949" s="79" t="str">
        <f t="shared" si="184"/>
        <v>PHY</v>
      </c>
      <c r="H3949" s="79" t="str">
        <f t="shared" si="185"/>
        <v>1DJ/BASIN/CIG</v>
      </c>
    </row>
    <row r="3950" spans="1:8">
      <c r="A3950" s="80">
        <v>37189</v>
      </c>
      <c r="B3950" s="79" t="s">
        <v>184</v>
      </c>
      <c r="C3950" s="79" t="s">
        <v>97</v>
      </c>
      <c r="D3950" s="85">
        <v>-2409.3472000000002</v>
      </c>
      <c r="E3950" s="85">
        <v>-2409.3472000000002</v>
      </c>
      <c r="F3950" s="210">
        <f t="shared" si="183"/>
        <v>1</v>
      </c>
      <c r="G3950" s="79" t="str">
        <f t="shared" si="184"/>
        <v>PHY</v>
      </c>
      <c r="H3950" s="79" t="str">
        <f t="shared" si="185"/>
        <v>1DJ/BASIN/PSCO</v>
      </c>
    </row>
    <row r="3951" spans="1:8">
      <c r="A3951" s="80">
        <v>37189</v>
      </c>
      <c r="B3951" s="79" t="s">
        <v>184</v>
      </c>
      <c r="C3951" s="79" t="s">
        <v>88</v>
      </c>
      <c r="D3951" s="85">
        <v>-22074.208999999999</v>
      </c>
      <c r="E3951" s="85">
        <v>-22074.208999999999</v>
      </c>
      <c r="F3951" s="210">
        <f t="shared" si="183"/>
        <v>1</v>
      </c>
      <c r="G3951" s="79" t="str">
        <f t="shared" si="184"/>
        <v>PHY</v>
      </c>
      <c r="H3951" s="79" t="str">
        <f t="shared" si="185"/>
        <v>1IF-CIG/RKYMTN</v>
      </c>
    </row>
    <row r="3952" spans="1:8">
      <c r="A3952" s="80">
        <v>37189</v>
      </c>
      <c r="B3952" s="79" t="s">
        <v>184</v>
      </c>
      <c r="C3952" s="79" t="s">
        <v>105</v>
      </c>
      <c r="D3952" s="85">
        <v>-17109.856299999999</v>
      </c>
      <c r="E3952" s="85">
        <v>-17109.856299999999</v>
      </c>
      <c r="F3952" s="210">
        <f t="shared" si="183"/>
        <v>1</v>
      </c>
      <c r="G3952" s="79" t="str">
        <f t="shared" si="184"/>
        <v>PHY</v>
      </c>
      <c r="H3952" s="79" t="str">
        <f t="shared" si="185"/>
        <v>1IF-CIG/ROCKPORT</v>
      </c>
    </row>
    <row r="3953" spans="1:8">
      <c r="A3953" s="80">
        <v>37189</v>
      </c>
      <c r="B3953" s="79" t="s">
        <v>184</v>
      </c>
      <c r="C3953" s="79" t="s">
        <v>101</v>
      </c>
      <c r="D3953" s="85">
        <v>-31426.2667</v>
      </c>
      <c r="E3953" s="85">
        <v>-31426.2667</v>
      </c>
      <c r="F3953" s="210">
        <f t="shared" si="183"/>
        <v>1</v>
      </c>
      <c r="G3953" s="79" t="str">
        <f t="shared" si="184"/>
        <v>PHY</v>
      </c>
      <c r="H3953" s="79" t="str">
        <f t="shared" si="185"/>
        <v>1IF-CIG/WIC</v>
      </c>
    </row>
    <row r="3954" spans="1:8">
      <c r="A3954" s="80">
        <v>37189</v>
      </c>
      <c r="B3954" s="79" t="s">
        <v>184</v>
      </c>
      <c r="C3954" s="79" t="s">
        <v>108</v>
      </c>
      <c r="D3954" s="85">
        <v>-19387.512300000002</v>
      </c>
      <c r="E3954" s="85">
        <v>-19387.512300000002</v>
      </c>
      <c r="F3954" s="210">
        <f t="shared" si="183"/>
        <v>1</v>
      </c>
      <c r="G3954" s="79" t="str">
        <f t="shared" si="184"/>
        <v>PHY</v>
      </c>
      <c r="H3954" s="79" t="str">
        <f t="shared" si="185"/>
        <v>1IF-NGPL/OK-NW</v>
      </c>
    </row>
    <row r="3955" spans="1:8">
      <c r="A3955" s="80">
        <v>37189</v>
      </c>
      <c r="B3955" s="79" t="s">
        <v>184</v>
      </c>
      <c r="C3955" s="79" t="s">
        <v>187</v>
      </c>
      <c r="D3955" s="85">
        <v>-4701.9681</v>
      </c>
      <c r="E3955" s="85">
        <v>-4701.9681</v>
      </c>
      <c r="F3955" s="210">
        <f t="shared" si="183"/>
        <v>1</v>
      </c>
      <c r="G3955" s="79" t="str">
        <f t="shared" si="184"/>
        <v>PHY</v>
      </c>
      <c r="H3955" s="79" t="str">
        <f t="shared" si="185"/>
        <v>1IM-CIG/SOUTHERN</v>
      </c>
    </row>
    <row r="3956" spans="1:8">
      <c r="A3956" s="80">
        <v>37189</v>
      </c>
      <c r="B3956" s="79" t="s">
        <v>184</v>
      </c>
      <c r="C3956" s="79" t="s">
        <v>188</v>
      </c>
      <c r="D3956" s="85">
        <v>81902.836500000005</v>
      </c>
      <c r="E3956" s="85">
        <v>81902.836500000005</v>
      </c>
      <c r="F3956" s="210">
        <f t="shared" si="183"/>
        <v>1</v>
      </c>
      <c r="G3956" s="79" t="str">
        <f t="shared" si="184"/>
        <v>PHY</v>
      </c>
      <c r="H3956" s="79" t="str">
        <f t="shared" si="185"/>
        <v>1IM_FTULESSGATH</v>
      </c>
    </row>
    <row r="3957" spans="1:8">
      <c r="A3957" s="80">
        <v>37189</v>
      </c>
      <c r="B3957" s="79" t="s">
        <v>184</v>
      </c>
      <c r="C3957" s="79" t="s">
        <v>189</v>
      </c>
      <c r="D3957" s="85">
        <v>-1189.2098000000001</v>
      </c>
      <c r="E3957" s="85">
        <v>-1189.2098000000001</v>
      </c>
      <c r="F3957" s="210">
        <f t="shared" si="183"/>
        <v>1</v>
      </c>
      <c r="G3957" s="79" t="str">
        <f t="shared" si="184"/>
        <v>PHY</v>
      </c>
      <c r="H3957" s="79" t="str">
        <f t="shared" si="185"/>
        <v>1IM_WINDRIVER</v>
      </c>
    </row>
    <row r="3958" spans="1:8">
      <c r="A3958" s="80">
        <v>37190</v>
      </c>
      <c r="B3958" s="79" t="s">
        <v>184</v>
      </c>
      <c r="C3958" s="79" t="s">
        <v>100</v>
      </c>
      <c r="D3958" s="85">
        <v>289.32130000000001</v>
      </c>
      <c r="E3958" s="85">
        <v>289.32130000000001</v>
      </c>
      <c r="F3958" s="210">
        <f t="shared" si="183"/>
        <v>1</v>
      </c>
      <c r="G3958" s="79" t="str">
        <f t="shared" si="184"/>
        <v>PHY</v>
      </c>
      <c r="H3958" s="79" t="str">
        <f t="shared" si="185"/>
        <v>1DJ/BASIN/CIG</v>
      </c>
    </row>
    <row r="3959" spans="1:8">
      <c r="A3959" s="80">
        <v>37190</v>
      </c>
      <c r="B3959" s="79" t="s">
        <v>184</v>
      </c>
      <c r="C3959" s="79" t="s">
        <v>97</v>
      </c>
      <c r="D3959" s="85">
        <v>-2409.3472000000002</v>
      </c>
      <c r="E3959" s="85">
        <v>-2409.3472000000002</v>
      </c>
      <c r="F3959" s="210">
        <f t="shared" si="183"/>
        <v>1</v>
      </c>
      <c r="G3959" s="79" t="str">
        <f t="shared" si="184"/>
        <v>PHY</v>
      </c>
      <c r="H3959" s="79" t="str">
        <f t="shared" si="185"/>
        <v>1DJ/BASIN/PSCO</v>
      </c>
    </row>
    <row r="3960" spans="1:8">
      <c r="A3960" s="80">
        <v>37190</v>
      </c>
      <c r="B3960" s="79" t="s">
        <v>184</v>
      </c>
      <c r="C3960" s="79" t="s">
        <v>88</v>
      </c>
      <c r="D3960" s="85">
        <v>-22074.208999999999</v>
      </c>
      <c r="E3960" s="85">
        <v>-22074.208999999999</v>
      </c>
      <c r="F3960" s="210">
        <f t="shared" si="183"/>
        <v>1</v>
      </c>
      <c r="G3960" s="79" t="str">
        <f t="shared" si="184"/>
        <v>PHY</v>
      </c>
      <c r="H3960" s="79" t="str">
        <f t="shared" si="185"/>
        <v>1IF-CIG/RKYMTN</v>
      </c>
    </row>
    <row r="3961" spans="1:8">
      <c r="A3961" s="80">
        <v>37190</v>
      </c>
      <c r="B3961" s="79" t="s">
        <v>184</v>
      </c>
      <c r="C3961" s="79" t="s">
        <v>105</v>
      </c>
      <c r="D3961" s="85">
        <v>-17109.856299999999</v>
      </c>
      <c r="E3961" s="85">
        <v>-17109.856299999999</v>
      </c>
      <c r="F3961" s="210">
        <f t="shared" si="183"/>
        <v>1</v>
      </c>
      <c r="G3961" s="79" t="str">
        <f t="shared" si="184"/>
        <v>PHY</v>
      </c>
      <c r="H3961" s="79" t="str">
        <f t="shared" si="185"/>
        <v>1IF-CIG/ROCKPORT</v>
      </c>
    </row>
    <row r="3962" spans="1:8">
      <c r="A3962" s="80">
        <v>37190</v>
      </c>
      <c r="B3962" s="79" t="s">
        <v>184</v>
      </c>
      <c r="C3962" s="79" t="s">
        <v>101</v>
      </c>
      <c r="D3962" s="85">
        <v>-31426.2667</v>
      </c>
      <c r="E3962" s="85">
        <v>-31426.2667</v>
      </c>
      <c r="F3962" s="210">
        <f t="shared" si="183"/>
        <v>1</v>
      </c>
      <c r="G3962" s="79" t="str">
        <f t="shared" si="184"/>
        <v>PHY</v>
      </c>
      <c r="H3962" s="79" t="str">
        <f t="shared" si="185"/>
        <v>1IF-CIG/WIC</v>
      </c>
    </row>
    <row r="3963" spans="1:8">
      <c r="A3963" s="80">
        <v>37190</v>
      </c>
      <c r="B3963" s="79" t="s">
        <v>184</v>
      </c>
      <c r="C3963" s="79" t="s">
        <v>108</v>
      </c>
      <c r="D3963" s="85">
        <v>-19387.512300000002</v>
      </c>
      <c r="E3963" s="85">
        <v>-19387.512300000002</v>
      </c>
      <c r="F3963" s="210">
        <f t="shared" si="183"/>
        <v>1</v>
      </c>
      <c r="G3963" s="79" t="str">
        <f t="shared" si="184"/>
        <v>PHY</v>
      </c>
      <c r="H3963" s="79" t="str">
        <f t="shared" si="185"/>
        <v>1IF-NGPL/OK-NW</v>
      </c>
    </row>
    <row r="3964" spans="1:8">
      <c r="A3964" s="80">
        <v>37190</v>
      </c>
      <c r="B3964" s="79" t="s">
        <v>184</v>
      </c>
      <c r="C3964" s="79" t="s">
        <v>187</v>
      </c>
      <c r="D3964" s="85">
        <v>-4701.9681</v>
      </c>
      <c r="E3964" s="85">
        <v>-4701.9681</v>
      </c>
      <c r="F3964" s="210">
        <f t="shared" si="183"/>
        <v>1</v>
      </c>
      <c r="G3964" s="79" t="str">
        <f t="shared" si="184"/>
        <v>PHY</v>
      </c>
      <c r="H3964" s="79" t="str">
        <f t="shared" si="185"/>
        <v>1IM-CIG/SOUTHERN</v>
      </c>
    </row>
    <row r="3965" spans="1:8">
      <c r="A3965" s="80">
        <v>37190</v>
      </c>
      <c r="B3965" s="79" t="s">
        <v>184</v>
      </c>
      <c r="C3965" s="79" t="s">
        <v>188</v>
      </c>
      <c r="D3965" s="85">
        <v>81902.836500000005</v>
      </c>
      <c r="E3965" s="85">
        <v>81902.836500000005</v>
      </c>
      <c r="F3965" s="210">
        <f t="shared" si="183"/>
        <v>1</v>
      </c>
      <c r="G3965" s="79" t="str">
        <f t="shared" si="184"/>
        <v>PHY</v>
      </c>
      <c r="H3965" s="79" t="str">
        <f t="shared" si="185"/>
        <v>1IM_FTULESSGATH</v>
      </c>
    </row>
    <row r="3966" spans="1:8">
      <c r="A3966" s="80">
        <v>37190</v>
      </c>
      <c r="B3966" s="79" t="s">
        <v>184</v>
      </c>
      <c r="C3966" s="79" t="s">
        <v>189</v>
      </c>
      <c r="D3966" s="85">
        <v>-1189.2098000000001</v>
      </c>
      <c r="E3966" s="85">
        <v>-1189.2098000000001</v>
      </c>
      <c r="F3966" s="210">
        <f t="shared" si="183"/>
        <v>1</v>
      </c>
      <c r="G3966" s="79" t="str">
        <f t="shared" si="184"/>
        <v>PHY</v>
      </c>
      <c r="H3966" s="79" t="str">
        <f t="shared" si="185"/>
        <v>1IM_WINDRIVER</v>
      </c>
    </row>
    <row r="3967" spans="1:8">
      <c r="A3967" s="80">
        <v>37191</v>
      </c>
      <c r="B3967" s="79" t="s">
        <v>184</v>
      </c>
      <c r="C3967" s="79" t="s">
        <v>100</v>
      </c>
      <c r="D3967" s="85">
        <v>289.32130000000001</v>
      </c>
      <c r="E3967" s="85">
        <v>289.32130000000001</v>
      </c>
      <c r="F3967" s="210">
        <f t="shared" si="183"/>
        <v>1</v>
      </c>
      <c r="G3967" s="79" t="str">
        <f t="shared" si="184"/>
        <v>PHY</v>
      </c>
      <c r="H3967" s="79" t="str">
        <f t="shared" si="185"/>
        <v>1DJ/BASIN/CIG</v>
      </c>
    </row>
    <row r="3968" spans="1:8">
      <c r="A3968" s="80">
        <v>37191</v>
      </c>
      <c r="B3968" s="79" t="s">
        <v>184</v>
      </c>
      <c r="C3968" s="79" t="s">
        <v>97</v>
      </c>
      <c r="D3968" s="85">
        <v>-2409.3472000000002</v>
      </c>
      <c r="E3968" s="85">
        <v>-2409.3472000000002</v>
      </c>
      <c r="F3968" s="210">
        <f t="shared" si="183"/>
        <v>1</v>
      </c>
      <c r="G3968" s="79" t="str">
        <f t="shared" si="184"/>
        <v>PHY</v>
      </c>
      <c r="H3968" s="79" t="str">
        <f t="shared" si="185"/>
        <v>1DJ/BASIN/PSCO</v>
      </c>
    </row>
    <row r="3969" spans="1:8">
      <c r="A3969" s="80">
        <v>37191</v>
      </c>
      <c r="B3969" s="79" t="s">
        <v>184</v>
      </c>
      <c r="C3969" s="79" t="s">
        <v>88</v>
      </c>
      <c r="D3969" s="85">
        <v>-22074.208999999999</v>
      </c>
      <c r="E3969" s="85">
        <v>-22074.208999999999</v>
      </c>
      <c r="F3969" s="210">
        <f t="shared" si="183"/>
        <v>1</v>
      </c>
      <c r="G3969" s="79" t="str">
        <f t="shared" si="184"/>
        <v>PHY</v>
      </c>
      <c r="H3969" s="79" t="str">
        <f t="shared" si="185"/>
        <v>1IF-CIG/RKYMTN</v>
      </c>
    </row>
    <row r="3970" spans="1:8">
      <c r="A3970" s="80">
        <v>37191</v>
      </c>
      <c r="B3970" s="79" t="s">
        <v>184</v>
      </c>
      <c r="C3970" s="79" t="s">
        <v>105</v>
      </c>
      <c r="D3970" s="85">
        <v>-17109.856299999999</v>
      </c>
      <c r="E3970" s="85">
        <v>-17109.856299999999</v>
      </c>
      <c r="F3970" s="210">
        <f t="shared" si="183"/>
        <v>1</v>
      </c>
      <c r="G3970" s="79" t="str">
        <f t="shared" si="184"/>
        <v>PHY</v>
      </c>
      <c r="H3970" s="79" t="str">
        <f t="shared" si="185"/>
        <v>1IF-CIG/ROCKPORT</v>
      </c>
    </row>
    <row r="3971" spans="1:8">
      <c r="A3971" s="80">
        <v>37191</v>
      </c>
      <c r="B3971" s="79" t="s">
        <v>184</v>
      </c>
      <c r="C3971" s="79" t="s">
        <v>101</v>
      </c>
      <c r="D3971" s="85">
        <v>-31426.2667</v>
      </c>
      <c r="E3971" s="85">
        <v>-31426.2667</v>
      </c>
      <c r="F3971" s="210">
        <f t="shared" ref="F3971:F4034" si="186">IF(REF_DT&lt;=LastDay,INDEX(IntraMonth_Buckets,MATCH($A3971,IntraSumMonths,0),1),INDEX(BucketTable,MATCH($A3971,SumMonths,0),1))</f>
        <v>1</v>
      </c>
      <c r="G3971" s="79" t="str">
        <f t="shared" ref="G3971:G4034" si="187">INDEX(Book_Type,MATCH($B3971,Book,0),1)</f>
        <v>PHY</v>
      </c>
      <c r="H3971" s="79" t="str">
        <f t="shared" ref="H3971:H4034" si="188">$F3971&amp;$C3971</f>
        <v>1IF-CIG/WIC</v>
      </c>
    </row>
    <row r="3972" spans="1:8">
      <c r="A3972" s="80">
        <v>37191</v>
      </c>
      <c r="B3972" s="79" t="s">
        <v>184</v>
      </c>
      <c r="C3972" s="79" t="s">
        <v>108</v>
      </c>
      <c r="D3972" s="85">
        <v>-19387.512300000002</v>
      </c>
      <c r="E3972" s="85">
        <v>-19387.512300000002</v>
      </c>
      <c r="F3972" s="210">
        <f t="shared" si="186"/>
        <v>1</v>
      </c>
      <c r="G3972" s="79" t="str">
        <f t="shared" si="187"/>
        <v>PHY</v>
      </c>
      <c r="H3972" s="79" t="str">
        <f t="shared" si="188"/>
        <v>1IF-NGPL/OK-NW</v>
      </c>
    </row>
    <row r="3973" spans="1:8">
      <c r="A3973" s="80">
        <v>37191</v>
      </c>
      <c r="B3973" s="79" t="s">
        <v>184</v>
      </c>
      <c r="C3973" s="79" t="s">
        <v>187</v>
      </c>
      <c r="D3973" s="85">
        <v>-4701.9681</v>
      </c>
      <c r="E3973" s="85">
        <v>-4701.9681</v>
      </c>
      <c r="F3973" s="210">
        <f t="shared" si="186"/>
        <v>1</v>
      </c>
      <c r="G3973" s="79" t="str">
        <f t="shared" si="187"/>
        <v>PHY</v>
      </c>
      <c r="H3973" s="79" t="str">
        <f t="shared" si="188"/>
        <v>1IM-CIG/SOUTHERN</v>
      </c>
    </row>
    <row r="3974" spans="1:8">
      <c r="A3974" s="80">
        <v>37191</v>
      </c>
      <c r="B3974" s="79" t="s">
        <v>184</v>
      </c>
      <c r="C3974" s="79" t="s">
        <v>188</v>
      </c>
      <c r="D3974" s="85">
        <v>81902.836500000005</v>
      </c>
      <c r="E3974" s="85">
        <v>81902.836500000005</v>
      </c>
      <c r="F3974" s="210">
        <f t="shared" si="186"/>
        <v>1</v>
      </c>
      <c r="G3974" s="79" t="str">
        <f t="shared" si="187"/>
        <v>PHY</v>
      </c>
      <c r="H3974" s="79" t="str">
        <f t="shared" si="188"/>
        <v>1IM_FTULESSGATH</v>
      </c>
    </row>
    <row r="3975" spans="1:8">
      <c r="A3975" s="80">
        <v>37191</v>
      </c>
      <c r="B3975" s="79" t="s">
        <v>184</v>
      </c>
      <c r="C3975" s="79" t="s">
        <v>189</v>
      </c>
      <c r="D3975" s="85">
        <v>-1189.2098000000001</v>
      </c>
      <c r="E3975" s="85">
        <v>-1189.2098000000001</v>
      </c>
      <c r="F3975" s="210">
        <f t="shared" si="186"/>
        <v>1</v>
      </c>
      <c r="G3975" s="79" t="str">
        <f t="shared" si="187"/>
        <v>PHY</v>
      </c>
      <c r="H3975" s="79" t="str">
        <f t="shared" si="188"/>
        <v>1IM_WINDRIVER</v>
      </c>
    </row>
    <row r="3976" spans="1:8">
      <c r="A3976" s="80">
        <v>37192</v>
      </c>
      <c r="B3976" s="79" t="s">
        <v>184</v>
      </c>
      <c r="C3976" s="79" t="s">
        <v>100</v>
      </c>
      <c r="D3976" s="85">
        <v>289.32130000000001</v>
      </c>
      <c r="E3976" s="85">
        <v>289.32130000000001</v>
      </c>
      <c r="F3976" s="210">
        <f t="shared" si="186"/>
        <v>1</v>
      </c>
      <c r="G3976" s="79" t="str">
        <f t="shared" si="187"/>
        <v>PHY</v>
      </c>
      <c r="H3976" s="79" t="str">
        <f t="shared" si="188"/>
        <v>1DJ/BASIN/CIG</v>
      </c>
    </row>
    <row r="3977" spans="1:8">
      <c r="A3977" s="80">
        <v>37192</v>
      </c>
      <c r="B3977" s="79" t="s">
        <v>184</v>
      </c>
      <c r="C3977" s="79" t="s">
        <v>97</v>
      </c>
      <c r="D3977" s="85">
        <v>-2409.3472000000002</v>
      </c>
      <c r="E3977" s="85">
        <v>-2409.3472000000002</v>
      </c>
      <c r="F3977" s="210">
        <f t="shared" si="186"/>
        <v>1</v>
      </c>
      <c r="G3977" s="79" t="str">
        <f t="shared" si="187"/>
        <v>PHY</v>
      </c>
      <c r="H3977" s="79" t="str">
        <f t="shared" si="188"/>
        <v>1DJ/BASIN/PSCO</v>
      </c>
    </row>
    <row r="3978" spans="1:8">
      <c r="A3978" s="80">
        <v>37192</v>
      </c>
      <c r="B3978" s="79" t="s">
        <v>184</v>
      </c>
      <c r="C3978" s="79" t="s">
        <v>88</v>
      </c>
      <c r="D3978" s="85">
        <v>-22074.208999999999</v>
      </c>
      <c r="E3978" s="85">
        <v>-22074.208999999999</v>
      </c>
      <c r="F3978" s="210">
        <f t="shared" si="186"/>
        <v>1</v>
      </c>
      <c r="G3978" s="79" t="str">
        <f t="shared" si="187"/>
        <v>PHY</v>
      </c>
      <c r="H3978" s="79" t="str">
        <f t="shared" si="188"/>
        <v>1IF-CIG/RKYMTN</v>
      </c>
    </row>
    <row r="3979" spans="1:8">
      <c r="A3979" s="80">
        <v>37192</v>
      </c>
      <c r="B3979" s="79" t="s">
        <v>184</v>
      </c>
      <c r="C3979" s="79" t="s">
        <v>105</v>
      </c>
      <c r="D3979" s="85">
        <v>-17109.856299999999</v>
      </c>
      <c r="E3979" s="85">
        <v>-17109.856299999999</v>
      </c>
      <c r="F3979" s="210">
        <f t="shared" si="186"/>
        <v>1</v>
      </c>
      <c r="G3979" s="79" t="str">
        <f t="shared" si="187"/>
        <v>PHY</v>
      </c>
      <c r="H3979" s="79" t="str">
        <f t="shared" si="188"/>
        <v>1IF-CIG/ROCKPORT</v>
      </c>
    </row>
    <row r="3980" spans="1:8">
      <c r="A3980" s="80">
        <v>37192</v>
      </c>
      <c r="B3980" s="79" t="s">
        <v>184</v>
      </c>
      <c r="C3980" s="79" t="s">
        <v>101</v>
      </c>
      <c r="D3980" s="85">
        <v>-31426.2667</v>
      </c>
      <c r="E3980" s="85">
        <v>-31426.2667</v>
      </c>
      <c r="F3980" s="210">
        <f t="shared" si="186"/>
        <v>1</v>
      </c>
      <c r="G3980" s="79" t="str">
        <f t="shared" si="187"/>
        <v>PHY</v>
      </c>
      <c r="H3980" s="79" t="str">
        <f t="shared" si="188"/>
        <v>1IF-CIG/WIC</v>
      </c>
    </row>
    <row r="3981" spans="1:8">
      <c r="A3981" s="80">
        <v>37192</v>
      </c>
      <c r="B3981" s="79" t="s">
        <v>184</v>
      </c>
      <c r="C3981" s="79" t="s">
        <v>108</v>
      </c>
      <c r="D3981" s="85">
        <v>-19387.512300000002</v>
      </c>
      <c r="E3981" s="85">
        <v>-19387.512300000002</v>
      </c>
      <c r="F3981" s="210">
        <f t="shared" si="186"/>
        <v>1</v>
      </c>
      <c r="G3981" s="79" t="str">
        <f t="shared" si="187"/>
        <v>PHY</v>
      </c>
      <c r="H3981" s="79" t="str">
        <f t="shared" si="188"/>
        <v>1IF-NGPL/OK-NW</v>
      </c>
    </row>
    <row r="3982" spans="1:8">
      <c r="A3982" s="80">
        <v>37192</v>
      </c>
      <c r="B3982" s="79" t="s">
        <v>184</v>
      </c>
      <c r="C3982" s="79" t="s">
        <v>187</v>
      </c>
      <c r="D3982" s="85">
        <v>-4701.9681</v>
      </c>
      <c r="E3982" s="85">
        <v>-4701.9681</v>
      </c>
      <c r="F3982" s="210">
        <f t="shared" si="186"/>
        <v>1</v>
      </c>
      <c r="G3982" s="79" t="str">
        <f t="shared" si="187"/>
        <v>PHY</v>
      </c>
      <c r="H3982" s="79" t="str">
        <f t="shared" si="188"/>
        <v>1IM-CIG/SOUTHERN</v>
      </c>
    </row>
    <row r="3983" spans="1:8">
      <c r="A3983" s="80">
        <v>37192</v>
      </c>
      <c r="B3983" s="79" t="s">
        <v>184</v>
      </c>
      <c r="C3983" s="79" t="s">
        <v>188</v>
      </c>
      <c r="D3983" s="85">
        <v>81902.836500000005</v>
      </c>
      <c r="E3983" s="85">
        <v>81902.836500000005</v>
      </c>
      <c r="F3983" s="210">
        <f t="shared" si="186"/>
        <v>1</v>
      </c>
      <c r="G3983" s="79" t="str">
        <f t="shared" si="187"/>
        <v>PHY</v>
      </c>
      <c r="H3983" s="79" t="str">
        <f t="shared" si="188"/>
        <v>1IM_FTULESSGATH</v>
      </c>
    </row>
    <row r="3984" spans="1:8">
      <c r="A3984" s="80">
        <v>37192</v>
      </c>
      <c r="B3984" s="79" t="s">
        <v>184</v>
      </c>
      <c r="C3984" s="79" t="s">
        <v>189</v>
      </c>
      <c r="D3984" s="85">
        <v>-1189.2098000000001</v>
      </c>
      <c r="E3984" s="85">
        <v>-1189.2098000000001</v>
      </c>
      <c r="F3984" s="210">
        <f t="shared" si="186"/>
        <v>1</v>
      </c>
      <c r="G3984" s="79" t="str">
        <f t="shared" si="187"/>
        <v>PHY</v>
      </c>
      <c r="H3984" s="79" t="str">
        <f t="shared" si="188"/>
        <v>1IM_WINDRIVER</v>
      </c>
    </row>
    <row r="3985" spans="1:8">
      <c r="A3985" s="80">
        <v>37193</v>
      </c>
      <c r="B3985" s="79" t="s">
        <v>184</v>
      </c>
      <c r="C3985" s="79" t="s">
        <v>100</v>
      </c>
      <c r="D3985" s="85">
        <v>289.32130000000001</v>
      </c>
      <c r="E3985" s="85">
        <v>289.32130000000001</v>
      </c>
      <c r="F3985" s="210">
        <f t="shared" si="186"/>
        <v>1</v>
      </c>
      <c r="G3985" s="79" t="str">
        <f t="shared" si="187"/>
        <v>PHY</v>
      </c>
      <c r="H3985" s="79" t="str">
        <f t="shared" si="188"/>
        <v>1DJ/BASIN/CIG</v>
      </c>
    </row>
    <row r="3986" spans="1:8">
      <c r="A3986" s="80">
        <v>37193</v>
      </c>
      <c r="B3986" s="79" t="s">
        <v>184</v>
      </c>
      <c r="C3986" s="79" t="s">
        <v>97</v>
      </c>
      <c r="D3986" s="85">
        <v>-2409.3472000000002</v>
      </c>
      <c r="E3986" s="85">
        <v>-2409.3472000000002</v>
      </c>
      <c r="F3986" s="210">
        <f t="shared" si="186"/>
        <v>1</v>
      </c>
      <c r="G3986" s="79" t="str">
        <f t="shared" si="187"/>
        <v>PHY</v>
      </c>
      <c r="H3986" s="79" t="str">
        <f t="shared" si="188"/>
        <v>1DJ/BASIN/PSCO</v>
      </c>
    </row>
    <row r="3987" spans="1:8">
      <c r="A3987" s="80">
        <v>37193</v>
      </c>
      <c r="B3987" s="79" t="s">
        <v>184</v>
      </c>
      <c r="C3987" s="79" t="s">
        <v>88</v>
      </c>
      <c r="D3987" s="85">
        <v>-22074.208999999999</v>
      </c>
      <c r="E3987" s="85">
        <v>-22074.208999999999</v>
      </c>
      <c r="F3987" s="210">
        <f t="shared" si="186"/>
        <v>1</v>
      </c>
      <c r="G3987" s="79" t="str">
        <f t="shared" si="187"/>
        <v>PHY</v>
      </c>
      <c r="H3987" s="79" t="str">
        <f t="shared" si="188"/>
        <v>1IF-CIG/RKYMTN</v>
      </c>
    </row>
    <row r="3988" spans="1:8">
      <c r="A3988" s="80">
        <v>37193</v>
      </c>
      <c r="B3988" s="79" t="s">
        <v>184</v>
      </c>
      <c r="C3988" s="79" t="s">
        <v>105</v>
      </c>
      <c r="D3988" s="85">
        <v>-17109.856299999999</v>
      </c>
      <c r="E3988" s="85">
        <v>-17109.856299999999</v>
      </c>
      <c r="F3988" s="210">
        <f t="shared" si="186"/>
        <v>1</v>
      </c>
      <c r="G3988" s="79" t="str">
        <f t="shared" si="187"/>
        <v>PHY</v>
      </c>
      <c r="H3988" s="79" t="str">
        <f t="shared" si="188"/>
        <v>1IF-CIG/ROCKPORT</v>
      </c>
    </row>
    <row r="3989" spans="1:8">
      <c r="A3989" s="80">
        <v>37193</v>
      </c>
      <c r="B3989" s="79" t="s">
        <v>184</v>
      </c>
      <c r="C3989" s="79" t="s">
        <v>101</v>
      </c>
      <c r="D3989" s="85">
        <v>-31426.2667</v>
      </c>
      <c r="E3989" s="85">
        <v>-31426.2667</v>
      </c>
      <c r="F3989" s="210">
        <f t="shared" si="186"/>
        <v>1</v>
      </c>
      <c r="G3989" s="79" t="str">
        <f t="shared" si="187"/>
        <v>PHY</v>
      </c>
      <c r="H3989" s="79" t="str">
        <f t="shared" si="188"/>
        <v>1IF-CIG/WIC</v>
      </c>
    </row>
    <row r="3990" spans="1:8">
      <c r="A3990" s="80">
        <v>37193</v>
      </c>
      <c r="B3990" s="79" t="s">
        <v>184</v>
      </c>
      <c r="C3990" s="79" t="s">
        <v>108</v>
      </c>
      <c r="D3990" s="85">
        <v>-19387.512300000002</v>
      </c>
      <c r="E3990" s="85">
        <v>-19387.512300000002</v>
      </c>
      <c r="F3990" s="210">
        <f t="shared" si="186"/>
        <v>1</v>
      </c>
      <c r="G3990" s="79" t="str">
        <f t="shared" si="187"/>
        <v>PHY</v>
      </c>
      <c r="H3990" s="79" t="str">
        <f t="shared" si="188"/>
        <v>1IF-NGPL/OK-NW</v>
      </c>
    </row>
    <row r="3991" spans="1:8">
      <c r="A3991" s="80">
        <v>37193</v>
      </c>
      <c r="B3991" s="79" t="s">
        <v>184</v>
      </c>
      <c r="C3991" s="79" t="s">
        <v>187</v>
      </c>
      <c r="D3991" s="85">
        <v>-4701.9681</v>
      </c>
      <c r="E3991" s="85">
        <v>-4701.9681</v>
      </c>
      <c r="F3991" s="210">
        <f t="shared" si="186"/>
        <v>1</v>
      </c>
      <c r="G3991" s="79" t="str">
        <f t="shared" si="187"/>
        <v>PHY</v>
      </c>
      <c r="H3991" s="79" t="str">
        <f t="shared" si="188"/>
        <v>1IM-CIG/SOUTHERN</v>
      </c>
    </row>
    <row r="3992" spans="1:8">
      <c r="A3992" s="80">
        <v>37193</v>
      </c>
      <c r="B3992" s="79" t="s">
        <v>184</v>
      </c>
      <c r="C3992" s="79" t="s">
        <v>188</v>
      </c>
      <c r="D3992" s="85">
        <v>81902.836500000005</v>
      </c>
      <c r="E3992" s="85">
        <v>81902.836500000005</v>
      </c>
      <c r="F3992" s="210">
        <f t="shared" si="186"/>
        <v>1</v>
      </c>
      <c r="G3992" s="79" t="str">
        <f t="shared" si="187"/>
        <v>PHY</v>
      </c>
      <c r="H3992" s="79" t="str">
        <f t="shared" si="188"/>
        <v>1IM_FTULESSGATH</v>
      </c>
    </row>
    <row r="3993" spans="1:8">
      <c r="A3993" s="80">
        <v>37193</v>
      </c>
      <c r="B3993" s="79" t="s">
        <v>184</v>
      </c>
      <c r="C3993" s="79" t="s">
        <v>189</v>
      </c>
      <c r="D3993" s="85">
        <v>-1189.2098000000001</v>
      </c>
      <c r="E3993" s="85">
        <v>-1189.2098000000001</v>
      </c>
      <c r="F3993" s="210">
        <f t="shared" si="186"/>
        <v>1</v>
      </c>
      <c r="G3993" s="79" t="str">
        <f t="shared" si="187"/>
        <v>PHY</v>
      </c>
      <c r="H3993" s="79" t="str">
        <f t="shared" si="188"/>
        <v>1IM_WINDRIVER</v>
      </c>
    </row>
    <row r="3994" spans="1:8">
      <c r="A3994" s="80">
        <v>37194</v>
      </c>
      <c r="B3994" s="79" t="s">
        <v>184</v>
      </c>
      <c r="C3994" s="79" t="s">
        <v>100</v>
      </c>
      <c r="D3994" s="85">
        <v>289.32130000000001</v>
      </c>
      <c r="E3994" s="85">
        <v>289.32130000000001</v>
      </c>
      <c r="F3994" s="210">
        <f t="shared" si="186"/>
        <v>1</v>
      </c>
      <c r="G3994" s="79" t="str">
        <f t="shared" si="187"/>
        <v>PHY</v>
      </c>
      <c r="H3994" s="79" t="str">
        <f t="shared" si="188"/>
        <v>1DJ/BASIN/CIG</v>
      </c>
    </row>
    <row r="3995" spans="1:8">
      <c r="A3995" s="80">
        <v>37194</v>
      </c>
      <c r="B3995" s="79" t="s">
        <v>184</v>
      </c>
      <c r="C3995" s="79" t="s">
        <v>97</v>
      </c>
      <c r="D3995" s="85">
        <v>-2409.3472000000002</v>
      </c>
      <c r="E3995" s="85">
        <v>-2409.3472000000002</v>
      </c>
      <c r="F3995" s="210">
        <f t="shared" si="186"/>
        <v>1</v>
      </c>
      <c r="G3995" s="79" t="str">
        <f t="shared" si="187"/>
        <v>PHY</v>
      </c>
      <c r="H3995" s="79" t="str">
        <f t="shared" si="188"/>
        <v>1DJ/BASIN/PSCO</v>
      </c>
    </row>
    <row r="3996" spans="1:8">
      <c r="A3996" s="80">
        <v>37194</v>
      </c>
      <c r="B3996" s="79" t="s">
        <v>184</v>
      </c>
      <c r="C3996" s="79" t="s">
        <v>88</v>
      </c>
      <c r="D3996" s="85">
        <v>-22074.208999999999</v>
      </c>
      <c r="E3996" s="85">
        <v>-22074.208999999999</v>
      </c>
      <c r="F3996" s="210">
        <f t="shared" si="186"/>
        <v>1</v>
      </c>
      <c r="G3996" s="79" t="str">
        <f t="shared" si="187"/>
        <v>PHY</v>
      </c>
      <c r="H3996" s="79" t="str">
        <f t="shared" si="188"/>
        <v>1IF-CIG/RKYMTN</v>
      </c>
    </row>
    <row r="3997" spans="1:8">
      <c r="A3997" s="80">
        <v>37194</v>
      </c>
      <c r="B3997" s="79" t="s">
        <v>184</v>
      </c>
      <c r="C3997" s="79" t="s">
        <v>105</v>
      </c>
      <c r="D3997" s="85">
        <v>-17109.856299999999</v>
      </c>
      <c r="E3997" s="85">
        <v>-17109.856299999999</v>
      </c>
      <c r="F3997" s="210">
        <f t="shared" si="186"/>
        <v>1</v>
      </c>
      <c r="G3997" s="79" t="str">
        <f t="shared" si="187"/>
        <v>PHY</v>
      </c>
      <c r="H3997" s="79" t="str">
        <f t="shared" si="188"/>
        <v>1IF-CIG/ROCKPORT</v>
      </c>
    </row>
    <row r="3998" spans="1:8">
      <c r="A3998" s="80">
        <v>37194</v>
      </c>
      <c r="B3998" s="79" t="s">
        <v>184</v>
      </c>
      <c r="C3998" s="79" t="s">
        <v>101</v>
      </c>
      <c r="D3998" s="85">
        <v>-31426.2667</v>
      </c>
      <c r="E3998" s="85">
        <v>-31426.2667</v>
      </c>
      <c r="F3998" s="210">
        <f t="shared" si="186"/>
        <v>1</v>
      </c>
      <c r="G3998" s="79" t="str">
        <f t="shared" si="187"/>
        <v>PHY</v>
      </c>
      <c r="H3998" s="79" t="str">
        <f t="shared" si="188"/>
        <v>1IF-CIG/WIC</v>
      </c>
    </row>
    <row r="3999" spans="1:8">
      <c r="A3999" s="80">
        <v>37194</v>
      </c>
      <c r="B3999" s="79" t="s">
        <v>184</v>
      </c>
      <c r="C3999" s="79" t="s">
        <v>108</v>
      </c>
      <c r="D3999" s="85">
        <v>-19387.512300000002</v>
      </c>
      <c r="E3999" s="85">
        <v>-19387.512300000002</v>
      </c>
      <c r="F3999" s="210">
        <f t="shared" si="186"/>
        <v>1</v>
      </c>
      <c r="G3999" s="79" t="str">
        <f t="shared" si="187"/>
        <v>PHY</v>
      </c>
      <c r="H3999" s="79" t="str">
        <f t="shared" si="188"/>
        <v>1IF-NGPL/OK-NW</v>
      </c>
    </row>
    <row r="4000" spans="1:8">
      <c r="A4000" s="80">
        <v>37194</v>
      </c>
      <c r="B4000" s="79" t="s">
        <v>184</v>
      </c>
      <c r="C4000" s="79" t="s">
        <v>187</v>
      </c>
      <c r="D4000" s="85">
        <v>-4701.9681</v>
      </c>
      <c r="E4000" s="85">
        <v>-4701.9681</v>
      </c>
      <c r="F4000" s="210">
        <f t="shared" si="186"/>
        <v>1</v>
      </c>
      <c r="G4000" s="79" t="str">
        <f t="shared" si="187"/>
        <v>PHY</v>
      </c>
      <c r="H4000" s="79" t="str">
        <f t="shared" si="188"/>
        <v>1IM-CIG/SOUTHERN</v>
      </c>
    </row>
    <row r="4001" spans="1:8">
      <c r="A4001" s="80">
        <v>37194</v>
      </c>
      <c r="B4001" s="79" t="s">
        <v>184</v>
      </c>
      <c r="C4001" s="79" t="s">
        <v>188</v>
      </c>
      <c r="D4001" s="85">
        <v>81902.836500000005</v>
      </c>
      <c r="E4001" s="85">
        <v>81902.836500000005</v>
      </c>
      <c r="F4001" s="210">
        <f t="shared" si="186"/>
        <v>1</v>
      </c>
      <c r="G4001" s="79" t="str">
        <f t="shared" si="187"/>
        <v>PHY</v>
      </c>
      <c r="H4001" s="79" t="str">
        <f t="shared" si="188"/>
        <v>1IM_FTULESSGATH</v>
      </c>
    </row>
    <row r="4002" spans="1:8">
      <c r="A4002" s="80">
        <v>37194</v>
      </c>
      <c r="B4002" s="79" t="s">
        <v>184</v>
      </c>
      <c r="C4002" s="79" t="s">
        <v>189</v>
      </c>
      <c r="D4002" s="85">
        <v>-1189.2098000000001</v>
      </c>
      <c r="E4002" s="85">
        <v>-1189.2098000000001</v>
      </c>
      <c r="F4002" s="210">
        <f t="shared" si="186"/>
        <v>1</v>
      </c>
      <c r="G4002" s="79" t="str">
        <f t="shared" si="187"/>
        <v>PHY</v>
      </c>
      <c r="H4002" s="79" t="str">
        <f t="shared" si="188"/>
        <v>1IM_WINDRIVER</v>
      </c>
    </row>
    <row r="4003" spans="1:8">
      <c r="A4003" s="80">
        <v>37195</v>
      </c>
      <c r="B4003" s="79" t="s">
        <v>184</v>
      </c>
      <c r="C4003" s="79" t="s">
        <v>100</v>
      </c>
      <c r="D4003" s="85">
        <v>289.32130000000001</v>
      </c>
      <c r="E4003" s="85">
        <v>289.32130000000001</v>
      </c>
      <c r="F4003" s="210">
        <f t="shared" si="186"/>
        <v>1</v>
      </c>
      <c r="G4003" s="79" t="str">
        <f t="shared" si="187"/>
        <v>PHY</v>
      </c>
      <c r="H4003" s="79" t="str">
        <f t="shared" si="188"/>
        <v>1DJ/BASIN/CIG</v>
      </c>
    </row>
    <row r="4004" spans="1:8">
      <c r="A4004" s="80">
        <v>37195</v>
      </c>
      <c r="B4004" s="79" t="s">
        <v>184</v>
      </c>
      <c r="C4004" s="79" t="s">
        <v>97</v>
      </c>
      <c r="D4004" s="85">
        <v>-2409.3472000000002</v>
      </c>
      <c r="E4004" s="85">
        <v>-2409.3472000000002</v>
      </c>
      <c r="F4004" s="210">
        <f t="shared" si="186"/>
        <v>1</v>
      </c>
      <c r="G4004" s="79" t="str">
        <f t="shared" si="187"/>
        <v>PHY</v>
      </c>
      <c r="H4004" s="79" t="str">
        <f t="shared" si="188"/>
        <v>1DJ/BASIN/PSCO</v>
      </c>
    </row>
    <row r="4005" spans="1:8">
      <c r="A4005" s="80">
        <v>37195</v>
      </c>
      <c r="B4005" s="79" t="s">
        <v>184</v>
      </c>
      <c r="C4005" s="79" t="s">
        <v>88</v>
      </c>
      <c r="D4005" s="85">
        <v>-22074.208999999999</v>
      </c>
      <c r="E4005" s="85">
        <v>-22074.208999999999</v>
      </c>
      <c r="F4005" s="210">
        <f t="shared" si="186"/>
        <v>1</v>
      </c>
      <c r="G4005" s="79" t="str">
        <f t="shared" si="187"/>
        <v>PHY</v>
      </c>
      <c r="H4005" s="79" t="str">
        <f t="shared" si="188"/>
        <v>1IF-CIG/RKYMTN</v>
      </c>
    </row>
    <row r="4006" spans="1:8">
      <c r="A4006" s="80">
        <v>37195</v>
      </c>
      <c r="B4006" s="79" t="s">
        <v>184</v>
      </c>
      <c r="C4006" s="79" t="s">
        <v>105</v>
      </c>
      <c r="D4006" s="85">
        <v>-17109.856299999999</v>
      </c>
      <c r="E4006" s="85">
        <v>-17109.856299999999</v>
      </c>
      <c r="F4006" s="210">
        <f t="shared" si="186"/>
        <v>1</v>
      </c>
      <c r="G4006" s="79" t="str">
        <f t="shared" si="187"/>
        <v>PHY</v>
      </c>
      <c r="H4006" s="79" t="str">
        <f t="shared" si="188"/>
        <v>1IF-CIG/ROCKPORT</v>
      </c>
    </row>
    <row r="4007" spans="1:8">
      <c r="A4007" s="80">
        <v>37195</v>
      </c>
      <c r="B4007" s="79" t="s">
        <v>184</v>
      </c>
      <c r="C4007" s="79" t="s">
        <v>101</v>
      </c>
      <c r="D4007" s="85">
        <v>-31426.2667</v>
      </c>
      <c r="E4007" s="85">
        <v>-31426.2667</v>
      </c>
      <c r="F4007" s="210">
        <f t="shared" si="186"/>
        <v>1</v>
      </c>
      <c r="G4007" s="79" t="str">
        <f t="shared" si="187"/>
        <v>PHY</v>
      </c>
      <c r="H4007" s="79" t="str">
        <f t="shared" si="188"/>
        <v>1IF-CIG/WIC</v>
      </c>
    </row>
    <row r="4008" spans="1:8">
      <c r="A4008" s="80">
        <v>37195</v>
      </c>
      <c r="B4008" s="79" t="s">
        <v>184</v>
      </c>
      <c r="C4008" s="79" t="s">
        <v>108</v>
      </c>
      <c r="D4008" s="85">
        <v>-19387.512300000002</v>
      </c>
      <c r="E4008" s="85">
        <v>-19387.512300000002</v>
      </c>
      <c r="F4008" s="210">
        <f t="shared" si="186"/>
        <v>1</v>
      </c>
      <c r="G4008" s="79" t="str">
        <f t="shared" si="187"/>
        <v>PHY</v>
      </c>
      <c r="H4008" s="79" t="str">
        <f t="shared" si="188"/>
        <v>1IF-NGPL/OK-NW</v>
      </c>
    </row>
    <row r="4009" spans="1:8">
      <c r="A4009" s="80">
        <v>37195</v>
      </c>
      <c r="B4009" s="79" t="s">
        <v>184</v>
      </c>
      <c r="C4009" s="79" t="s">
        <v>187</v>
      </c>
      <c r="D4009" s="85">
        <v>-4701.9681</v>
      </c>
      <c r="E4009" s="85">
        <v>-4701.9681</v>
      </c>
      <c r="F4009" s="210">
        <f t="shared" si="186"/>
        <v>1</v>
      </c>
      <c r="G4009" s="79" t="str">
        <f t="shared" si="187"/>
        <v>PHY</v>
      </c>
      <c r="H4009" s="79" t="str">
        <f t="shared" si="188"/>
        <v>1IM-CIG/SOUTHERN</v>
      </c>
    </row>
    <row r="4010" spans="1:8">
      <c r="A4010" s="80">
        <v>37195</v>
      </c>
      <c r="B4010" s="79" t="s">
        <v>184</v>
      </c>
      <c r="C4010" s="79" t="s">
        <v>188</v>
      </c>
      <c r="D4010" s="85">
        <v>83378.374599999996</v>
      </c>
      <c r="E4010" s="85">
        <v>83378.374599999996</v>
      </c>
      <c r="F4010" s="210">
        <f t="shared" si="186"/>
        <v>1</v>
      </c>
      <c r="G4010" s="79" t="str">
        <f t="shared" si="187"/>
        <v>PHY</v>
      </c>
      <c r="H4010" s="79" t="str">
        <f t="shared" si="188"/>
        <v>1IM_FTULESSGATH</v>
      </c>
    </row>
    <row r="4011" spans="1:8">
      <c r="A4011" s="80">
        <v>37195</v>
      </c>
      <c r="B4011" s="79" t="s">
        <v>184</v>
      </c>
      <c r="C4011" s="79" t="s">
        <v>189</v>
      </c>
      <c r="D4011" s="85">
        <v>-1189.2098000000001</v>
      </c>
      <c r="E4011" s="85">
        <v>-1189.2098000000001</v>
      </c>
      <c r="F4011" s="210">
        <f t="shared" si="186"/>
        <v>1</v>
      </c>
      <c r="G4011" s="79" t="str">
        <f t="shared" si="187"/>
        <v>PHY</v>
      </c>
      <c r="H4011" s="79" t="str">
        <f t="shared" si="188"/>
        <v>1IM_WINDRIVER</v>
      </c>
    </row>
    <row r="4012" spans="1:8">
      <c r="A4012" s="80">
        <v>37210</v>
      </c>
      <c r="B4012" s="79" t="s">
        <v>70</v>
      </c>
      <c r="C4012" s="79" t="s">
        <v>71</v>
      </c>
      <c r="D4012" s="85">
        <v>-94897</v>
      </c>
      <c r="E4012" s="85">
        <v>0</v>
      </c>
      <c r="F4012" s="210">
        <f t="shared" si="186"/>
        <v>2</v>
      </c>
      <c r="G4012" s="79" t="str">
        <f t="shared" si="187"/>
        <v>D</v>
      </c>
      <c r="H4012" s="79" t="str">
        <f t="shared" si="188"/>
        <v>2CGPR-KINGSGATE</v>
      </c>
    </row>
    <row r="4013" spans="1:8">
      <c r="A4013" s="80">
        <v>37210</v>
      </c>
      <c r="B4013" s="79" t="s">
        <v>70</v>
      </c>
      <c r="C4013" s="79" t="s">
        <v>72</v>
      </c>
      <c r="D4013" s="85">
        <v>-199600</v>
      </c>
      <c r="E4013" s="85">
        <v>0</v>
      </c>
      <c r="F4013" s="210">
        <f t="shared" si="186"/>
        <v>2</v>
      </c>
      <c r="G4013" s="79" t="str">
        <f t="shared" si="187"/>
        <v>D</v>
      </c>
      <c r="H4013" s="79" t="str">
        <f t="shared" si="188"/>
        <v>2IF-ELPO/SJ</v>
      </c>
    </row>
    <row r="4014" spans="1:8">
      <c r="A4014" s="80">
        <v>37210</v>
      </c>
      <c r="B4014" s="79" t="s">
        <v>70</v>
      </c>
      <c r="C4014" s="79" t="s">
        <v>67</v>
      </c>
      <c r="D4014" s="85">
        <v>-878217</v>
      </c>
      <c r="E4014" s="85">
        <v>0</v>
      </c>
      <c r="F4014" s="210">
        <f t="shared" si="186"/>
        <v>2</v>
      </c>
      <c r="G4014" s="79" t="str">
        <f t="shared" si="187"/>
        <v>D</v>
      </c>
      <c r="H4014" s="79" t="str">
        <f t="shared" si="188"/>
        <v>2IF-NWPL_ROCKY_M</v>
      </c>
    </row>
    <row r="4015" spans="1:8">
      <c r="A4015" s="80">
        <v>37210</v>
      </c>
      <c r="B4015" s="79" t="s">
        <v>70</v>
      </c>
      <c r="C4015" s="79" t="s">
        <v>73</v>
      </c>
      <c r="D4015" s="85">
        <v>205152</v>
      </c>
      <c r="E4015" s="85">
        <v>0</v>
      </c>
      <c r="F4015" s="210">
        <f t="shared" si="186"/>
        <v>2</v>
      </c>
      <c r="G4015" s="79" t="str">
        <f t="shared" si="187"/>
        <v>D</v>
      </c>
      <c r="H4015" s="79" t="str">
        <f t="shared" si="188"/>
        <v>2IF-WAHA-TX</v>
      </c>
    </row>
    <row r="4016" spans="1:8">
      <c r="A4016" s="80">
        <v>37210</v>
      </c>
      <c r="B4016" s="79" t="s">
        <v>70</v>
      </c>
      <c r="C4016" s="79" t="s">
        <v>68</v>
      </c>
      <c r="D4016" s="85">
        <v>97344</v>
      </c>
      <c r="E4016" s="85">
        <v>0</v>
      </c>
      <c r="F4016" s="210">
        <f t="shared" si="186"/>
        <v>2</v>
      </c>
      <c r="G4016" s="79" t="str">
        <f t="shared" si="187"/>
        <v>D</v>
      </c>
      <c r="H4016" s="79" t="str">
        <f t="shared" si="188"/>
        <v>2NGI-MALIN</v>
      </c>
    </row>
    <row r="4017" spans="1:8">
      <c r="A4017" s="80">
        <v>37210</v>
      </c>
      <c r="B4017" s="79" t="s">
        <v>70</v>
      </c>
      <c r="C4017" s="79" t="s">
        <v>74</v>
      </c>
      <c r="D4017" s="85">
        <v>2576531</v>
      </c>
      <c r="E4017" s="85">
        <v>0</v>
      </c>
      <c r="F4017" s="210">
        <f t="shared" si="186"/>
        <v>2</v>
      </c>
      <c r="G4017" s="79" t="str">
        <f t="shared" si="187"/>
        <v>D</v>
      </c>
      <c r="H4017" s="79" t="str">
        <f t="shared" si="188"/>
        <v>2NGI-PGE/CG</v>
      </c>
    </row>
    <row r="4018" spans="1:8">
      <c r="A4018" s="80">
        <v>37210</v>
      </c>
      <c r="B4018" s="79" t="s">
        <v>70</v>
      </c>
      <c r="C4018" s="79" t="s">
        <v>75</v>
      </c>
      <c r="D4018" s="85">
        <v>-2596661</v>
      </c>
      <c r="E4018" s="85">
        <v>0</v>
      </c>
      <c r="F4018" s="210">
        <f t="shared" si="186"/>
        <v>2</v>
      </c>
      <c r="G4018" s="79" t="str">
        <f t="shared" si="187"/>
        <v>D</v>
      </c>
      <c r="H4018" s="79" t="str">
        <f t="shared" si="188"/>
        <v>2NGI-SOBDR-PG&amp;E</v>
      </c>
    </row>
    <row r="4019" spans="1:8">
      <c r="A4019" s="80">
        <v>37210</v>
      </c>
      <c r="B4019" s="79" t="s">
        <v>70</v>
      </c>
      <c r="C4019" s="79" t="s">
        <v>46</v>
      </c>
      <c r="D4019" s="85">
        <v>841539</v>
      </c>
      <c r="E4019" s="85">
        <v>0</v>
      </c>
      <c r="F4019" s="210">
        <f t="shared" si="186"/>
        <v>2</v>
      </c>
      <c r="G4019" s="79" t="str">
        <f t="shared" si="187"/>
        <v>D</v>
      </c>
      <c r="H4019" s="79" t="str">
        <f t="shared" si="188"/>
        <v>2NGI-SOCAL</v>
      </c>
    </row>
    <row r="4020" spans="1:8">
      <c r="A4020" s="80">
        <v>37210</v>
      </c>
      <c r="B4020" s="79" t="s">
        <v>70</v>
      </c>
      <c r="C4020" s="79" t="s">
        <v>76</v>
      </c>
      <c r="D4020" s="85">
        <v>3592522</v>
      </c>
      <c r="E4020" s="85">
        <v>0</v>
      </c>
      <c r="F4020" s="210">
        <f t="shared" si="186"/>
        <v>2</v>
      </c>
      <c r="G4020" s="79" t="str">
        <f t="shared" si="187"/>
        <v>D</v>
      </c>
      <c r="H4020" s="79" t="str">
        <f t="shared" si="188"/>
        <v>2WY/MKTZONE</v>
      </c>
    </row>
    <row r="4021" spans="1:8">
      <c r="A4021" s="80">
        <v>37210</v>
      </c>
      <c r="B4021" s="79" t="s">
        <v>70</v>
      </c>
      <c r="C4021" s="79" t="s">
        <v>77</v>
      </c>
      <c r="D4021" s="85">
        <v>-3592382</v>
      </c>
      <c r="E4021" s="85">
        <v>0</v>
      </c>
      <c r="F4021" s="210">
        <f t="shared" si="186"/>
        <v>2</v>
      </c>
      <c r="G4021" s="79" t="str">
        <f t="shared" si="187"/>
        <v>D</v>
      </c>
      <c r="H4021" s="79" t="str">
        <f t="shared" si="188"/>
        <v>2WY/WELLHEAD</v>
      </c>
    </row>
    <row r="4022" spans="1:8">
      <c r="A4022" s="80">
        <v>37240</v>
      </c>
      <c r="B4022" s="79" t="s">
        <v>70</v>
      </c>
      <c r="C4022" s="79" t="s">
        <v>71</v>
      </c>
      <c r="D4022" s="85">
        <v>-6</v>
      </c>
      <c r="E4022" s="85">
        <v>0</v>
      </c>
      <c r="F4022" s="210">
        <f t="shared" si="186"/>
        <v>3</v>
      </c>
      <c r="G4022" s="79" t="str">
        <f t="shared" si="187"/>
        <v>D</v>
      </c>
      <c r="H4022" s="79" t="str">
        <f t="shared" si="188"/>
        <v>3CGPR-KINGSGATE</v>
      </c>
    </row>
    <row r="4023" spans="1:8">
      <c r="A4023" s="80">
        <v>37240</v>
      </c>
      <c r="B4023" s="79" t="s">
        <v>70</v>
      </c>
      <c r="C4023" s="79" t="s">
        <v>72</v>
      </c>
      <c r="D4023" s="85">
        <v>-175606</v>
      </c>
      <c r="E4023" s="85">
        <v>0</v>
      </c>
      <c r="F4023" s="210">
        <f t="shared" si="186"/>
        <v>3</v>
      </c>
      <c r="G4023" s="79" t="str">
        <f t="shared" si="187"/>
        <v>D</v>
      </c>
      <c r="H4023" s="79" t="str">
        <f t="shared" si="188"/>
        <v>3IF-ELPO/SJ</v>
      </c>
    </row>
    <row r="4024" spans="1:8">
      <c r="A4024" s="80">
        <v>37240</v>
      </c>
      <c r="B4024" s="79" t="s">
        <v>70</v>
      </c>
      <c r="C4024" s="79" t="s">
        <v>67</v>
      </c>
      <c r="D4024" s="85">
        <v>-897002</v>
      </c>
      <c r="E4024" s="85">
        <v>0</v>
      </c>
      <c r="F4024" s="210">
        <f t="shared" si="186"/>
        <v>3</v>
      </c>
      <c r="G4024" s="79" t="str">
        <f t="shared" si="187"/>
        <v>D</v>
      </c>
      <c r="H4024" s="79" t="str">
        <f t="shared" si="188"/>
        <v>3IF-NWPL_ROCKY_M</v>
      </c>
    </row>
    <row r="4025" spans="1:8">
      <c r="A4025" s="80">
        <v>37240</v>
      </c>
      <c r="B4025" s="79" t="s">
        <v>70</v>
      </c>
      <c r="C4025" s="79" t="s">
        <v>73</v>
      </c>
      <c r="D4025" s="85">
        <v>177169</v>
      </c>
      <c r="E4025" s="85">
        <v>0</v>
      </c>
      <c r="F4025" s="210">
        <f t="shared" si="186"/>
        <v>3</v>
      </c>
      <c r="G4025" s="79" t="str">
        <f t="shared" si="187"/>
        <v>D</v>
      </c>
      <c r="H4025" s="79" t="str">
        <f t="shared" si="188"/>
        <v>3IF-WAHA-TX</v>
      </c>
    </row>
    <row r="4026" spans="1:8">
      <c r="A4026" s="80">
        <v>37240</v>
      </c>
      <c r="B4026" s="79" t="s">
        <v>70</v>
      </c>
      <c r="C4026" s="79" t="s">
        <v>68</v>
      </c>
      <c r="D4026" s="85">
        <v>6</v>
      </c>
      <c r="E4026" s="85">
        <v>0</v>
      </c>
      <c r="F4026" s="210">
        <f t="shared" si="186"/>
        <v>3</v>
      </c>
      <c r="G4026" s="79" t="str">
        <f t="shared" si="187"/>
        <v>D</v>
      </c>
      <c r="H4026" s="79" t="str">
        <f t="shared" si="188"/>
        <v>3NGI-MALIN</v>
      </c>
    </row>
    <row r="4027" spans="1:8">
      <c r="A4027" s="80">
        <v>37240</v>
      </c>
      <c r="B4027" s="79" t="s">
        <v>70</v>
      </c>
      <c r="C4027" s="79" t="s">
        <v>74</v>
      </c>
      <c r="D4027" s="85">
        <v>2510058</v>
      </c>
      <c r="E4027" s="85">
        <v>0</v>
      </c>
      <c r="F4027" s="210">
        <f t="shared" si="186"/>
        <v>3</v>
      </c>
      <c r="G4027" s="79" t="str">
        <f t="shared" si="187"/>
        <v>D</v>
      </c>
      <c r="H4027" s="79" t="str">
        <f t="shared" si="188"/>
        <v>3NGI-PGE/CG</v>
      </c>
    </row>
    <row r="4028" spans="1:8">
      <c r="A4028" s="80">
        <v>37240</v>
      </c>
      <c r="B4028" s="79" t="s">
        <v>70</v>
      </c>
      <c r="C4028" s="79" t="s">
        <v>75</v>
      </c>
      <c r="D4028" s="85">
        <v>-2524808</v>
      </c>
      <c r="E4028" s="85">
        <v>0</v>
      </c>
      <c r="F4028" s="210">
        <f t="shared" si="186"/>
        <v>3</v>
      </c>
      <c r="G4028" s="79" t="str">
        <f t="shared" si="187"/>
        <v>D</v>
      </c>
      <c r="H4028" s="79" t="str">
        <f t="shared" si="188"/>
        <v>3NGI-SOBDR-PG&amp;E</v>
      </c>
    </row>
    <row r="4029" spans="1:8">
      <c r="A4029" s="80">
        <v>37240</v>
      </c>
      <c r="B4029" s="79" t="s">
        <v>70</v>
      </c>
      <c r="C4029" s="79" t="s">
        <v>46</v>
      </c>
      <c r="D4029" s="85">
        <v>859971</v>
      </c>
      <c r="E4029" s="85">
        <v>0</v>
      </c>
      <c r="F4029" s="210">
        <f t="shared" si="186"/>
        <v>3</v>
      </c>
      <c r="G4029" s="79" t="str">
        <f t="shared" si="187"/>
        <v>D</v>
      </c>
      <c r="H4029" s="79" t="str">
        <f t="shared" si="188"/>
        <v>3NGI-SOCAL</v>
      </c>
    </row>
    <row r="4030" spans="1:8">
      <c r="A4030" s="80">
        <v>37240</v>
      </c>
      <c r="B4030" s="79" t="s">
        <v>70</v>
      </c>
      <c r="C4030" s="79" t="s">
        <v>76</v>
      </c>
      <c r="D4030" s="85">
        <v>3699542</v>
      </c>
      <c r="E4030" s="85">
        <v>0</v>
      </c>
      <c r="F4030" s="210">
        <f t="shared" si="186"/>
        <v>3</v>
      </c>
      <c r="G4030" s="79" t="str">
        <f t="shared" si="187"/>
        <v>D</v>
      </c>
      <c r="H4030" s="79" t="str">
        <f t="shared" si="188"/>
        <v>3WY/MKTZONE</v>
      </c>
    </row>
    <row r="4031" spans="1:8">
      <c r="A4031" s="80">
        <v>37240</v>
      </c>
      <c r="B4031" s="79" t="s">
        <v>70</v>
      </c>
      <c r="C4031" s="79" t="s">
        <v>77</v>
      </c>
      <c r="D4031" s="85">
        <v>-3698959</v>
      </c>
      <c r="E4031" s="85">
        <v>0</v>
      </c>
      <c r="F4031" s="210">
        <f t="shared" si="186"/>
        <v>3</v>
      </c>
      <c r="G4031" s="79" t="str">
        <f t="shared" si="187"/>
        <v>D</v>
      </c>
      <c r="H4031" s="79" t="str">
        <f t="shared" si="188"/>
        <v>3WY/WELLHEAD</v>
      </c>
    </row>
    <row r="4032" spans="1:8">
      <c r="A4032" s="80">
        <v>37271</v>
      </c>
      <c r="B4032" s="79" t="s">
        <v>70</v>
      </c>
      <c r="C4032" s="79" t="s">
        <v>71</v>
      </c>
      <c r="D4032" s="85">
        <v>-10840</v>
      </c>
      <c r="E4032" s="85">
        <v>0</v>
      </c>
      <c r="F4032" s="210">
        <f t="shared" si="186"/>
        <v>3</v>
      </c>
      <c r="G4032" s="79" t="str">
        <f t="shared" si="187"/>
        <v>D</v>
      </c>
      <c r="H4032" s="79" t="str">
        <f t="shared" si="188"/>
        <v>3CGPR-KINGSGATE</v>
      </c>
    </row>
    <row r="4033" spans="1:8">
      <c r="A4033" s="80">
        <v>37271</v>
      </c>
      <c r="B4033" s="79" t="s">
        <v>70</v>
      </c>
      <c r="C4033" s="79" t="s">
        <v>72</v>
      </c>
      <c r="D4033" s="85">
        <v>-167165</v>
      </c>
      <c r="E4033" s="85">
        <v>0</v>
      </c>
      <c r="F4033" s="210">
        <f t="shared" si="186"/>
        <v>3</v>
      </c>
      <c r="G4033" s="79" t="str">
        <f t="shared" si="187"/>
        <v>D</v>
      </c>
      <c r="H4033" s="79" t="str">
        <f t="shared" si="188"/>
        <v>3IF-ELPO/SJ</v>
      </c>
    </row>
    <row r="4034" spans="1:8">
      <c r="A4034" s="80">
        <v>37271</v>
      </c>
      <c r="B4034" s="79" t="s">
        <v>70</v>
      </c>
      <c r="C4034" s="79" t="s">
        <v>67</v>
      </c>
      <c r="D4034" s="85">
        <v>-898854</v>
      </c>
      <c r="E4034" s="85">
        <v>0</v>
      </c>
      <c r="F4034" s="210">
        <f t="shared" si="186"/>
        <v>3</v>
      </c>
      <c r="G4034" s="79" t="str">
        <f t="shared" si="187"/>
        <v>D</v>
      </c>
      <c r="H4034" s="79" t="str">
        <f t="shared" si="188"/>
        <v>3IF-NWPL_ROCKY_M</v>
      </c>
    </row>
    <row r="4035" spans="1:8">
      <c r="A4035" s="80">
        <v>37271</v>
      </c>
      <c r="B4035" s="79" t="s">
        <v>70</v>
      </c>
      <c r="C4035" s="79" t="s">
        <v>73</v>
      </c>
      <c r="D4035" s="85">
        <v>167886</v>
      </c>
      <c r="E4035" s="85">
        <v>0</v>
      </c>
      <c r="F4035" s="210">
        <f t="shared" ref="F4035:F4098" si="189">IF(REF_DT&lt;=LastDay,INDEX(IntraMonth_Buckets,MATCH($A4035,IntraSumMonths,0),1),INDEX(BucketTable,MATCH($A4035,SumMonths,0),1))</f>
        <v>3</v>
      </c>
      <c r="G4035" s="79" t="str">
        <f t="shared" ref="G4035:G4098" si="190">INDEX(Book_Type,MATCH($B4035,Book,0),1)</f>
        <v>D</v>
      </c>
      <c r="H4035" s="79" t="str">
        <f t="shared" ref="H4035:H4098" si="191">$F4035&amp;$C4035</f>
        <v>3IF-WAHA-TX</v>
      </c>
    </row>
    <row r="4036" spans="1:8">
      <c r="A4036" s="80">
        <v>37271</v>
      </c>
      <c r="B4036" s="79" t="s">
        <v>70</v>
      </c>
      <c r="C4036" s="79" t="s">
        <v>68</v>
      </c>
      <c r="D4036" s="85">
        <v>11703</v>
      </c>
      <c r="E4036" s="85">
        <v>0</v>
      </c>
      <c r="F4036" s="210">
        <f t="shared" si="189"/>
        <v>3</v>
      </c>
      <c r="G4036" s="79" t="str">
        <f t="shared" si="190"/>
        <v>D</v>
      </c>
      <c r="H4036" s="79" t="str">
        <f t="shared" si="191"/>
        <v>3NGI-MALIN</v>
      </c>
    </row>
    <row r="4037" spans="1:8">
      <c r="A4037" s="80">
        <v>37271</v>
      </c>
      <c r="B4037" s="79" t="s">
        <v>70</v>
      </c>
      <c r="C4037" s="79" t="s">
        <v>74</v>
      </c>
      <c r="D4037" s="85">
        <v>2545559</v>
      </c>
      <c r="E4037" s="85">
        <v>0</v>
      </c>
      <c r="F4037" s="210">
        <f t="shared" si="189"/>
        <v>3</v>
      </c>
      <c r="G4037" s="79" t="str">
        <f t="shared" si="190"/>
        <v>D</v>
      </c>
      <c r="H4037" s="79" t="str">
        <f t="shared" si="191"/>
        <v>3NGI-PGE/CG</v>
      </c>
    </row>
    <row r="4038" spans="1:8">
      <c r="A4038" s="80">
        <v>37271</v>
      </c>
      <c r="B4038" s="79" t="s">
        <v>70</v>
      </c>
      <c r="C4038" s="79" t="s">
        <v>75</v>
      </c>
      <c r="D4038" s="85">
        <v>-2562875</v>
      </c>
      <c r="E4038" s="85">
        <v>0</v>
      </c>
      <c r="F4038" s="210">
        <f t="shared" si="189"/>
        <v>3</v>
      </c>
      <c r="G4038" s="79" t="str">
        <f t="shared" si="190"/>
        <v>D</v>
      </c>
      <c r="H4038" s="79" t="str">
        <f t="shared" si="191"/>
        <v>3NGI-SOBDR-PG&amp;E</v>
      </c>
    </row>
    <row r="4039" spans="1:8">
      <c r="A4039" s="80">
        <v>37271</v>
      </c>
      <c r="B4039" s="79" t="s">
        <v>70</v>
      </c>
      <c r="C4039" s="79" t="s">
        <v>46</v>
      </c>
      <c r="D4039" s="85">
        <v>861536</v>
      </c>
      <c r="E4039" s="85">
        <v>0</v>
      </c>
      <c r="F4039" s="210">
        <f t="shared" si="189"/>
        <v>3</v>
      </c>
      <c r="G4039" s="79" t="str">
        <f t="shared" si="190"/>
        <v>D</v>
      </c>
      <c r="H4039" s="79" t="str">
        <f t="shared" si="191"/>
        <v>3NGI-SOCAL</v>
      </c>
    </row>
    <row r="4040" spans="1:8">
      <c r="A4040" s="80">
        <v>37302</v>
      </c>
      <c r="B4040" s="79" t="s">
        <v>70</v>
      </c>
      <c r="C4040" s="79" t="s">
        <v>71</v>
      </c>
      <c r="D4040" s="85">
        <v>-89147</v>
      </c>
      <c r="E4040" s="85">
        <v>0</v>
      </c>
      <c r="F4040" s="210">
        <f t="shared" si="189"/>
        <v>3</v>
      </c>
      <c r="G4040" s="79" t="str">
        <f t="shared" si="190"/>
        <v>D</v>
      </c>
      <c r="H4040" s="79" t="str">
        <f t="shared" si="191"/>
        <v>3CGPR-KINGSGATE</v>
      </c>
    </row>
    <row r="4041" spans="1:8">
      <c r="A4041" s="80">
        <v>37302</v>
      </c>
      <c r="B4041" s="79" t="s">
        <v>70</v>
      </c>
      <c r="C4041" s="79" t="s">
        <v>72</v>
      </c>
      <c r="D4041" s="85">
        <v>-187212</v>
      </c>
      <c r="E4041" s="85">
        <v>0</v>
      </c>
      <c r="F4041" s="210">
        <f t="shared" si="189"/>
        <v>3</v>
      </c>
      <c r="G4041" s="79" t="str">
        <f t="shared" si="190"/>
        <v>D</v>
      </c>
      <c r="H4041" s="79" t="str">
        <f t="shared" si="191"/>
        <v>3IF-ELPO/SJ</v>
      </c>
    </row>
    <row r="4042" spans="1:8">
      <c r="A4042" s="80">
        <v>37302</v>
      </c>
      <c r="B4042" s="79" t="s">
        <v>70</v>
      </c>
      <c r="C4042" s="79" t="s">
        <v>67</v>
      </c>
      <c r="D4042" s="85">
        <v>-816658</v>
      </c>
      <c r="E4042" s="85">
        <v>0</v>
      </c>
      <c r="F4042" s="210">
        <f t="shared" si="189"/>
        <v>3</v>
      </c>
      <c r="G4042" s="79" t="str">
        <f t="shared" si="190"/>
        <v>D</v>
      </c>
      <c r="H4042" s="79" t="str">
        <f t="shared" si="191"/>
        <v>3IF-NWPL_ROCKY_M</v>
      </c>
    </row>
    <row r="4043" spans="1:8">
      <c r="A4043" s="80">
        <v>37302</v>
      </c>
      <c r="B4043" s="79" t="s">
        <v>70</v>
      </c>
      <c r="C4043" s="79" t="s">
        <v>73</v>
      </c>
      <c r="D4043" s="85">
        <v>185360</v>
      </c>
      <c r="E4043" s="85">
        <v>0</v>
      </c>
      <c r="F4043" s="210">
        <f t="shared" si="189"/>
        <v>3</v>
      </c>
      <c r="G4043" s="79" t="str">
        <f t="shared" si="190"/>
        <v>D</v>
      </c>
      <c r="H4043" s="79" t="str">
        <f t="shared" si="191"/>
        <v>3IF-WAHA-TX</v>
      </c>
    </row>
    <row r="4044" spans="1:8">
      <c r="A4044" s="80">
        <v>37302</v>
      </c>
      <c r="B4044" s="79" t="s">
        <v>70</v>
      </c>
      <c r="C4044" s="79" t="s">
        <v>68</v>
      </c>
      <c r="D4044" s="85">
        <v>90384</v>
      </c>
      <c r="E4044" s="85">
        <v>0</v>
      </c>
      <c r="F4044" s="210">
        <f t="shared" si="189"/>
        <v>3</v>
      </c>
      <c r="G4044" s="79" t="str">
        <f t="shared" si="190"/>
        <v>D</v>
      </c>
      <c r="H4044" s="79" t="str">
        <f t="shared" si="191"/>
        <v>3NGI-MALIN</v>
      </c>
    </row>
    <row r="4045" spans="1:8">
      <c r="A4045" s="80">
        <v>37302</v>
      </c>
      <c r="B4045" s="79" t="s">
        <v>70</v>
      </c>
      <c r="C4045" s="79" t="s">
        <v>74</v>
      </c>
      <c r="D4045" s="85">
        <v>2749260</v>
      </c>
      <c r="E4045" s="85">
        <v>0</v>
      </c>
      <c r="F4045" s="210">
        <f t="shared" si="189"/>
        <v>3</v>
      </c>
      <c r="G4045" s="79" t="str">
        <f t="shared" si="190"/>
        <v>D</v>
      </c>
      <c r="H4045" s="79" t="str">
        <f t="shared" si="191"/>
        <v>3NGI-PGE/CG</v>
      </c>
    </row>
    <row r="4046" spans="1:8">
      <c r="A4046" s="80">
        <v>37302</v>
      </c>
      <c r="B4046" s="79" t="s">
        <v>70</v>
      </c>
      <c r="C4046" s="79" t="s">
        <v>75</v>
      </c>
      <c r="D4046" s="85">
        <v>-2787448</v>
      </c>
      <c r="E4046" s="85">
        <v>0</v>
      </c>
      <c r="F4046" s="210">
        <f t="shared" si="189"/>
        <v>3</v>
      </c>
      <c r="G4046" s="79" t="str">
        <f t="shared" si="190"/>
        <v>D</v>
      </c>
      <c r="H4046" s="79" t="str">
        <f t="shared" si="191"/>
        <v>3NGI-SOBDR-PG&amp;E</v>
      </c>
    </row>
    <row r="4047" spans="1:8">
      <c r="A4047" s="80">
        <v>37302</v>
      </c>
      <c r="B4047" s="79" t="s">
        <v>70</v>
      </c>
      <c r="C4047" s="79" t="s">
        <v>46</v>
      </c>
      <c r="D4047" s="85">
        <v>782359</v>
      </c>
      <c r="E4047" s="85">
        <v>0</v>
      </c>
      <c r="F4047" s="210">
        <f t="shared" si="189"/>
        <v>3</v>
      </c>
      <c r="G4047" s="79" t="str">
        <f t="shared" si="190"/>
        <v>D</v>
      </c>
      <c r="H4047" s="79" t="str">
        <f t="shared" si="191"/>
        <v>3NGI-SOCAL</v>
      </c>
    </row>
    <row r="4048" spans="1:8">
      <c r="A4048" s="80">
        <v>37330</v>
      </c>
      <c r="B4048" s="79" t="s">
        <v>70</v>
      </c>
      <c r="C4048" s="79" t="s">
        <v>71</v>
      </c>
      <c r="D4048" s="85">
        <v>-317975</v>
      </c>
      <c r="E4048" s="85">
        <v>0</v>
      </c>
      <c r="F4048" s="210">
        <f t="shared" si="189"/>
        <v>3</v>
      </c>
      <c r="G4048" s="79" t="str">
        <f t="shared" si="190"/>
        <v>D</v>
      </c>
      <c r="H4048" s="79" t="str">
        <f t="shared" si="191"/>
        <v>3CGPR-KINGSGATE</v>
      </c>
    </row>
    <row r="4049" spans="1:8">
      <c r="A4049" s="80">
        <v>37330</v>
      </c>
      <c r="B4049" s="79" t="s">
        <v>70</v>
      </c>
      <c r="C4049" s="79" t="s">
        <v>72</v>
      </c>
      <c r="D4049" s="85">
        <v>-303971</v>
      </c>
      <c r="E4049" s="85">
        <v>0</v>
      </c>
      <c r="F4049" s="210">
        <f t="shared" si="189"/>
        <v>3</v>
      </c>
      <c r="G4049" s="79" t="str">
        <f t="shared" si="190"/>
        <v>D</v>
      </c>
      <c r="H4049" s="79" t="str">
        <f t="shared" si="191"/>
        <v>3IF-ELPO/SJ</v>
      </c>
    </row>
    <row r="4050" spans="1:8">
      <c r="A4050" s="80">
        <v>37330</v>
      </c>
      <c r="B4050" s="79" t="s">
        <v>70</v>
      </c>
      <c r="C4050" s="79" t="s">
        <v>67</v>
      </c>
      <c r="D4050" s="85">
        <v>-904022</v>
      </c>
      <c r="E4050" s="85">
        <v>0</v>
      </c>
      <c r="F4050" s="210">
        <f t="shared" si="189"/>
        <v>3</v>
      </c>
      <c r="G4050" s="79" t="str">
        <f t="shared" si="190"/>
        <v>D</v>
      </c>
      <c r="H4050" s="79" t="str">
        <f t="shared" si="191"/>
        <v>3IF-NWPL_ROCKY_M</v>
      </c>
    </row>
    <row r="4051" spans="1:8">
      <c r="A4051" s="80">
        <v>37330</v>
      </c>
      <c r="B4051" s="79" t="s">
        <v>70</v>
      </c>
      <c r="C4051" s="79" t="s">
        <v>73</v>
      </c>
      <c r="D4051" s="85">
        <v>296908</v>
      </c>
      <c r="E4051" s="85">
        <v>0</v>
      </c>
      <c r="F4051" s="210">
        <f t="shared" si="189"/>
        <v>3</v>
      </c>
      <c r="G4051" s="79" t="str">
        <f t="shared" si="190"/>
        <v>D</v>
      </c>
      <c r="H4051" s="79" t="str">
        <f t="shared" si="191"/>
        <v>3IF-WAHA-TX</v>
      </c>
    </row>
    <row r="4052" spans="1:8">
      <c r="A4052" s="80">
        <v>37330</v>
      </c>
      <c r="B4052" s="79" t="s">
        <v>70</v>
      </c>
      <c r="C4052" s="79" t="s">
        <v>68</v>
      </c>
      <c r="D4052" s="85">
        <v>307182</v>
      </c>
      <c r="E4052" s="85">
        <v>0</v>
      </c>
      <c r="F4052" s="210">
        <f t="shared" si="189"/>
        <v>3</v>
      </c>
      <c r="G4052" s="79" t="str">
        <f t="shared" si="190"/>
        <v>D</v>
      </c>
      <c r="H4052" s="79" t="str">
        <f t="shared" si="191"/>
        <v>3NGI-MALIN</v>
      </c>
    </row>
    <row r="4053" spans="1:8">
      <c r="A4053" s="80">
        <v>37330</v>
      </c>
      <c r="B4053" s="79" t="s">
        <v>70</v>
      </c>
      <c r="C4053" s="79" t="s">
        <v>74</v>
      </c>
      <c r="D4053" s="85">
        <v>3037206</v>
      </c>
      <c r="E4053" s="85">
        <v>0</v>
      </c>
      <c r="F4053" s="210">
        <f t="shared" si="189"/>
        <v>3</v>
      </c>
      <c r="G4053" s="79" t="str">
        <f t="shared" si="190"/>
        <v>D</v>
      </c>
      <c r="H4053" s="79" t="str">
        <f t="shared" si="191"/>
        <v>3NGI-PGE/CG</v>
      </c>
    </row>
    <row r="4054" spans="1:8">
      <c r="A4054" s="80">
        <v>37330</v>
      </c>
      <c r="B4054" s="79" t="s">
        <v>70</v>
      </c>
      <c r="C4054" s="79" t="s">
        <v>75</v>
      </c>
      <c r="D4054" s="85">
        <v>-3079394</v>
      </c>
      <c r="E4054" s="85">
        <v>0</v>
      </c>
      <c r="F4054" s="210">
        <f t="shared" si="189"/>
        <v>3</v>
      </c>
      <c r="G4054" s="79" t="str">
        <f t="shared" si="190"/>
        <v>D</v>
      </c>
      <c r="H4054" s="79" t="str">
        <f t="shared" si="191"/>
        <v>3NGI-SOBDR-PG&amp;E</v>
      </c>
    </row>
    <row r="4055" spans="1:8">
      <c r="A4055" s="80">
        <v>37330</v>
      </c>
      <c r="B4055" s="79" t="s">
        <v>70</v>
      </c>
      <c r="C4055" s="79" t="s">
        <v>46</v>
      </c>
      <c r="D4055" s="85">
        <v>866053</v>
      </c>
      <c r="E4055" s="85">
        <v>0</v>
      </c>
      <c r="F4055" s="210">
        <f t="shared" si="189"/>
        <v>3</v>
      </c>
      <c r="G4055" s="79" t="str">
        <f t="shared" si="190"/>
        <v>D</v>
      </c>
      <c r="H4055" s="79" t="str">
        <f t="shared" si="191"/>
        <v>3NGI-SOCAL</v>
      </c>
    </row>
    <row r="4056" spans="1:8">
      <c r="A4056" s="80">
        <v>37361</v>
      </c>
      <c r="B4056" s="79" t="s">
        <v>70</v>
      </c>
      <c r="C4056" s="79" t="s">
        <v>71</v>
      </c>
      <c r="D4056" s="85">
        <v>-250448</v>
      </c>
      <c r="E4056" s="85">
        <v>0</v>
      </c>
      <c r="F4056" s="210">
        <f t="shared" si="189"/>
        <v>4</v>
      </c>
      <c r="G4056" s="79" t="str">
        <f t="shared" si="190"/>
        <v>D</v>
      </c>
      <c r="H4056" s="79" t="str">
        <f t="shared" si="191"/>
        <v>4CGPR-KINGSGATE</v>
      </c>
    </row>
    <row r="4057" spans="1:8">
      <c r="A4057" s="80">
        <v>37361</v>
      </c>
      <c r="B4057" s="79" t="s">
        <v>70</v>
      </c>
      <c r="C4057" s="79" t="s">
        <v>72</v>
      </c>
      <c r="D4057" s="85">
        <v>-348862</v>
      </c>
      <c r="E4057" s="85">
        <v>0</v>
      </c>
      <c r="F4057" s="210">
        <f t="shared" si="189"/>
        <v>4</v>
      </c>
      <c r="G4057" s="79" t="str">
        <f t="shared" si="190"/>
        <v>D</v>
      </c>
      <c r="H4057" s="79" t="str">
        <f t="shared" si="191"/>
        <v>4IF-ELPO/SJ</v>
      </c>
    </row>
    <row r="4058" spans="1:8">
      <c r="A4058" s="80">
        <v>37361</v>
      </c>
      <c r="B4058" s="79" t="s">
        <v>70</v>
      </c>
      <c r="C4058" s="79" t="s">
        <v>67</v>
      </c>
      <c r="D4058" s="85">
        <v>-873310</v>
      </c>
      <c r="E4058" s="85">
        <v>0</v>
      </c>
      <c r="F4058" s="210">
        <f t="shared" si="189"/>
        <v>4</v>
      </c>
      <c r="G4058" s="79" t="str">
        <f t="shared" si="190"/>
        <v>D</v>
      </c>
      <c r="H4058" s="79" t="str">
        <f t="shared" si="191"/>
        <v>4IF-NWPL_ROCKY_M</v>
      </c>
    </row>
    <row r="4059" spans="1:8">
      <c r="A4059" s="80">
        <v>37361</v>
      </c>
      <c r="B4059" s="79" t="s">
        <v>70</v>
      </c>
      <c r="C4059" s="79" t="s">
        <v>73</v>
      </c>
      <c r="D4059" s="85">
        <v>343404</v>
      </c>
      <c r="E4059" s="85">
        <v>0</v>
      </c>
      <c r="F4059" s="210">
        <f t="shared" si="189"/>
        <v>4</v>
      </c>
      <c r="G4059" s="79" t="str">
        <f t="shared" si="190"/>
        <v>D</v>
      </c>
      <c r="H4059" s="79" t="str">
        <f t="shared" si="191"/>
        <v>4IF-WAHA-TX</v>
      </c>
    </row>
    <row r="4060" spans="1:8">
      <c r="A4060" s="80">
        <v>37361</v>
      </c>
      <c r="B4060" s="79" t="s">
        <v>70</v>
      </c>
      <c r="C4060" s="79" t="s">
        <v>68</v>
      </c>
      <c r="D4060" s="85">
        <v>243522</v>
      </c>
      <c r="E4060" s="85">
        <v>0</v>
      </c>
      <c r="F4060" s="210">
        <f t="shared" si="189"/>
        <v>4</v>
      </c>
      <c r="G4060" s="79" t="str">
        <f t="shared" si="190"/>
        <v>D</v>
      </c>
      <c r="H4060" s="79" t="str">
        <f t="shared" si="191"/>
        <v>4NGI-MALIN</v>
      </c>
    </row>
    <row r="4061" spans="1:8">
      <c r="A4061" s="80">
        <v>37361</v>
      </c>
      <c r="B4061" s="79" t="s">
        <v>70</v>
      </c>
      <c r="C4061" s="79" t="s">
        <v>46</v>
      </c>
      <c r="D4061" s="85">
        <v>836632</v>
      </c>
      <c r="E4061" s="85">
        <v>0</v>
      </c>
      <c r="F4061" s="210">
        <f t="shared" si="189"/>
        <v>4</v>
      </c>
      <c r="G4061" s="79" t="str">
        <f t="shared" si="190"/>
        <v>D</v>
      </c>
      <c r="H4061" s="79" t="str">
        <f t="shared" si="191"/>
        <v>4NGI-SOCAL</v>
      </c>
    </row>
    <row r="4062" spans="1:8">
      <c r="A4062" s="80">
        <v>37391</v>
      </c>
      <c r="B4062" s="79" t="s">
        <v>70</v>
      </c>
      <c r="C4062" s="79" t="s">
        <v>71</v>
      </c>
      <c r="D4062" s="85">
        <v>-247127</v>
      </c>
      <c r="E4062" s="85">
        <v>0</v>
      </c>
      <c r="F4062" s="210">
        <f t="shared" si="189"/>
        <v>4</v>
      </c>
      <c r="G4062" s="79" t="str">
        <f t="shared" si="190"/>
        <v>D</v>
      </c>
      <c r="H4062" s="79" t="str">
        <f t="shared" si="191"/>
        <v>4CGPR-KINGSGATE</v>
      </c>
    </row>
    <row r="4063" spans="1:8">
      <c r="A4063" s="80">
        <v>37391</v>
      </c>
      <c r="B4063" s="79" t="s">
        <v>70</v>
      </c>
      <c r="C4063" s="79" t="s">
        <v>72</v>
      </c>
      <c r="D4063" s="85">
        <v>-306890</v>
      </c>
      <c r="E4063" s="85">
        <v>0</v>
      </c>
      <c r="F4063" s="210">
        <f t="shared" si="189"/>
        <v>4</v>
      </c>
      <c r="G4063" s="79" t="str">
        <f t="shared" si="190"/>
        <v>D</v>
      </c>
      <c r="H4063" s="79" t="str">
        <f t="shared" si="191"/>
        <v>4IF-ELPO/SJ</v>
      </c>
    </row>
    <row r="4064" spans="1:8">
      <c r="A4064" s="80">
        <v>37391</v>
      </c>
      <c r="B4064" s="79" t="s">
        <v>70</v>
      </c>
      <c r="C4064" s="79" t="s">
        <v>67</v>
      </c>
      <c r="D4064" s="85">
        <v>-137002</v>
      </c>
      <c r="E4064" s="85">
        <v>0</v>
      </c>
      <c r="F4064" s="210">
        <f t="shared" si="189"/>
        <v>4</v>
      </c>
      <c r="G4064" s="79" t="str">
        <f t="shared" si="190"/>
        <v>D</v>
      </c>
      <c r="H4064" s="79" t="str">
        <f t="shared" si="191"/>
        <v>4IF-NWPL_ROCKY_M</v>
      </c>
    </row>
    <row r="4065" spans="1:8">
      <c r="A4065" s="80">
        <v>37391</v>
      </c>
      <c r="B4065" s="79" t="s">
        <v>70</v>
      </c>
      <c r="C4065" s="79" t="s">
        <v>73</v>
      </c>
      <c r="D4065" s="85">
        <v>314037</v>
      </c>
      <c r="E4065" s="85">
        <v>0</v>
      </c>
      <c r="F4065" s="210">
        <f t="shared" si="189"/>
        <v>4</v>
      </c>
      <c r="G4065" s="79" t="str">
        <f t="shared" si="190"/>
        <v>D</v>
      </c>
      <c r="H4065" s="79" t="str">
        <f t="shared" si="191"/>
        <v>4IF-WAHA-TX</v>
      </c>
    </row>
    <row r="4066" spans="1:8">
      <c r="A4066" s="80">
        <v>37391</v>
      </c>
      <c r="B4066" s="79" t="s">
        <v>70</v>
      </c>
      <c r="C4066" s="79" t="s">
        <v>68</v>
      </c>
      <c r="D4066" s="85">
        <v>240574</v>
      </c>
      <c r="E4066" s="85">
        <v>0</v>
      </c>
      <c r="F4066" s="210">
        <f t="shared" si="189"/>
        <v>4</v>
      </c>
      <c r="G4066" s="79" t="str">
        <f t="shared" si="190"/>
        <v>D</v>
      </c>
      <c r="H4066" s="79" t="str">
        <f t="shared" si="191"/>
        <v>4NGI-MALIN</v>
      </c>
    </row>
    <row r="4067" spans="1:8">
      <c r="A4067" s="80">
        <v>37391</v>
      </c>
      <c r="B4067" s="79" t="s">
        <v>70</v>
      </c>
      <c r="C4067" s="79" t="s">
        <v>46</v>
      </c>
      <c r="D4067" s="85">
        <v>128507</v>
      </c>
      <c r="E4067" s="85">
        <v>0</v>
      </c>
      <c r="F4067" s="210">
        <f t="shared" si="189"/>
        <v>4</v>
      </c>
      <c r="G4067" s="79" t="str">
        <f t="shared" si="190"/>
        <v>D</v>
      </c>
      <c r="H4067" s="79" t="str">
        <f t="shared" si="191"/>
        <v>4NGI-SOCAL</v>
      </c>
    </row>
    <row r="4068" spans="1:8">
      <c r="A4068" s="80">
        <v>37422</v>
      </c>
      <c r="B4068" s="79" t="s">
        <v>70</v>
      </c>
      <c r="C4068" s="79" t="s">
        <v>71</v>
      </c>
      <c r="D4068" s="85">
        <v>-210040</v>
      </c>
      <c r="E4068" s="85">
        <v>0</v>
      </c>
      <c r="F4068" s="210">
        <f t="shared" si="189"/>
        <v>4</v>
      </c>
      <c r="G4068" s="79" t="str">
        <f t="shared" si="190"/>
        <v>D</v>
      </c>
      <c r="H4068" s="79" t="str">
        <f t="shared" si="191"/>
        <v>4CGPR-KINGSGATE</v>
      </c>
    </row>
    <row r="4069" spans="1:8">
      <c r="A4069" s="80">
        <v>37422</v>
      </c>
      <c r="B4069" s="79" t="s">
        <v>70</v>
      </c>
      <c r="C4069" s="79" t="s">
        <v>72</v>
      </c>
      <c r="D4069" s="85">
        <v>-294924</v>
      </c>
      <c r="E4069" s="85">
        <v>0</v>
      </c>
      <c r="F4069" s="210">
        <f t="shared" si="189"/>
        <v>4</v>
      </c>
      <c r="G4069" s="79" t="str">
        <f t="shared" si="190"/>
        <v>D</v>
      </c>
      <c r="H4069" s="79" t="str">
        <f t="shared" si="191"/>
        <v>4IF-ELPO/SJ</v>
      </c>
    </row>
    <row r="4070" spans="1:8">
      <c r="A4070" s="80">
        <v>37422</v>
      </c>
      <c r="B4070" s="79" t="s">
        <v>70</v>
      </c>
      <c r="C4070" s="79" t="s">
        <v>67</v>
      </c>
      <c r="D4070" s="85">
        <v>-132313</v>
      </c>
      <c r="E4070" s="85">
        <v>0</v>
      </c>
      <c r="F4070" s="210">
        <f t="shared" si="189"/>
        <v>4</v>
      </c>
      <c r="G4070" s="79" t="str">
        <f t="shared" si="190"/>
        <v>D</v>
      </c>
      <c r="H4070" s="79" t="str">
        <f t="shared" si="191"/>
        <v>4IF-NWPL_ROCKY_M</v>
      </c>
    </row>
    <row r="4071" spans="1:8">
      <c r="A4071" s="80">
        <v>37422</v>
      </c>
      <c r="B4071" s="79" t="s">
        <v>70</v>
      </c>
      <c r="C4071" s="79" t="s">
        <v>73</v>
      </c>
      <c r="D4071" s="85">
        <v>304696</v>
      </c>
      <c r="E4071" s="85">
        <v>0</v>
      </c>
      <c r="F4071" s="210">
        <f t="shared" si="189"/>
        <v>4</v>
      </c>
      <c r="G4071" s="79" t="str">
        <f t="shared" si="190"/>
        <v>D</v>
      </c>
      <c r="H4071" s="79" t="str">
        <f t="shared" si="191"/>
        <v>4IF-WAHA-TX</v>
      </c>
    </row>
    <row r="4072" spans="1:8">
      <c r="A4072" s="80">
        <v>37422</v>
      </c>
      <c r="B4072" s="79" t="s">
        <v>70</v>
      </c>
      <c r="C4072" s="79" t="s">
        <v>68</v>
      </c>
      <c r="D4072" s="85">
        <v>206058</v>
      </c>
      <c r="E4072" s="85">
        <v>0</v>
      </c>
      <c r="F4072" s="210">
        <f t="shared" si="189"/>
        <v>4</v>
      </c>
      <c r="G4072" s="79" t="str">
        <f t="shared" si="190"/>
        <v>D</v>
      </c>
      <c r="H4072" s="79" t="str">
        <f t="shared" si="191"/>
        <v>4NGI-MALIN</v>
      </c>
    </row>
    <row r="4073" spans="1:8">
      <c r="A4073" s="80">
        <v>37422</v>
      </c>
      <c r="B4073" s="79" t="s">
        <v>70</v>
      </c>
      <c r="C4073" s="79" t="s">
        <v>46</v>
      </c>
      <c r="D4073" s="85">
        <v>124110</v>
      </c>
      <c r="E4073" s="85">
        <v>0</v>
      </c>
      <c r="F4073" s="210">
        <f t="shared" si="189"/>
        <v>4</v>
      </c>
      <c r="G4073" s="79" t="str">
        <f t="shared" si="190"/>
        <v>D</v>
      </c>
      <c r="H4073" s="79" t="str">
        <f t="shared" si="191"/>
        <v>4NGI-SOCAL</v>
      </c>
    </row>
    <row r="4074" spans="1:8">
      <c r="A4074" s="80">
        <v>37452</v>
      </c>
      <c r="B4074" s="79" t="s">
        <v>70</v>
      </c>
      <c r="C4074" s="79" t="s">
        <v>71</v>
      </c>
      <c r="D4074" s="85">
        <v>-312229</v>
      </c>
      <c r="E4074" s="85">
        <v>0</v>
      </c>
      <c r="F4074" s="210">
        <f t="shared" si="189"/>
        <v>4</v>
      </c>
      <c r="G4074" s="79" t="str">
        <f t="shared" si="190"/>
        <v>D</v>
      </c>
      <c r="H4074" s="79" t="str">
        <f t="shared" si="191"/>
        <v>4CGPR-KINGSGATE</v>
      </c>
    </row>
    <row r="4075" spans="1:8">
      <c r="A4075" s="80">
        <v>37452</v>
      </c>
      <c r="B4075" s="79" t="s">
        <v>70</v>
      </c>
      <c r="C4075" s="79" t="s">
        <v>72</v>
      </c>
      <c r="D4075" s="85">
        <v>-297642</v>
      </c>
      <c r="E4075" s="85">
        <v>0</v>
      </c>
      <c r="F4075" s="210">
        <f t="shared" si="189"/>
        <v>4</v>
      </c>
      <c r="G4075" s="79" t="str">
        <f t="shared" si="190"/>
        <v>D</v>
      </c>
      <c r="H4075" s="79" t="str">
        <f t="shared" si="191"/>
        <v>4IF-ELPO/SJ</v>
      </c>
    </row>
    <row r="4076" spans="1:8">
      <c r="A4076" s="80">
        <v>37452</v>
      </c>
      <c r="B4076" s="79" t="s">
        <v>70</v>
      </c>
      <c r="C4076" s="79" t="s">
        <v>67</v>
      </c>
      <c r="D4076" s="85">
        <v>-136444</v>
      </c>
      <c r="E4076" s="85">
        <v>0</v>
      </c>
      <c r="F4076" s="210">
        <f t="shared" si="189"/>
        <v>4</v>
      </c>
      <c r="G4076" s="79" t="str">
        <f t="shared" si="190"/>
        <v>D</v>
      </c>
      <c r="H4076" s="79" t="str">
        <f t="shared" si="191"/>
        <v>4IF-NWPL_ROCKY_M</v>
      </c>
    </row>
    <row r="4077" spans="1:8">
      <c r="A4077" s="80">
        <v>37452</v>
      </c>
      <c r="B4077" s="79" t="s">
        <v>70</v>
      </c>
      <c r="C4077" s="79" t="s">
        <v>73</v>
      </c>
      <c r="D4077" s="85">
        <v>303372</v>
      </c>
      <c r="E4077" s="85">
        <v>0</v>
      </c>
      <c r="F4077" s="210">
        <f t="shared" si="189"/>
        <v>4</v>
      </c>
      <c r="G4077" s="79" t="str">
        <f t="shared" si="190"/>
        <v>D</v>
      </c>
      <c r="H4077" s="79" t="str">
        <f t="shared" si="191"/>
        <v>4IF-WAHA-TX</v>
      </c>
    </row>
    <row r="4078" spans="1:8">
      <c r="A4078" s="80">
        <v>37452</v>
      </c>
      <c r="B4078" s="79" t="s">
        <v>70</v>
      </c>
      <c r="C4078" s="79" t="s">
        <v>68</v>
      </c>
      <c r="D4078" s="85">
        <v>301880</v>
      </c>
      <c r="E4078" s="85">
        <v>0</v>
      </c>
      <c r="F4078" s="210">
        <f t="shared" si="189"/>
        <v>4</v>
      </c>
      <c r="G4078" s="79" t="str">
        <f t="shared" si="190"/>
        <v>D</v>
      </c>
      <c r="H4078" s="79" t="str">
        <f t="shared" si="191"/>
        <v>4NGI-MALIN</v>
      </c>
    </row>
    <row r="4079" spans="1:8">
      <c r="A4079" s="80">
        <v>37452</v>
      </c>
      <c r="B4079" s="79" t="s">
        <v>70</v>
      </c>
      <c r="C4079" s="79" t="s">
        <v>46</v>
      </c>
      <c r="D4079" s="85">
        <v>127984</v>
      </c>
      <c r="E4079" s="85">
        <v>0</v>
      </c>
      <c r="F4079" s="210">
        <f t="shared" si="189"/>
        <v>4</v>
      </c>
      <c r="G4079" s="79" t="str">
        <f t="shared" si="190"/>
        <v>D</v>
      </c>
      <c r="H4079" s="79" t="str">
        <f t="shared" si="191"/>
        <v>4NGI-SOCAL</v>
      </c>
    </row>
    <row r="4080" spans="1:8">
      <c r="A4080" s="80">
        <v>37483</v>
      </c>
      <c r="B4080" s="79" t="s">
        <v>70</v>
      </c>
      <c r="C4080" s="79" t="s">
        <v>71</v>
      </c>
      <c r="D4080" s="85">
        <v>-271932</v>
      </c>
      <c r="E4080" s="85">
        <v>0</v>
      </c>
      <c r="F4080" s="210">
        <f t="shared" si="189"/>
        <v>4</v>
      </c>
      <c r="G4080" s="79" t="str">
        <f t="shared" si="190"/>
        <v>D</v>
      </c>
      <c r="H4080" s="79" t="str">
        <f t="shared" si="191"/>
        <v>4CGPR-KINGSGATE</v>
      </c>
    </row>
    <row r="4081" spans="1:8">
      <c r="A4081" s="80">
        <v>37483</v>
      </c>
      <c r="B4081" s="79" t="s">
        <v>70</v>
      </c>
      <c r="C4081" s="79" t="s">
        <v>67</v>
      </c>
      <c r="D4081" s="85">
        <v>-136132</v>
      </c>
      <c r="E4081" s="85">
        <v>0</v>
      </c>
      <c r="F4081" s="210">
        <f t="shared" si="189"/>
        <v>4</v>
      </c>
      <c r="G4081" s="79" t="str">
        <f t="shared" si="190"/>
        <v>D</v>
      </c>
      <c r="H4081" s="79" t="str">
        <f t="shared" si="191"/>
        <v>4IF-NWPL_ROCKY_M</v>
      </c>
    </row>
    <row r="4082" spans="1:8">
      <c r="A4082" s="80">
        <v>37483</v>
      </c>
      <c r="B4082" s="79" t="s">
        <v>70</v>
      </c>
      <c r="C4082" s="79" t="s">
        <v>68</v>
      </c>
      <c r="D4082" s="85">
        <v>266659</v>
      </c>
      <c r="E4082" s="85">
        <v>0</v>
      </c>
      <c r="F4082" s="210">
        <f t="shared" si="189"/>
        <v>4</v>
      </c>
      <c r="G4082" s="79" t="str">
        <f t="shared" si="190"/>
        <v>D</v>
      </c>
      <c r="H4082" s="79" t="str">
        <f t="shared" si="191"/>
        <v>4NGI-MALIN</v>
      </c>
    </row>
    <row r="4083" spans="1:8">
      <c r="A4083" s="80">
        <v>37483</v>
      </c>
      <c r="B4083" s="79" t="s">
        <v>70</v>
      </c>
      <c r="C4083" s="79" t="s">
        <v>46</v>
      </c>
      <c r="D4083" s="85">
        <v>127692</v>
      </c>
      <c r="E4083" s="85">
        <v>0</v>
      </c>
      <c r="F4083" s="210">
        <f t="shared" si="189"/>
        <v>4</v>
      </c>
      <c r="G4083" s="79" t="str">
        <f t="shared" si="190"/>
        <v>D</v>
      </c>
      <c r="H4083" s="79" t="str">
        <f t="shared" si="191"/>
        <v>4NGI-SOCAL</v>
      </c>
    </row>
    <row r="4084" spans="1:8">
      <c r="A4084" s="80">
        <v>37514</v>
      </c>
      <c r="B4084" s="79" t="s">
        <v>70</v>
      </c>
      <c r="C4084" s="79" t="s">
        <v>71</v>
      </c>
      <c r="D4084" s="85">
        <v>-290442</v>
      </c>
      <c r="E4084" s="85">
        <v>0</v>
      </c>
      <c r="F4084" s="210">
        <f t="shared" si="189"/>
        <v>4</v>
      </c>
      <c r="G4084" s="79" t="str">
        <f t="shared" si="190"/>
        <v>D</v>
      </c>
      <c r="H4084" s="79" t="str">
        <f t="shared" si="191"/>
        <v>4CGPR-KINGSGATE</v>
      </c>
    </row>
    <row r="4085" spans="1:8">
      <c r="A4085" s="80">
        <v>37514</v>
      </c>
      <c r="B4085" s="79" t="s">
        <v>70</v>
      </c>
      <c r="C4085" s="79" t="s">
        <v>67</v>
      </c>
      <c r="D4085" s="85">
        <v>-131432</v>
      </c>
      <c r="E4085" s="85">
        <v>0</v>
      </c>
      <c r="F4085" s="210">
        <f t="shared" si="189"/>
        <v>4</v>
      </c>
      <c r="G4085" s="79" t="str">
        <f t="shared" si="190"/>
        <v>D</v>
      </c>
      <c r="H4085" s="79" t="str">
        <f t="shared" si="191"/>
        <v>4IF-NWPL_ROCKY_M</v>
      </c>
    </row>
    <row r="4086" spans="1:8">
      <c r="A4086" s="80">
        <v>37514</v>
      </c>
      <c r="B4086" s="79" t="s">
        <v>70</v>
      </c>
      <c r="C4086" s="79" t="s">
        <v>68</v>
      </c>
      <c r="D4086" s="85">
        <v>281658</v>
      </c>
      <c r="E4086" s="85">
        <v>0</v>
      </c>
      <c r="F4086" s="210">
        <f t="shared" si="189"/>
        <v>4</v>
      </c>
      <c r="G4086" s="79" t="str">
        <f t="shared" si="190"/>
        <v>D</v>
      </c>
      <c r="H4086" s="79" t="str">
        <f t="shared" si="191"/>
        <v>4NGI-MALIN</v>
      </c>
    </row>
    <row r="4087" spans="1:8">
      <c r="A4087" s="80">
        <v>37514</v>
      </c>
      <c r="B4087" s="79" t="s">
        <v>70</v>
      </c>
      <c r="C4087" s="79" t="s">
        <v>46</v>
      </c>
      <c r="D4087" s="85">
        <v>123283</v>
      </c>
      <c r="E4087" s="85">
        <v>0</v>
      </c>
      <c r="F4087" s="210">
        <f t="shared" si="189"/>
        <v>4</v>
      </c>
      <c r="G4087" s="79" t="str">
        <f t="shared" si="190"/>
        <v>D</v>
      </c>
      <c r="H4087" s="79" t="str">
        <f t="shared" si="191"/>
        <v>4NGI-SOCAL</v>
      </c>
    </row>
    <row r="4088" spans="1:8">
      <c r="A4088" s="80">
        <v>37544</v>
      </c>
      <c r="B4088" s="79" t="s">
        <v>70</v>
      </c>
      <c r="C4088" s="79" t="s">
        <v>71</v>
      </c>
      <c r="D4088" s="85">
        <v>-201054</v>
      </c>
      <c r="E4088" s="85">
        <v>0</v>
      </c>
      <c r="F4088" s="210">
        <f t="shared" si="189"/>
        <v>4</v>
      </c>
      <c r="G4088" s="79" t="str">
        <f t="shared" si="190"/>
        <v>D</v>
      </c>
      <c r="H4088" s="79" t="str">
        <f t="shared" si="191"/>
        <v>4CGPR-KINGSGATE</v>
      </c>
    </row>
    <row r="4089" spans="1:8">
      <c r="A4089" s="80">
        <v>37544</v>
      </c>
      <c r="B4089" s="79" t="s">
        <v>70</v>
      </c>
      <c r="C4089" s="79" t="s">
        <v>67</v>
      </c>
      <c r="D4089" s="85">
        <v>-135486</v>
      </c>
      <c r="E4089" s="85">
        <v>0</v>
      </c>
      <c r="F4089" s="210">
        <f t="shared" si="189"/>
        <v>4</v>
      </c>
      <c r="G4089" s="79" t="str">
        <f t="shared" si="190"/>
        <v>D</v>
      </c>
      <c r="H4089" s="79" t="str">
        <f t="shared" si="191"/>
        <v>4IF-NWPL_ROCKY_M</v>
      </c>
    </row>
    <row r="4090" spans="1:8">
      <c r="A4090" s="80">
        <v>37544</v>
      </c>
      <c r="B4090" s="79" t="s">
        <v>70</v>
      </c>
      <c r="C4090" s="79" t="s">
        <v>68</v>
      </c>
      <c r="D4090" s="85">
        <v>199979</v>
      </c>
      <c r="E4090" s="85">
        <v>0</v>
      </c>
      <c r="F4090" s="210">
        <f t="shared" si="189"/>
        <v>4</v>
      </c>
      <c r="G4090" s="79" t="str">
        <f t="shared" si="190"/>
        <v>D</v>
      </c>
      <c r="H4090" s="79" t="str">
        <f t="shared" si="191"/>
        <v>4NGI-MALIN</v>
      </c>
    </row>
    <row r="4091" spans="1:8">
      <c r="A4091" s="80">
        <v>37544</v>
      </c>
      <c r="B4091" s="79" t="s">
        <v>70</v>
      </c>
      <c r="C4091" s="79" t="s">
        <v>46</v>
      </c>
      <c r="D4091" s="85">
        <v>127086</v>
      </c>
      <c r="E4091" s="85">
        <v>0</v>
      </c>
      <c r="F4091" s="210">
        <f t="shared" si="189"/>
        <v>4</v>
      </c>
      <c r="G4091" s="79" t="str">
        <f t="shared" si="190"/>
        <v>D</v>
      </c>
      <c r="H4091" s="79" t="str">
        <f t="shared" si="191"/>
        <v>4NGI-SOCAL</v>
      </c>
    </row>
    <row r="4092" spans="1:8">
      <c r="A4092" s="80">
        <v>37575</v>
      </c>
      <c r="B4092" s="79" t="s">
        <v>70</v>
      </c>
      <c r="C4092" s="79" t="s">
        <v>67</v>
      </c>
      <c r="D4092" s="85">
        <v>-130006</v>
      </c>
      <c r="E4092" s="85">
        <v>0</v>
      </c>
      <c r="F4092" s="210">
        <f t="shared" si="189"/>
        <v>5</v>
      </c>
      <c r="G4092" s="79" t="str">
        <f t="shared" si="190"/>
        <v>D</v>
      </c>
      <c r="H4092" s="79" t="str">
        <f t="shared" si="191"/>
        <v>5IF-NWPL_ROCKY_M</v>
      </c>
    </row>
    <row r="4093" spans="1:8">
      <c r="A4093" s="80">
        <v>37575</v>
      </c>
      <c r="B4093" s="79" t="s">
        <v>70</v>
      </c>
      <c r="C4093" s="79" t="s">
        <v>46</v>
      </c>
      <c r="D4093" s="85">
        <v>121945</v>
      </c>
      <c r="E4093" s="85">
        <v>0</v>
      </c>
      <c r="F4093" s="210">
        <f t="shared" si="189"/>
        <v>5</v>
      </c>
      <c r="G4093" s="79" t="str">
        <f t="shared" si="190"/>
        <v>D</v>
      </c>
      <c r="H4093" s="79" t="str">
        <f t="shared" si="191"/>
        <v>5NGI-SOCAL</v>
      </c>
    </row>
    <row r="4094" spans="1:8">
      <c r="A4094" s="80">
        <v>37605</v>
      </c>
      <c r="B4094" s="79" t="s">
        <v>70</v>
      </c>
      <c r="C4094" s="79" t="s">
        <v>67</v>
      </c>
      <c r="D4094" s="85">
        <v>-133384</v>
      </c>
      <c r="E4094" s="85">
        <v>0</v>
      </c>
      <c r="F4094" s="210">
        <f t="shared" si="189"/>
        <v>5</v>
      </c>
      <c r="G4094" s="79" t="str">
        <f t="shared" si="190"/>
        <v>D</v>
      </c>
      <c r="H4094" s="79" t="str">
        <f t="shared" si="191"/>
        <v>5IF-NWPL_ROCKY_M</v>
      </c>
    </row>
    <row r="4095" spans="1:8">
      <c r="A4095" s="80">
        <v>37605</v>
      </c>
      <c r="B4095" s="79" t="s">
        <v>70</v>
      </c>
      <c r="C4095" s="79" t="s">
        <v>46</v>
      </c>
      <c r="D4095" s="85">
        <v>125114</v>
      </c>
      <c r="E4095" s="85">
        <v>0</v>
      </c>
      <c r="F4095" s="210">
        <f t="shared" si="189"/>
        <v>5</v>
      </c>
      <c r="G4095" s="79" t="str">
        <f t="shared" si="190"/>
        <v>D</v>
      </c>
      <c r="H4095" s="79" t="str">
        <f t="shared" si="191"/>
        <v>5NGI-SOCAL</v>
      </c>
    </row>
    <row r="4096" spans="1:8">
      <c r="A4096" s="80">
        <v>37636</v>
      </c>
      <c r="B4096" s="79" t="s">
        <v>70</v>
      </c>
      <c r="C4096" s="79" t="s">
        <v>67</v>
      </c>
      <c r="D4096" s="85">
        <v>-133066</v>
      </c>
      <c r="E4096" s="85">
        <v>0</v>
      </c>
      <c r="F4096" s="210">
        <f t="shared" si="189"/>
        <v>5</v>
      </c>
      <c r="G4096" s="79" t="str">
        <f t="shared" si="190"/>
        <v>D</v>
      </c>
      <c r="H4096" s="79" t="str">
        <f t="shared" si="191"/>
        <v>5IF-NWPL_ROCKY_M</v>
      </c>
    </row>
    <row r="4097" spans="1:8">
      <c r="A4097" s="80">
        <v>37636</v>
      </c>
      <c r="B4097" s="79" t="s">
        <v>70</v>
      </c>
      <c r="C4097" s="79" t="s">
        <v>46</v>
      </c>
      <c r="D4097" s="85">
        <v>124816</v>
      </c>
      <c r="E4097" s="85">
        <v>0</v>
      </c>
      <c r="F4097" s="210">
        <f t="shared" si="189"/>
        <v>5</v>
      </c>
      <c r="G4097" s="79" t="str">
        <f t="shared" si="190"/>
        <v>D</v>
      </c>
      <c r="H4097" s="79" t="str">
        <f t="shared" si="191"/>
        <v>5NGI-SOCAL</v>
      </c>
    </row>
    <row r="4098" spans="1:8">
      <c r="A4098" s="80">
        <v>37667</v>
      </c>
      <c r="B4098" s="79" t="s">
        <v>70</v>
      </c>
      <c r="C4098" s="79" t="s">
        <v>67</v>
      </c>
      <c r="D4098" s="85">
        <v>-119830</v>
      </c>
      <c r="E4098" s="85">
        <v>0</v>
      </c>
      <c r="F4098" s="210">
        <f t="shared" si="189"/>
        <v>5</v>
      </c>
      <c r="G4098" s="79" t="str">
        <f t="shared" si="190"/>
        <v>D</v>
      </c>
      <c r="H4098" s="79" t="str">
        <f t="shared" si="191"/>
        <v>5IF-NWPL_ROCKY_M</v>
      </c>
    </row>
    <row r="4099" spans="1:8">
      <c r="A4099" s="80">
        <v>37667</v>
      </c>
      <c r="B4099" s="79" t="s">
        <v>70</v>
      </c>
      <c r="C4099" s="79" t="s">
        <v>46</v>
      </c>
      <c r="D4099" s="85">
        <v>112400</v>
      </c>
      <c r="E4099" s="85">
        <v>0</v>
      </c>
      <c r="F4099" s="210">
        <f t="shared" ref="F4099:F4162" si="192">IF(REF_DT&lt;=LastDay,INDEX(IntraMonth_Buckets,MATCH($A4099,IntraSumMonths,0),1),INDEX(BucketTable,MATCH($A4099,SumMonths,0),1))</f>
        <v>5</v>
      </c>
      <c r="G4099" s="79" t="str">
        <f t="shared" ref="G4099:G4162" si="193">INDEX(Book_Type,MATCH($B4099,Book,0),1)</f>
        <v>D</v>
      </c>
      <c r="H4099" s="79" t="str">
        <f t="shared" ref="H4099:H4162" si="194">$F4099&amp;$C4099</f>
        <v>5NGI-SOCAL</v>
      </c>
    </row>
    <row r="4100" spans="1:8">
      <c r="A4100" s="80">
        <v>37695</v>
      </c>
      <c r="B4100" s="79" t="s">
        <v>70</v>
      </c>
      <c r="C4100" s="79" t="s">
        <v>67</v>
      </c>
      <c r="D4100" s="85">
        <v>-132211</v>
      </c>
      <c r="E4100" s="85">
        <v>0</v>
      </c>
      <c r="F4100" s="210">
        <f t="shared" si="192"/>
        <v>5</v>
      </c>
      <c r="G4100" s="79" t="str">
        <f t="shared" si="193"/>
        <v>D</v>
      </c>
      <c r="H4100" s="79" t="str">
        <f t="shared" si="194"/>
        <v>5IF-NWPL_ROCKY_M</v>
      </c>
    </row>
    <row r="4101" spans="1:8">
      <c r="A4101" s="80">
        <v>37695</v>
      </c>
      <c r="B4101" s="79" t="s">
        <v>70</v>
      </c>
      <c r="C4101" s="79" t="s">
        <v>46</v>
      </c>
      <c r="D4101" s="85">
        <v>124015</v>
      </c>
      <c r="E4101" s="85">
        <v>0</v>
      </c>
      <c r="F4101" s="210">
        <f t="shared" si="192"/>
        <v>5</v>
      </c>
      <c r="G4101" s="79" t="str">
        <f t="shared" si="193"/>
        <v>D</v>
      </c>
      <c r="H4101" s="79" t="str">
        <f t="shared" si="194"/>
        <v>5NGI-SOCAL</v>
      </c>
    </row>
    <row r="4102" spans="1:8">
      <c r="A4102" s="80">
        <v>37726</v>
      </c>
      <c r="B4102" s="79" t="s">
        <v>70</v>
      </c>
      <c r="C4102" s="79" t="s">
        <v>67</v>
      </c>
      <c r="D4102" s="85">
        <v>-128844</v>
      </c>
      <c r="E4102" s="85">
        <v>0</v>
      </c>
      <c r="F4102" s="210">
        <f t="shared" si="192"/>
        <v>6</v>
      </c>
      <c r="G4102" s="79" t="str">
        <f t="shared" si="193"/>
        <v>D</v>
      </c>
      <c r="H4102" s="79" t="str">
        <f t="shared" si="194"/>
        <v>6IF-NWPL_ROCKY_M</v>
      </c>
    </row>
    <row r="4103" spans="1:8">
      <c r="A4103" s="80">
        <v>37726</v>
      </c>
      <c r="B4103" s="79" t="s">
        <v>70</v>
      </c>
      <c r="C4103" s="79" t="s">
        <v>46</v>
      </c>
      <c r="D4103" s="85">
        <v>120856</v>
      </c>
      <c r="E4103" s="85">
        <v>0</v>
      </c>
      <c r="F4103" s="210">
        <f t="shared" si="192"/>
        <v>6</v>
      </c>
      <c r="G4103" s="79" t="str">
        <f t="shared" si="193"/>
        <v>D</v>
      </c>
      <c r="H4103" s="79" t="str">
        <f t="shared" si="194"/>
        <v>6NGI-SOCAL</v>
      </c>
    </row>
    <row r="4104" spans="1:8">
      <c r="D4104" s="79"/>
      <c r="E4104" s="79"/>
      <c r="F4104" s="210" t="e">
        <f t="shared" si="192"/>
        <v>#N/A</v>
      </c>
      <c r="G4104" s="79" t="e">
        <f t="shared" si="193"/>
        <v>#N/A</v>
      </c>
      <c r="H4104" s="79" t="e">
        <f t="shared" si="194"/>
        <v>#N/A</v>
      </c>
    </row>
    <row r="4105" spans="1:8">
      <c r="D4105" s="79"/>
      <c r="E4105" s="79"/>
      <c r="F4105" s="210" t="e">
        <f t="shared" si="192"/>
        <v>#N/A</v>
      </c>
      <c r="G4105" s="79" t="e">
        <f t="shared" si="193"/>
        <v>#N/A</v>
      </c>
      <c r="H4105" s="79" t="e">
        <f t="shared" si="194"/>
        <v>#N/A</v>
      </c>
    </row>
    <row r="4106" spans="1:8">
      <c r="D4106" s="79"/>
      <c r="E4106" s="79"/>
      <c r="F4106" s="210" t="e">
        <f t="shared" si="192"/>
        <v>#N/A</v>
      </c>
      <c r="G4106" s="79" t="e">
        <f t="shared" si="193"/>
        <v>#N/A</v>
      </c>
      <c r="H4106" s="79" t="e">
        <f t="shared" si="194"/>
        <v>#N/A</v>
      </c>
    </row>
    <row r="4107" spans="1:8">
      <c r="D4107" s="79"/>
      <c r="E4107" s="79"/>
      <c r="F4107" s="210" t="e">
        <f t="shared" si="192"/>
        <v>#N/A</v>
      </c>
      <c r="G4107" s="79" t="e">
        <f t="shared" si="193"/>
        <v>#N/A</v>
      </c>
      <c r="H4107" s="79" t="e">
        <f t="shared" si="194"/>
        <v>#N/A</v>
      </c>
    </row>
    <row r="4108" spans="1:8">
      <c r="D4108" s="79"/>
      <c r="E4108" s="79"/>
      <c r="F4108" s="210" t="e">
        <f t="shared" si="192"/>
        <v>#N/A</v>
      </c>
      <c r="G4108" s="79" t="e">
        <f t="shared" si="193"/>
        <v>#N/A</v>
      </c>
      <c r="H4108" s="79" t="e">
        <f t="shared" si="194"/>
        <v>#N/A</v>
      </c>
    </row>
    <row r="4109" spans="1:8">
      <c r="D4109" s="79"/>
      <c r="E4109" s="79"/>
      <c r="F4109" s="210" t="e">
        <f t="shared" si="192"/>
        <v>#N/A</v>
      </c>
      <c r="G4109" s="79" t="e">
        <f t="shared" si="193"/>
        <v>#N/A</v>
      </c>
      <c r="H4109" s="79" t="e">
        <f t="shared" si="194"/>
        <v>#N/A</v>
      </c>
    </row>
    <row r="4110" spans="1:8">
      <c r="D4110" s="79"/>
      <c r="E4110" s="79"/>
      <c r="F4110" s="210" t="e">
        <f t="shared" si="192"/>
        <v>#N/A</v>
      </c>
      <c r="G4110" s="79" t="e">
        <f t="shared" si="193"/>
        <v>#N/A</v>
      </c>
      <c r="H4110" s="79" t="e">
        <f t="shared" si="194"/>
        <v>#N/A</v>
      </c>
    </row>
    <row r="4111" spans="1:8">
      <c r="D4111" s="79"/>
      <c r="E4111" s="79"/>
      <c r="F4111" s="210" t="e">
        <f t="shared" si="192"/>
        <v>#N/A</v>
      </c>
      <c r="G4111" s="79" t="e">
        <f t="shared" si="193"/>
        <v>#N/A</v>
      </c>
      <c r="H4111" s="79" t="e">
        <f t="shared" si="194"/>
        <v>#N/A</v>
      </c>
    </row>
    <row r="4112" spans="1:8">
      <c r="D4112" s="79"/>
      <c r="E4112" s="79"/>
      <c r="F4112" s="210" t="e">
        <f t="shared" si="192"/>
        <v>#N/A</v>
      </c>
      <c r="G4112" s="79" t="e">
        <f t="shared" si="193"/>
        <v>#N/A</v>
      </c>
      <c r="H4112" s="79" t="e">
        <f t="shared" si="194"/>
        <v>#N/A</v>
      </c>
    </row>
    <row r="4113" spans="4:8">
      <c r="D4113" s="79"/>
      <c r="E4113" s="79"/>
      <c r="F4113" s="210" t="e">
        <f t="shared" si="192"/>
        <v>#N/A</v>
      </c>
      <c r="G4113" s="79" t="e">
        <f t="shared" si="193"/>
        <v>#N/A</v>
      </c>
      <c r="H4113" s="79" t="e">
        <f t="shared" si="194"/>
        <v>#N/A</v>
      </c>
    </row>
    <row r="4114" spans="4:8">
      <c r="D4114" s="79"/>
      <c r="E4114" s="79"/>
      <c r="F4114" s="210" t="e">
        <f t="shared" si="192"/>
        <v>#N/A</v>
      </c>
      <c r="G4114" s="79" t="e">
        <f t="shared" si="193"/>
        <v>#N/A</v>
      </c>
      <c r="H4114" s="79" t="e">
        <f t="shared" si="194"/>
        <v>#N/A</v>
      </c>
    </row>
    <row r="4115" spans="4:8">
      <c r="D4115" s="79"/>
      <c r="E4115" s="79"/>
      <c r="F4115" s="210" t="e">
        <f t="shared" si="192"/>
        <v>#N/A</v>
      </c>
      <c r="G4115" s="79" t="e">
        <f t="shared" si="193"/>
        <v>#N/A</v>
      </c>
      <c r="H4115" s="79" t="e">
        <f t="shared" si="194"/>
        <v>#N/A</v>
      </c>
    </row>
    <row r="4116" spans="4:8">
      <c r="D4116" s="79"/>
      <c r="E4116" s="79"/>
      <c r="F4116" s="210" t="e">
        <f t="shared" si="192"/>
        <v>#N/A</v>
      </c>
      <c r="G4116" s="79" t="e">
        <f t="shared" si="193"/>
        <v>#N/A</v>
      </c>
      <c r="H4116" s="79" t="e">
        <f t="shared" si="194"/>
        <v>#N/A</v>
      </c>
    </row>
    <row r="4117" spans="4:8">
      <c r="D4117" s="79"/>
      <c r="E4117" s="79"/>
      <c r="F4117" s="210" t="e">
        <f t="shared" si="192"/>
        <v>#N/A</v>
      </c>
      <c r="G4117" s="79" t="e">
        <f t="shared" si="193"/>
        <v>#N/A</v>
      </c>
      <c r="H4117" s="79" t="e">
        <f t="shared" si="194"/>
        <v>#N/A</v>
      </c>
    </row>
    <row r="4118" spans="4:8">
      <c r="D4118" s="79"/>
      <c r="E4118" s="79"/>
      <c r="F4118" s="210" t="e">
        <f t="shared" si="192"/>
        <v>#N/A</v>
      </c>
      <c r="G4118" s="79" t="e">
        <f t="shared" si="193"/>
        <v>#N/A</v>
      </c>
      <c r="H4118" s="79" t="e">
        <f t="shared" si="194"/>
        <v>#N/A</v>
      </c>
    </row>
    <row r="4119" spans="4:8">
      <c r="D4119" s="79"/>
      <c r="E4119" s="79"/>
      <c r="F4119" s="210" t="e">
        <f t="shared" si="192"/>
        <v>#N/A</v>
      </c>
      <c r="G4119" s="79" t="e">
        <f t="shared" si="193"/>
        <v>#N/A</v>
      </c>
      <c r="H4119" s="79" t="e">
        <f t="shared" si="194"/>
        <v>#N/A</v>
      </c>
    </row>
    <row r="4120" spans="4:8">
      <c r="D4120" s="79"/>
      <c r="E4120" s="79"/>
      <c r="F4120" s="210" t="e">
        <f t="shared" si="192"/>
        <v>#N/A</v>
      </c>
      <c r="G4120" s="79" t="e">
        <f t="shared" si="193"/>
        <v>#N/A</v>
      </c>
      <c r="H4120" s="79" t="e">
        <f t="shared" si="194"/>
        <v>#N/A</v>
      </c>
    </row>
    <row r="4121" spans="4:8">
      <c r="D4121" s="79"/>
      <c r="E4121" s="79"/>
      <c r="F4121" s="210" t="e">
        <f t="shared" si="192"/>
        <v>#N/A</v>
      </c>
      <c r="G4121" s="79" t="e">
        <f t="shared" si="193"/>
        <v>#N/A</v>
      </c>
      <c r="H4121" s="79" t="e">
        <f t="shared" si="194"/>
        <v>#N/A</v>
      </c>
    </row>
    <row r="4122" spans="4:8">
      <c r="D4122" s="79"/>
      <c r="E4122" s="79"/>
      <c r="F4122" s="210" t="e">
        <f t="shared" si="192"/>
        <v>#N/A</v>
      </c>
      <c r="G4122" s="79" t="e">
        <f t="shared" si="193"/>
        <v>#N/A</v>
      </c>
      <c r="H4122" s="79" t="e">
        <f t="shared" si="194"/>
        <v>#N/A</v>
      </c>
    </row>
    <row r="4123" spans="4:8">
      <c r="D4123" s="79"/>
      <c r="E4123" s="79"/>
      <c r="F4123" s="210" t="e">
        <f t="shared" si="192"/>
        <v>#N/A</v>
      </c>
      <c r="G4123" s="79" t="e">
        <f t="shared" si="193"/>
        <v>#N/A</v>
      </c>
      <c r="H4123" s="79" t="e">
        <f t="shared" si="194"/>
        <v>#N/A</v>
      </c>
    </row>
    <row r="4124" spans="4:8">
      <c r="D4124" s="79"/>
      <c r="E4124" s="79"/>
      <c r="F4124" s="210" t="e">
        <f t="shared" si="192"/>
        <v>#N/A</v>
      </c>
      <c r="G4124" s="79" t="e">
        <f t="shared" si="193"/>
        <v>#N/A</v>
      </c>
      <c r="H4124" s="79" t="e">
        <f t="shared" si="194"/>
        <v>#N/A</v>
      </c>
    </row>
    <row r="4125" spans="4:8">
      <c r="D4125" s="79"/>
      <c r="E4125" s="79"/>
      <c r="F4125" s="210" t="e">
        <f t="shared" si="192"/>
        <v>#N/A</v>
      </c>
      <c r="G4125" s="79" t="e">
        <f t="shared" si="193"/>
        <v>#N/A</v>
      </c>
      <c r="H4125" s="79" t="e">
        <f t="shared" si="194"/>
        <v>#N/A</v>
      </c>
    </row>
    <row r="4126" spans="4:8">
      <c r="D4126" s="79"/>
      <c r="E4126" s="79"/>
      <c r="F4126" s="210" t="e">
        <f t="shared" si="192"/>
        <v>#N/A</v>
      </c>
      <c r="G4126" s="79" t="e">
        <f t="shared" si="193"/>
        <v>#N/A</v>
      </c>
      <c r="H4126" s="79" t="e">
        <f t="shared" si="194"/>
        <v>#N/A</v>
      </c>
    </row>
    <row r="4127" spans="4:8">
      <c r="D4127" s="79"/>
      <c r="E4127" s="79"/>
      <c r="F4127" s="210" t="e">
        <f t="shared" si="192"/>
        <v>#N/A</v>
      </c>
      <c r="G4127" s="79" t="e">
        <f t="shared" si="193"/>
        <v>#N/A</v>
      </c>
      <c r="H4127" s="79" t="e">
        <f t="shared" si="194"/>
        <v>#N/A</v>
      </c>
    </row>
    <row r="4128" spans="4:8">
      <c r="D4128" s="79"/>
      <c r="E4128" s="79"/>
      <c r="F4128" s="210" t="e">
        <f t="shared" si="192"/>
        <v>#N/A</v>
      </c>
      <c r="G4128" s="79" t="e">
        <f t="shared" si="193"/>
        <v>#N/A</v>
      </c>
      <c r="H4128" s="79" t="e">
        <f t="shared" si="194"/>
        <v>#N/A</v>
      </c>
    </row>
    <row r="4129" spans="4:8">
      <c r="D4129" s="79"/>
      <c r="E4129" s="79"/>
      <c r="F4129" s="210" t="e">
        <f t="shared" si="192"/>
        <v>#N/A</v>
      </c>
      <c r="G4129" s="79" t="e">
        <f t="shared" si="193"/>
        <v>#N/A</v>
      </c>
      <c r="H4129" s="79" t="e">
        <f t="shared" si="194"/>
        <v>#N/A</v>
      </c>
    </row>
    <row r="4130" spans="4:8">
      <c r="D4130" s="79"/>
      <c r="E4130" s="79"/>
      <c r="F4130" s="210" t="e">
        <f t="shared" si="192"/>
        <v>#N/A</v>
      </c>
      <c r="G4130" s="79" t="e">
        <f t="shared" si="193"/>
        <v>#N/A</v>
      </c>
      <c r="H4130" s="79" t="e">
        <f t="shared" si="194"/>
        <v>#N/A</v>
      </c>
    </row>
    <row r="4131" spans="4:8">
      <c r="D4131" s="79"/>
      <c r="E4131" s="79"/>
      <c r="F4131" s="210" t="e">
        <f t="shared" si="192"/>
        <v>#N/A</v>
      </c>
      <c r="G4131" s="79" t="e">
        <f t="shared" si="193"/>
        <v>#N/A</v>
      </c>
      <c r="H4131" s="79" t="e">
        <f t="shared" si="194"/>
        <v>#N/A</v>
      </c>
    </row>
    <row r="4132" spans="4:8">
      <c r="D4132" s="79"/>
      <c r="E4132" s="79"/>
      <c r="F4132" s="210" t="e">
        <f t="shared" si="192"/>
        <v>#N/A</v>
      </c>
      <c r="G4132" s="79" t="e">
        <f t="shared" si="193"/>
        <v>#N/A</v>
      </c>
      <c r="H4132" s="79" t="e">
        <f t="shared" si="194"/>
        <v>#N/A</v>
      </c>
    </row>
    <row r="4133" spans="4:8">
      <c r="D4133" s="79"/>
      <c r="E4133" s="79"/>
      <c r="F4133" s="210" t="e">
        <f t="shared" si="192"/>
        <v>#N/A</v>
      </c>
      <c r="G4133" s="79" t="e">
        <f t="shared" si="193"/>
        <v>#N/A</v>
      </c>
      <c r="H4133" s="79" t="e">
        <f t="shared" si="194"/>
        <v>#N/A</v>
      </c>
    </row>
    <row r="4134" spans="4:8">
      <c r="D4134" s="79"/>
      <c r="E4134" s="79"/>
      <c r="F4134" s="210" t="e">
        <f t="shared" si="192"/>
        <v>#N/A</v>
      </c>
      <c r="G4134" s="79" t="e">
        <f t="shared" si="193"/>
        <v>#N/A</v>
      </c>
      <c r="H4134" s="79" t="e">
        <f t="shared" si="194"/>
        <v>#N/A</v>
      </c>
    </row>
    <row r="4135" spans="4:8">
      <c r="D4135" s="79"/>
      <c r="E4135" s="79"/>
      <c r="F4135" s="210" t="e">
        <f t="shared" si="192"/>
        <v>#N/A</v>
      </c>
      <c r="G4135" s="79" t="e">
        <f t="shared" si="193"/>
        <v>#N/A</v>
      </c>
      <c r="H4135" s="79" t="e">
        <f t="shared" si="194"/>
        <v>#N/A</v>
      </c>
    </row>
    <row r="4136" spans="4:8">
      <c r="D4136" s="79"/>
      <c r="E4136" s="79"/>
      <c r="F4136" s="210" t="e">
        <f t="shared" si="192"/>
        <v>#N/A</v>
      </c>
      <c r="G4136" s="79" t="e">
        <f t="shared" si="193"/>
        <v>#N/A</v>
      </c>
      <c r="H4136" s="79" t="e">
        <f t="shared" si="194"/>
        <v>#N/A</v>
      </c>
    </row>
    <row r="4137" spans="4:8">
      <c r="D4137" s="79"/>
      <c r="E4137" s="79"/>
      <c r="F4137" s="210" t="e">
        <f t="shared" si="192"/>
        <v>#N/A</v>
      </c>
      <c r="G4137" s="79" t="e">
        <f t="shared" si="193"/>
        <v>#N/A</v>
      </c>
      <c r="H4137" s="79" t="e">
        <f t="shared" si="194"/>
        <v>#N/A</v>
      </c>
    </row>
    <row r="4138" spans="4:8">
      <c r="D4138" s="79"/>
      <c r="E4138" s="79"/>
      <c r="F4138" s="210" t="e">
        <f t="shared" si="192"/>
        <v>#N/A</v>
      </c>
      <c r="G4138" s="79" t="e">
        <f t="shared" si="193"/>
        <v>#N/A</v>
      </c>
      <c r="H4138" s="79" t="e">
        <f t="shared" si="194"/>
        <v>#N/A</v>
      </c>
    </row>
    <row r="4139" spans="4:8">
      <c r="D4139" s="79"/>
      <c r="E4139" s="79"/>
      <c r="F4139" s="210" t="e">
        <f t="shared" si="192"/>
        <v>#N/A</v>
      </c>
      <c r="G4139" s="79" t="e">
        <f t="shared" si="193"/>
        <v>#N/A</v>
      </c>
      <c r="H4139" s="79" t="e">
        <f t="shared" si="194"/>
        <v>#N/A</v>
      </c>
    </row>
    <row r="4140" spans="4:8">
      <c r="D4140" s="79"/>
      <c r="E4140" s="79"/>
      <c r="F4140" s="210" t="e">
        <f t="shared" si="192"/>
        <v>#N/A</v>
      </c>
      <c r="G4140" s="79" t="e">
        <f t="shared" si="193"/>
        <v>#N/A</v>
      </c>
      <c r="H4140" s="79" t="e">
        <f t="shared" si="194"/>
        <v>#N/A</v>
      </c>
    </row>
    <row r="4141" spans="4:8">
      <c r="D4141" s="79"/>
      <c r="E4141" s="79"/>
      <c r="F4141" s="210" t="e">
        <f t="shared" si="192"/>
        <v>#N/A</v>
      </c>
      <c r="G4141" s="79" t="e">
        <f t="shared" si="193"/>
        <v>#N/A</v>
      </c>
      <c r="H4141" s="79" t="e">
        <f t="shared" si="194"/>
        <v>#N/A</v>
      </c>
    </row>
    <row r="4142" spans="4:8">
      <c r="D4142" s="79"/>
      <c r="E4142" s="79"/>
      <c r="F4142" s="210" t="e">
        <f t="shared" si="192"/>
        <v>#N/A</v>
      </c>
      <c r="G4142" s="79" t="e">
        <f t="shared" si="193"/>
        <v>#N/A</v>
      </c>
      <c r="H4142" s="79" t="e">
        <f t="shared" si="194"/>
        <v>#N/A</v>
      </c>
    </row>
    <row r="4143" spans="4:8">
      <c r="D4143" s="79"/>
      <c r="E4143" s="79"/>
      <c r="F4143" s="210" t="e">
        <f t="shared" si="192"/>
        <v>#N/A</v>
      </c>
      <c r="G4143" s="79" t="e">
        <f t="shared" si="193"/>
        <v>#N/A</v>
      </c>
      <c r="H4143" s="79" t="e">
        <f t="shared" si="194"/>
        <v>#N/A</v>
      </c>
    </row>
    <row r="4144" spans="4:8">
      <c r="D4144" s="79"/>
      <c r="E4144" s="79"/>
      <c r="F4144" s="210" t="e">
        <f t="shared" si="192"/>
        <v>#N/A</v>
      </c>
      <c r="G4144" s="79" t="e">
        <f t="shared" si="193"/>
        <v>#N/A</v>
      </c>
      <c r="H4144" s="79" t="e">
        <f t="shared" si="194"/>
        <v>#N/A</v>
      </c>
    </row>
    <row r="4145" spans="4:8">
      <c r="D4145" s="79"/>
      <c r="E4145" s="79"/>
      <c r="F4145" s="210" t="e">
        <f t="shared" si="192"/>
        <v>#N/A</v>
      </c>
      <c r="G4145" s="79" t="e">
        <f t="shared" si="193"/>
        <v>#N/A</v>
      </c>
      <c r="H4145" s="79" t="e">
        <f t="shared" si="194"/>
        <v>#N/A</v>
      </c>
    </row>
    <row r="4146" spans="4:8">
      <c r="D4146" s="79"/>
      <c r="E4146" s="79"/>
      <c r="F4146" s="210" t="e">
        <f t="shared" si="192"/>
        <v>#N/A</v>
      </c>
      <c r="G4146" s="79" t="e">
        <f t="shared" si="193"/>
        <v>#N/A</v>
      </c>
      <c r="H4146" s="79" t="e">
        <f t="shared" si="194"/>
        <v>#N/A</v>
      </c>
    </row>
    <row r="4147" spans="4:8">
      <c r="D4147" s="79"/>
      <c r="E4147" s="79"/>
      <c r="F4147" s="210" t="e">
        <f t="shared" si="192"/>
        <v>#N/A</v>
      </c>
      <c r="G4147" s="79" t="e">
        <f t="shared" si="193"/>
        <v>#N/A</v>
      </c>
      <c r="H4147" s="79" t="e">
        <f t="shared" si="194"/>
        <v>#N/A</v>
      </c>
    </row>
    <row r="4148" spans="4:8">
      <c r="D4148" s="79"/>
      <c r="E4148" s="79"/>
      <c r="F4148" s="210" t="e">
        <f t="shared" si="192"/>
        <v>#N/A</v>
      </c>
      <c r="G4148" s="79" t="e">
        <f t="shared" si="193"/>
        <v>#N/A</v>
      </c>
      <c r="H4148" s="79" t="e">
        <f t="shared" si="194"/>
        <v>#N/A</v>
      </c>
    </row>
    <row r="4149" spans="4:8">
      <c r="D4149" s="79"/>
      <c r="E4149" s="79"/>
      <c r="F4149" s="210" t="e">
        <f t="shared" si="192"/>
        <v>#N/A</v>
      </c>
      <c r="G4149" s="79" t="e">
        <f t="shared" si="193"/>
        <v>#N/A</v>
      </c>
      <c r="H4149" s="79" t="e">
        <f t="shared" si="194"/>
        <v>#N/A</v>
      </c>
    </row>
    <row r="4150" spans="4:8">
      <c r="D4150" s="79"/>
      <c r="E4150" s="79"/>
      <c r="F4150" s="210" t="e">
        <f t="shared" si="192"/>
        <v>#N/A</v>
      </c>
      <c r="G4150" s="79" t="e">
        <f t="shared" si="193"/>
        <v>#N/A</v>
      </c>
      <c r="H4150" s="79" t="e">
        <f t="shared" si="194"/>
        <v>#N/A</v>
      </c>
    </row>
    <row r="4151" spans="4:8">
      <c r="D4151" s="79"/>
      <c r="E4151" s="79"/>
      <c r="F4151" s="210" t="e">
        <f t="shared" si="192"/>
        <v>#N/A</v>
      </c>
      <c r="G4151" s="79" t="e">
        <f t="shared" si="193"/>
        <v>#N/A</v>
      </c>
      <c r="H4151" s="79" t="e">
        <f t="shared" si="194"/>
        <v>#N/A</v>
      </c>
    </row>
    <row r="4152" spans="4:8">
      <c r="D4152" s="79"/>
      <c r="E4152" s="79"/>
      <c r="F4152" s="210" t="e">
        <f t="shared" si="192"/>
        <v>#N/A</v>
      </c>
      <c r="G4152" s="79" t="e">
        <f t="shared" si="193"/>
        <v>#N/A</v>
      </c>
      <c r="H4152" s="79" t="e">
        <f t="shared" si="194"/>
        <v>#N/A</v>
      </c>
    </row>
    <row r="4153" spans="4:8">
      <c r="D4153" s="79"/>
      <c r="E4153" s="79"/>
      <c r="F4153" s="210" t="e">
        <f t="shared" si="192"/>
        <v>#N/A</v>
      </c>
      <c r="G4153" s="79" t="e">
        <f t="shared" si="193"/>
        <v>#N/A</v>
      </c>
      <c r="H4153" s="79" t="e">
        <f t="shared" si="194"/>
        <v>#N/A</v>
      </c>
    </row>
    <row r="4154" spans="4:8">
      <c r="D4154" s="79"/>
      <c r="E4154" s="79"/>
      <c r="F4154" s="210" t="e">
        <f t="shared" si="192"/>
        <v>#N/A</v>
      </c>
      <c r="G4154" s="79" t="e">
        <f t="shared" si="193"/>
        <v>#N/A</v>
      </c>
      <c r="H4154" s="79" t="e">
        <f t="shared" si="194"/>
        <v>#N/A</v>
      </c>
    </row>
    <row r="4155" spans="4:8">
      <c r="D4155" s="79"/>
      <c r="E4155" s="79"/>
      <c r="F4155" s="210" t="e">
        <f t="shared" si="192"/>
        <v>#N/A</v>
      </c>
      <c r="G4155" s="79" t="e">
        <f t="shared" si="193"/>
        <v>#N/A</v>
      </c>
      <c r="H4155" s="79" t="e">
        <f t="shared" si="194"/>
        <v>#N/A</v>
      </c>
    </row>
    <row r="4156" spans="4:8">
      <c r="D4156" s="79"/>
      <c r="E4156" s="79"/>
      <c r="F4156" s="210" t="e">
        <f t="shared" si="192"/>
        <v>#N/A</v>
      </c>
      <c r="G4156" s="79" t="e">
        <f t="shared" si="193"/>
        <v>#N/A</v>
      </c>
      <c r="H4156" s="79" t="e">
        <f t="shared" si="194"/>
        <v>#N/A</v>
      </c>
    </row>
    <row r="4157" spans="4:8">
      <c r="D4157" s="79"/>
      <c r="E4157" s="79"/>
      <c r="F4157" s="210" t="e">
        <f t="shared" si="192"/>
        <v>#N/A</v>
      </c>
      <c r="G4157" s="79" t="e">
        <f t="shared" si="193"/>
        <v>#N/A</v>
      </c>
      <c r="H4157" s="79" t="e">
        <f t="shared" si="194"/>
        <v>#N/A</v>
      </c>
    </row>
    <row r="4158" spans="4:8">
      <c r="D4158" s="79"/>
      <c r="E4158" s="79"/>
      <c r="F4158" s="210" t="e">
        <f t="shared" si="192"/>
        <v>#N/A</v>
      </c>
      <c r="G4158" s="79" t="e">
        <f t="shared" si="193"/>
        <v>#N/A</v>
      </c>
      <c r="H4158" s="79" t="e">
        <f t="shared" si="194"/>
        <v>#N/A</v>
      </c>
    </row>
    <row r="4159" spans="4:8">
      <c r="D4159" s="79"/>
      <c r="E4159" s="79"/>
      <c r="F4159" s="210" t="e">
        <f t="shared" si="192"/>
        <v>#N/A</v>
      </c>
      <c r="G4159" s="79" t="e">
        <f t="shared" si="193"/>
        <v>#N/A</v>
      </c>
      <c r="H4159" s="79" t="e">
        <f t="shared" si="194"/>
        <v>#N/A</v>
      </c>
    </row>
    <row r="4160" spans="4:8">
      <c r="D4160" s="79"/>
      <c r="E4160" s="79"/>
      <c r="F4160" s="210" t="e">
        <f t="shared" si="192"/>
        <v>#N/A</v>
      </c>
      <c r="G4160" s="79" t="e">
        <f t="shared" si="193"/>
        <v>#N/A</v>
      </c>
      <c r="H4160" s="79" t="e">
        <f t="shared" si="194"/>
        <v>#N/A</v>
      </c>
    </row>
    <row r="4161" spans="4:8">
      <c r="D4161" s="79"/>
      <c r="E4161" s="79"/>
      <c r="F4161" s="210" t="e">
        <f t="shared" si="192"/>
        <v>#N/A</v>
      </c>
      <c r="G4161" s="79" t="e">
        <f t="shared" si="193"/>
        <v>#N/A</v>
      </c>
      <c r="H4161" s="79" t="e">
        <f t="shared" si="194"/>
        <v>#N/A</v>
      </c>
    </row>
    <row r="4162" spans="4:8">
      <c r="D4162" s="79"/>
      <c r="E4162" s="79"/>
      <c r="F4162" s="210" t="e">
        <f t="shared" si="192"/>
        <v>#N/A</v>
      </c>
      <c r="G4162" s="79" t="e">
        <f t="shared" si="193"/>
        <v>#N/A</v>
      </c>
      <c r="H4162" s="79" t="e">
        <f t="shared" si="194"/>
        <v>#N/A</v>
      </c>
    </row>
    <row r="4163" spans="4:8">
      <c r="D4163" s="79"/>
      <c r="E4163" s="79"/>
      <c r="F4163" s="210" t="e">
        <f t="shared" ref="F4163:F4226" si="195">IF(REF_DT&lt;=LastDay,INDEX(IntraMonth_Buckets,MATCH($A4163,IntraSumMonths,0),1),INDEX(BucketTable,MATCH($A4163,SumMonths,0),1))</f>
        <v>#N/A</v>
      </c>
      <c r="G4163" s="79" t="e">
        <f t="shared" ref="G4163:G4226" si="196">INDEX(Book_Type,MATCH($B4163,Book,0),1)</f>
        <v>#N/A</v>
      </c>
      <c r="H4163" s="79" t="e">
        <f t="shared" ref="H4163:H4226" si="197">$F4163&amp;$C4163</f>
        <v>#N/A</v>
      </c>
    </row>
    <row r="4164" spans="4:8">
      <c r="D4164" s="79"/>
      <c r="E4164" s="79"/>
      <c r="F4164" s="210" t="e">
        <f t="shared" si="195"/>
        <v>#N/A</v>
      </c>
      <c r="G4164" s="79" t="e">
        <f t="shared" si="196"/>
        <v>#N/A</v>
      </c>
      <c r="H4164" s="79" t="e">
        <f t="shared" si="197"/>
        <v>#N/A</v>
      </c>
    </row>
    <row r="4165" spans="4:8">
      <c r="D4165" s="79"/>
      <c r="E4165" s="79"/>
      <c r="F4165" s="210" t="e">
        <f t="shared" si="195"/>
        <v>#N/A</v>
      </c>
      <c r="G4165" s="79" t="e">
        <f t="shared" si="196"/>
        <v>#N/A</v>
      </c>
      <c r="H4165" s="79" t="e">
        <f t="shared" si="197"/>
        <v>#N/A</v>
      </c>
    </row>
    <row r="4166" spans="4:8">
      <c r="D4166" s="79"/>
      <c r="E4166" s="79"/>
      <c r="F4166" s="210" t="e">
        <f t="shared" si="195"/>
        <v>#N/A</v>
      </c>
      <c r="G4166" s="79" t="e">
        <f t="shared" si="196"/>
        <v>#N/A</v>
      </c>
      <c r="H4166" s="79" t="e">
        <f t="shared" si="197"/>
        <v>#N/A</v>
      </c>
    </row>
    <row r="4167" spans="4:8">
      <c r="D4167" s="79"/>
      <c r="E4167" s="79"/>
      <c r="F4167" s="210" t="e">
        <f t="shared" si="195"/>
        <v>#N/A</v>
      </c>
      <c r="G4167" s="79" t="e">
        <f t="shared" si="196"/>
        <v>#N/A</v>
      </c>
      <c r="H4167" s="79" t="e">
        <f t="shared" si="197"/>
        <v>#N/A</v>
      </c>
    </row>
    <row r="4168" spans="4:8">
      <c r="D4168" s="79"/>
      <c r="E4168" s="79"/>
      <c r="F4168" s="210" t="e">
        <f t="shared" si="195"/>
        <v>#N/A</v>
      </c>
      <c r="G4168" s="79" t="e">
        <f t="shared" si="196"/>
        <v>#N/A</v>
      </c>
      <c r="H4168" s="79" t="e">
        <f t="shared" si="197"/>
        <v>#N/A</v>
      </c>
    </row>
    <row r="4169" spans="4:8">
      <c r="D4169" s="79"/>
      <c r="E4169" s="79"/>
      <c r="F4169" s="210" t="e">
        <f t="shared" si="195"/>
        <v>#N/A</v>
      </c>
      <c r="G4169" s="79" t="e">
        <f t="shared" si="196"/>
        <v>#N/A</v>
      </c>
      <c r="H4169" s="79" t="e">
        <f t="shared" si="197"/>
        <v>#N/A</v>
      </c>
    </row>
    <row r="4170" spans="4:8">
      <c r="D4170" s="79"/>
      <c r="E4170" s="79"/>
      <c r="F4170" s="210" t="e">
        <f t="shared" si="195"/>
        <v>#N/A</v>
      </c>
      <c r="G4170" s="79" t="e">
        <f t="shared" si="196"/>
        <v>#N/A</v>
      </c>
      <c r="H4170" s="79" t="e">
        <f t="shared" si="197"/>
        <v>#N/A</v>
      </c>
    </row>
    <row r="4171" spans="4:8">
      <c r="D4171" s="79"/>
      <c r="E4171" s="79"/>
      <c r="F4171" s="210" t="e">
        <f t="shared" si="195"/>
        <v>#N/A</v>
      </c>
      <c r="G4171" s="79" t="e">
        <f t="shared" si="196"/>
        <v>#N/A</v>
      </c>
      <c r="H4171" s="79" t="e">
        <f t="shared" si="197"/>
        <v>#N/A</v>
      </c>
    </row>
    <row r="4172" spans="4:8">
      <c r="D4172" s="79"/>
      <c r="E4172" s="79"/>
      <c r="F4172" s="210" t="e">
        <f t="shared" si="195"/>
        <v>#N/A</v>
      </c>
      <c r="G4172" s="79" t="e">
        <f t="shared" si="196"/>
        <v>#N/A</v>
      </c>
      <c r="H4172" s="79" t="e">
        <f t="shared" si="197"/>
        <v>#N/A</v>
      </c>
    </row>
    <row r="4173" spans="4:8">
      <c r="D4173" s="79"/>
      <c r="E4173" s="79"/>
      <c r="F4173" s="210" t="e">
        <f t="shared" si="195"/>
        <v>#N/A</v>
      </c>
      <c r="G4173" s="79" t="e">
        <f t="shared" si="196"/>
        <v>#N/A</v>
      </c>
      <c r="H4173" s="79" t="e">
        <f t="shared" si="197"/>
        <v>#N/A</v>
      </c>
    </row>
    <row r="4174" spans="4:8">
      <c r="D4174" s="79"/>
      <c r="E4174" s="79"/>
      <c r="F4174" s="210" t="e">
        <f t="shared" si="195"/>
        <v>#N/A</v>
      </c>
      <c r="G4174" s="79" t="e">
        <f t="shared" si="196"/>
        <v>#N/A</v>
      </c>
      <c r="H4174" s="79" t="e">
        <f t="shared" si="197"/>
        <v>#N/A</v>
      </c>
    </row>
    <row r="4175" spans="4:8">
      <c r="D4175" s="79"/>
      <c r="E4175" s="79"/>
      <c r="F4175" s="210" t="e">
        <f t="shared" si="195"/>
        <v>#N/A</v>
      </c>
      <c r="G4175" s="79" t="e">
        <f t="shared" si="196"/>
        <v>#N/A</v>
      </c>
      <c r="H4175" s="79" t="e">
        <f t="shared" si="197"/>
        <v>#N/A</v>
      </c>
    </row>
    <row r="4176" spans="4:8">
      <c r="D4176" s="79"/>
      <c r="E4176" s="79"/>
      <c r="F4176" s="210" t="e">
        <f t="shared" si="195"/>
        <v>#N/A</v>
      </c>
      <c r="G4176" s="79" t="e">
        <f t="shared" si="196"/>
        <v>#N/A</v>
      </c>
      <c r="H4176" s="79" t="e">
        <f t="shared" si="197"/>
        <v>#N/A</v>
      </c>
    </row>
    <row r="4177" spans="4:8">
      <c r="D4177" s="79"/>
      <c r="E4177" s="79"/>
      <c r="F4177" s="210" t="e">
        <f t="shared" si="195"/>
        <v>#N/A</v>
      </c>
      <c r="G4177" s="79" t="e">
        <f t="shared" si="196"/>
        <v>#N/A</v>
      </c>
      <c r="H4177" s="79" t="e">
        <f t="shared" si="197"/>
        <v>#N/A</v>
      </c>
    </row>
    <row r="4178" spans="4:8">
      <c r="D4178" s="79"/>
      <c r="E4178" s="79"/>
      <c r="F4178" s="210" t="e">
        <f t="shared" si="195"/>
        <v>#N/A</v>
      </c>
      <c r="G4178" s="79" t="e">
        <f t="shared" si="196"/>
        <v>#N/A</v>
      </c>
      <c r="H4178" s="79" t="e">
        <f t="shared" si="197"/>
        <v>#N/A</v>
      </c>
    </row>
    <row r="4179" spans="4:8">
      <c r="D4179" s="79"/>
      <c r="E4179" s="79"/>
      <c r="F4179" s="210" t="e">
        <f t="shared" si="195"/>
        <v>#N/A</v>
      </c>
      <c r="G4179" s="79" t="e">
        <f t="shared" si="196"/>
        <v>#N/A</v>
      </c>
      <c r="H4179" s="79" t="e">
        <f t="shared" si="197"/>
        <v>#N/A</v>
      </c>
    </row>
    <row r="4180" spans="4:8">
      <c r="D4180" s="79"/>
      <c r="E4180" s="79"/>
      <c r="F4180" s="210" t="e">
        <f t="shared" si="195"/>
        <v>#N/A</v>
      </c>
      <c r="G4180" s="79" t="e">
        <f t="shared" si="196"/>
        <v>#N/A</v>
      </c>
      <c r="H4180" s="79" t="e">
        <f t="shared" si="197"/>
        <v>#N/A</v>
      </c>
    </row>
    <row r="4181" spans="4:8">
      <c r="D4181" s="79"/>
      <c r="E4181" s="79"/>
      <c r="F4181" s="210" t="e">
        <f t="shared" si="195"/>
        <v>#N/A</v>
      </c>
      <c r="G4181" s="79" t="e">
        <f t="shared" si="196"/>
        <v>#N/A</v>
      </c>
      <c r="H4181" s="79" t="e">
        <f t="shared" si="197"/>
        <v>#N/A</v>
      </c>
    </row>
    <row r="4182" spans="4:8">
      <c r="D4182" s="79"/>
      <c r="E4182" s="79"/>
      <c r="F4182" s="210" t="e">
        <f t="shared" si="195"/>
        <v>#N/A</v>
      </c>
      <c r="G4182" s="79" t="e">
        <f t="shared" si="196"/>
        <v>#N/A</v>
      </c>
      <c r="H4182" s="79" t="e">
        <f t="shared" si="197"/>
        <v>#N/A</v>
      </c>
    </row>
    <row r="4183" spans="4:8">
      <c r="D4183" s="79"/>
      <c r="E4183" s="79"/>
      <c r="F4183" s="210" t="e">
        <f t="shared" si="195"/>
        <v>#N/A</v>
      </c>
      <c r="G4183" s="79" t="e">
        <f t="shared" si="196"/>
        <v>#N/A</v>
      </c>
      <c r="H4183" s="79" t="e">
        <f t="shared" si="197"/>
        <v>#N/A</v>
      </c>
    </row>
    <row r="4184" spans="4:8">
      <c r="D4184" s="79"/>
      <c r="E4184" s="79"/>
      <c r="F4184" s="210" t="e">
        <f t="shared" si="195"/>
        <v>#N/A</v>
      </c>
      <c r="G4184" s="79" t="e">
        <f t="shared" si="196"/>
        <v>#N/A</v>
      </c>
      <c r="H4184" s="79" t="e">
        <f t="shared" si="197"/>
        <v>#N/A</v>
      </c>
    </row>
    <row r="4185" spans="4:8">
      <c r="D4185" s="79"/>
      <c r="E4185" s="79"/>
      <c r="F4185" s="210" t="e">
        <f t="shared" si="195"/>
        <v>#N/A</v>
      </c>
      <c r="G4185" s="79" t="e">
        <f t="shared" si="196"/>
        <v>#N/A</v>
      </c>
      <c r="H4185" s="79" t="e">
        <f t="shared" si="197"/>
        <v>#N/A</v>
      </c>
    </row>
    <row r="4186" spans="4:8">
      <c r="D4186" s="79"/>
      <c r="E4186" s="79"/>
      <c r="F4186" s="210" t="e">
        <f t="shared" si="195"/>
        <v>#N/A</v>
      </c>
      <c r="G4186" s="79" t="e">
        <f t="shared" si="196"/>
        <v>#N/A</v>
      </c>
      <c r="H4186" s="79" t="e">
        <f t="shared" si="197"/>
        <v>#N/A</v>
      </c>
    </row>
    <row r="4187" spans="4:8">
      <c r="D4187" s="79"/>
      <c r="E4187" s="79"/>
      <c r="F4187" s="210" t="e">
        <f t="shared" si="195"/>
        <v>#N/A</v>
      </c>
      <c r="G4187" s="79" t="e">
        <f t="shared" si="196"/>
        <v>#N/A</v>
      </c>
      <c r="H4187" s="79" t="e">
        <f t="shared" si="197"/>
        <v>#N/A</v>
      </c>
    </row>
    <row r="4188" spans="4:8">
      <c r="D4188" s="79"/>
      <c r="E4188" s="79"/>
      <c r="F4188" s="210" t="e">
        <f t="shared" si="195"/>
        <v>#N/A</v>
      </c>
      <c r="G4188" s="79" t="e">
        <f t="shared" si="196"/>
        <v>#N/A</v>
      </c>
      <c r="H4188" s="79" t="e">
        <f t="shared" si="197"/>
        <v>#N/A</v>
      </c>
    </row>
    <row r="4189" spans="4:8">
      <c r="D4189" s="79"/>
      <c r="E4189" s="79"/>
      <c r="F4189" s="210" t="e">
        <f t="shared" si="195"/>
        <v>#N/A</v>
      </c>
      <c r="G4189" s="79" t="e">
        <f t="shared" si="196"/>
        <v>#N/A</v>
      </c>
      <c r="H4189" s="79" t="e">
        <f t="shared" si="197"/>
        <v>#N/A</v>
      </c>
    </row>
    <row r="4190" spans="4:8">
      <c r="D4190" s="79"/>
      <c r="E4190" s="79"/>
      <c r="F4190" s="210" t="e">
        <f t="shared" si="195"/>
        <v>#N/A</v>
      </c>
      <c r="G4190" s="79" t="e">
        <f t="shared" si="196"/>
        <v>#N/A</v>
      </c>
      <c r="H4190" s="79" t="e">
        <f t="shared" si="197"/>
        <v>#N/A</v>
      </c>
    </row>
    <row r="4191" spans="4:8">
      <c r="D4191" s="79"/>
      <c r="E4191" s="79"/>
      <c r="F4191" s="210" t="e">
        <f t="shared" si="195"/>
        <v>#N/A</v>
      </c>
      <c r="G4191" s="79" t="e">
        <f t="shared" si="196"/>
        <v>#N/A</v>
      </c>
      <c r="H4191" s="79" t="e">
        <f t="shared" si="197"/>
        <v>#N/A</v>
      </c>
    </row>
    <row r="4192" spans="4:8">
      <c r="D4192" s="79"/>
      <c r="E4192" s="79"/>
      <c r="F4192" s="210" t="e">
        <f t="shared" si="195"/>
        <v>#N/A</v>
      </c>
      <c r="G4192" s="79" t="e">
        <f t="shared" si="196"/>
        <v>#N/A</v>
      </c>
      <c r="H4192" s="79" t="e">
        <f t="shared" si="197"/>
        <v>#N/A</v>
      </c>
    </row>
    <row r="4193" spans="4:8">
      <c r="D4193" s="79"/>
      <c r="E4193" s="79"/>
      <c r="F4193" s="210" t="e">
        <f t="shared" si="195"/>
        <v>#N/A</v>
      </c>
      <c r="G4193" s="79" t="e">
        <f t="shared" si="196"/>
        <v>#N/A</v>
      </c>
      <c r="H4193" s="79" t="e">
        <f t="shared" si="197"/>
        <v>#N/A</v>
      </c>
    </row>
    <row r="4194" spans="4:8">
      <c r="D4194" s="79"/>
      <c r="E4194" s="79"/>
      <c r="F4194" s="210" t="e">
        <f t="shared" si="195"/>
        <v>#N/A</v>
      </c>
      <c r="G4194" s="79" t="e">
        <f t="shared" si="196"/>
        <v>#N/A</v>
      </c>
      <c r="H4194" s="79" t="e">
        <f t="shared" si="197"/>
        <v>#N/A</v>
      </c>
    </row>
    <row r="4195" spans="4:8">
      <c r="D4195" s="79"/>
      <c r="E4195" s="79"/>
      <c r="F4195" s="210" t="e">
        <f t="shared" si="195"/>
        <v>#N/A</v>
      </c>
      <c r="G4195" s="79" t="e">
        <f t="shared" si="196"/>
        <v>#N/A</v>
      </c>
      <c r="H4195" s="79" t="e">
        <f t="shared" si="197"/>
        <v>#N/A</v>
      </c>
    </row>
    <row r="4196" spans="4:8">
      <c r="D4196" s="79"/>
      <c r="E4196" s="79"/>
      <c r="F4196" s="210" t="e">
        <f t="shared" si="195"/>
        <v>#N/A</v>
      </c>
      <c r="G4196" s="79" t="e">
        <f t="shared" si="196"/>
        <v>#N/A</v>
      </c>
      <c r="H4196" s="79" t="e">
        <f t="shared" si="197"/>
        <v>#N/A</v>
      </c>
    </row>
    <row r="4197" spans="4:8">
      <c r="D4197" s="79"/>
      <c r="E4197" s="79"/>
      <c r="F4197" s="210" t="e">
        <f t="shared" si="195"/>
        <v>#N/A</v>
      </c>
      <c r="G4197" s="79" t="e">
        <f t="shared" si="196"/>
        <v>#N/A</v>
      </c>
      <c r="H4197" s="79" t="e">
        <f t="shared" si="197"/>
        <v>#N/A</v>
      </c>
    </row>
    <row r="4198" spans="4:8">
      <c r="D4198" s="79"/>
      <c r="E4198" s="79"/>
      <c r="F4198" s="210" t="e">
        <f t="shared" si="195"/>
        <v>#N/A</v>
      </c>
      <c r="G4198" s="79" t="e">
        <f t="shared" si="196"/>
        <v>#N/A</v>
      </c>
      <c r="H4198" s="79" t="e">
        <f t="shared" si="197"/>
        <v>#N/A</v>
      </c>
    </row>
    <row r="4199" spans="4:8">
      <c r="D4199" s="79"/>
      <c r="E4199" s="79"/>
      <c r="F4199" s="210" t="e">
        <f t="shared" si="195"/>
        <v>#N/A</v>
      </c>
      <c r="G4199" s="79" t="e">
        <f t="shared" si="196"/>
        <v>#N/A</v>
      </c>
      <c r="H4199" s="79" t="e">
        <f t="shared" si="197"/>
        <v>#N/A</v>
      </c>
    </row>
    <row r="4200" spans="4:8">
      <c r="D4200" s="79"/>
      <c r="E4200" s="79"/>
      <c r="F4200" s="210" t="e">
        <f t="shared" si="195"/>
        <v>#N/A</v>
      </c>
      <c r="G4200" s="79" t="e">
        <f t="shared" si="196"/>
        <v>#N/A</v>
      </c>
      <c r="H4200" s="79" t="e">
        <f t="shared" si="197"/>
        <v>#N/A</v>
      </c>
    </row>
    <row r="4201" spans="4:8">
      <c r="D4201" s="79"/>
      <c r="E4201" s="79"/>
      <c r="F4201" s="210" t="e">
        <f t="shared" si="195"/>
        <v>#N/A</v>
      </c>
      <c r="G4201" s="79" t="e">
        <f t="shared" si="196"/>
        <v>#N/A</v>
      </c>
      <c r="H4201" s="79" t="e">
        <f t="shared" si="197"/>
        <v>#N/A</v>
      </c>
    </row>
    <row r="4202" spans="4:8">
      <c r="D4202" s="79"/>
      <c r="E4202" s="79"/>
      <c r="F4202" s="210" t="e">
        <f t="shared" si="195"/>
        <v>#N/A</v>
      </c>
      <c r="G4202" s="79" t="e">
        <f t="shared" si="196"/>
        <v>#N/A</v>
      </c>
      <c r="H4202" s="79" t="e">
        <f t="shared" si="197"/>
        <v>#N/A</v>
      </c>
    </row>
    <row r="4203" spans="4:8">
      <c r="D4203" s="79"/>
      <c r="E4203" s="79"/>
      <c r="F4203" s="210" t="e">
        <f t="shared" si="195"/>
        <v>#N/A</v>
      </c>
      <c r="G4203" s="79" t="e">
        <f t="shared" si="196"/>
        <v>#N/A</v>
      </c>
      <c r="H4203" s="79" t="e">
        <f t="shared" si="197"/>
        <v>#N/A</v>
      </c>
    </row>
    <row r="4204" spans="4:8">
      <c r="D4204" s="79"/>
      <c r="E4204" s="79"/>
      <c r="F4204" s="210" t="e">
        <f t="shared" si="195"/>
        <v>#N/A</v>
      </c>
      <c r="G4204" s="79" t="e">
        <f t="shared" si="196"/>
        <v>#N/A</v>
      </c>
      <c r="H4204" s="79" t="e">
        <f t="shared" si="197"/>
        <v>#N/A</v>
      </c>
    </row>
    <row r="4205" spans="4:8">
      <c r="D4205" s="79"/>
      <c r="E4205" s="79"/>
      <c r="F4205" s="210" t="e">
        <f t="shared" si="195"/>
        <v>#N/A</v>
      </c>
      <c r="G4205" s="79" t="e">
        <f t="shared" si="196"/>
        <v>#N/A</v>
      </c>
      <c r="H4205" s="79" t="e">
        <f t="shared" si="197"/>
        <v>#N/A</v>
      </c>
    </row>
    <row r="4206" spans="4:8">
      <c r="D4206" s="79"/>
      <c r="E4206" s="79"/>
      <c r="F4206" s="210" t="e">
        <f t="shared" si="195"/>
        <v>#N/A</v>
      </c>
      <c r="G4206" s="79" t="e">
        <f t="shared" si="196"/>
        <v>#N/A</v>
      </c>
      <c r="H4206" s="79" t="e">
        <f t="shared" si="197"/>
        <v>#N/A</v>
      </c>
    </row>
    <row r="4207" spans="4:8">
      <c r="D4207" s="79"/>
      <c r="E4207" s="79"/>
      <c r="F4207" s="210" t="e">
        <f t="shared" si="195"/>
        <v>#N/A</v>
      </c>
      <c r="G4207" s="79" t="e">
        <f t="shared" si="196"/>
        <v>#N/A</v>
      </c>
      <c r="H4207" s="79" t="e">
        <f t="shared" si="197"/>
        <v>#N/A</v>
      </c>
    </row>
    <row r="4208" spans="4:8">
      <c r="D4208" s="79"/>
      <c r="E4208" s="79"/>
      <c r="F4208" s="210" t="e">
        <f t="shared" si="195"/>
        <v>#N/A</v>
      </c>
      <c r="G4208" s="79" t="e">
        <f t="shared" si="196"/>
        <v>#N/A</v>
      </c>
      <c r="H4208" s="79" t="e">
        <f t="shared" si="197"/>
        <v>#N/A</v>
      </c>
    </row>
    <row r="4209" spans="4:8">
      <c r="D4209" s="79"/>
      <c r="E4209" s="79"/>
      <c r="F4209" s="210" t="e">
        <f t="shared" si="195"/>
        <v>#N/A</v>
      </c>
      <c r="G4209" s="79" t="e">
        <f t="shared" si="196"/>
        <v>#N/A</v>
      </c>
      <c r="H4209" s="79" t="e">
        <f t="shared" si="197"/>
        <v>#N/A</v>
      </c>
    </row>
    <row r="4210" spans="4:8">
      <c r="D4210" s="79"/>
      <c r="E4210" s="79"/>
      <c r="F4210" s="210" t="e">
        <f t="shared" si="195"/>
        <v>#N/A</v>
      </c>
      <c r="G4210" s="79" t="e">
        <f t="shared" si="196"/>
        <v>#N/A</v>
      </c>
      <c r="H4210" s="79" t="e">
        <f t="shared" si="197"/>
        <v>#N/A</v>
      </c>
    </row>
    <row r="4211" spans="4:8">
      <c r="D4211" s="79"/>
      <c r="E4211" s="79"/>
      <c r="F4211" s="210" t="e">
        <f t="shared" si="195"/>
        <v>#N/A</v>
      </c>
      <c r="G4211" s="79" t="e">
        <f t="shared" si="196"/>
        <v>#N/A</v>
      </c>
      <c r="H4211" s="79" t="e">
        <f t="shared" si="197"/>
        <v>#N/A</v>
      </c>
    </row>
    <row r="4212" spans="4:8">
      <c r="D4212" s="79"/>
      <c r="E4212" s="79"/>
      <c r="F4212" s="210" t="e">
        <f t="shared" si="195"/>
        <v>#N/A</v>
      </c>
      <c r="G4212" s="79" t="e">
        <f t="shared" si="196"/>
        <v>#N/A</v>
      </c>
      <c r="H4212" s="79" t="e">
        <f t="shared" si="197"/>
        <v>#N/A</v>
      </c>
    </row>
    <row r="4213" spans="4:8">
      <c r="D4213" s="79"/>
      <c r="E4213" s="79"/>
      <c r="F4213" s="210" t="e">
        <f t="shared" si="195"/>
        <v>#N/A</v>
      </c>
      <c r="G4213" s="79" t="e">
        <f t="shared" si="196"/>
        <v>#N/A</v>
      </c>
      <c r="H4213" s="79" t="e">
        <f t="shared" si="197"/>
        <v>#N/A</v>
      </c>
    </row>
    <row r="4214" spans="4:8">
      <c r="D4214" s="79"/>
      <c r="E4214" s="79"/>
      <c r="F4214" s="210" t="e">
        <f t="shared" si="195"/>
        <v>#N/A</v>
      </c>
      <c r="G4214" s="79" t="e">
        <f t="shared" si="196"/>
        <v>#N/A</v>
      </c>
      <c r="H4214" s="79" t="e">
        <f t="shared" si="197"/>
        <v>#N/A</v>
      </c>
    </row>
    <row r="4215" spans="4:8">
      <c r="D4215" s="79"/>
      <c r="E4215" s="79"/>
      <c r="F4215" s="210" t="e">
        <f t="shared" si="195"/>
        <v>#N/A</v>
      </c>
      <c r="G4215" s="79" t="e">
        <f t="shared" si="196"/>
        <v>#N/A</v>
      </c>
      <c r="H4215" s="79" t="e">
        <f t="shared" si="197"/>
        <v>#N/A</v>
      </c>
    </row>
    <row r="4216" spans="4:8">
      <c r="D4216" s="79"/>
      <c r="E4216" s="79"/>
      <c r="F4216" s="210" t="e">
        <f t="shared" si="195"/>
        <v>#N/A</v>
      </c>
      <c r="G4216" s="79" t="e">
        <f t="shared" si="196"/>
        <v>#N/A</v>
      </c>
      <c r="H4216" s="79" t="e">
        <f t="shared" si="197"/>
        <v>#N/A</v>
      </c>
    </row>
    <row r="4217" spans="4:8">
      <c r="D4217" s="79"/>
      <c r="E4217" s="79"/>
      <c r="F4217" s="210" t="e">
        <f t="shared" si="195"/>
        <v>#N/A</v>
      </c>
      <c r="G4217" s="79" t="e">
        <f t="shared" si="196"/>
        <v>#N/A</v>
      </c>
      <c r="H4217" s="79" t="e">
        <f t="shared" si="197"/>
        <v>#N/A</v>
      </c>
    </row>
    <row r="4218" spans="4:8">
      <c r="D4218" s="79"/>
      <c r="E4218" s="79"/>
      <c r="F4218" s="210" t="e">
        <f t="shared" si="195"/>
        <v>#N/A</v>
      </c>
      <c r="G4218" s="79" t="e">
        <f t="shared" si="196"/>
        <v>#N/A</v>
      </c>
      <c r="H4218" s="79" t="e">
        <f t="shared" si="197"/>
        <v>#N/A</v>
      </c>
    </row>
    <row r="4219" spans="4:8">
      <c r="D4219" s="79"/>
      <c r="E4219" s="79"/>
      <c r="F4219" s="210" t="e">
        <f t="shared" si="195"/>
        <v>#N/A</v>
      </c>
      <c r="G4219" s="79" t="e">
        <f t="shared" si="196"/>
        <v>#N/A</v>
      </c>
      <c r="H4219" s="79" t="e">
        <f t="shared" si="197"/>
        <v>#N/A</v>
      </c>
    </row>
    <row r="4220" spans="4:8">
      <c r="D4220" s="79"/>
      <c r="E4220" s="79"/>
      <c r="F4220" s="210" t="e">
        <f t="shared" si="195"/>
        <v>#N/A</v>
      </c>
      <c r="G4220" s="79" t="e">
        <f t="shared" si="196"/>
        <v>#N/A</v>
      </c>
      <c r="H4220" s="79" t="e">
        <f t="shared" si="197"/>
        <v>#N/A</v>
      </c>
    </row>
    <row r="4221" spans="4:8">
      <c r="D4221" s="79"/>
      <c r="E4221" s="79"/>
      <c r="F4221" s="210" t="e">
        <f t="shared" si="195"/>
        <v>#N/A</v>
      </c>
      <c r="G4221" s="79" t="e">
        <f t="shared" si="196"/>
        <v>#N/A</v>
      </c>
      <c r="H4221" s="79" t="e">
        <f t="shared" si="197"/>
        <v>#N/A</v>
      </c>
    </row>
    <row r="4222" spans="4:8">
      <c r="D4222" s="79"/>
      <c r="E4222" s="79"/>
      <c r="F4222" s="210" t="e">
        <f t="shared" si="195"/>
        <v>#N/A</v>
      </c>
      <c r="G4222" s="79" t="e">
        <f t="shared" si="196"/>
        <v>#N/A</v>
      </c>
      <c r="H4222" s="79" t="e">
        <f t="shared" si="197"/>
        <v>#N/A</v>
      </c>
    </row>
    <row r="4223" spans="4:8">
      <c r="D4223" s="79"/>
      <c r="E4223" s="79"/>
      <c r="F4223" s="210" t="e">
        <f t="shared" si="195"/>
        <v>#N/A</v>
      </c>
      <c r="G4223" s="79" t="e">
        <f t="shared" si="196"/>
        <v>#N/A</v>
      </c>
      <c r="H4223" s="79" t="e">
        <f t="shared" si="197"/>
        <v>#N/A</v>
      </c>
    </row>
    <row r="4224" spans="4:8">
      <c r="D4224" s="79"/>
      <c r="E4224" s="79"/>
      <c r="F4224" s="210" t="e">
        <f t="shared" si="195"/>
        <v>#N/A</v>
      </c>
      <c r="G4224" s="79" t="e">
        <f t="shared" si="196"/>
        <v>#N/A</v>
      </c>
      <c r="H4224" s="79" t="e">
        <f t="shared" si="197"/>
        <v>#N/A</v>
      </c>
    </row>
    <row r="4225" spans="4:8">
      <c r="D4225" s="79"/>
      <c r="E4225" s="79"/>
      <c r="F4225" s="210" t="e">
        <f t="shared" si="195"/>
        <v>#N/A</v>
      </c>
      <c r="G4225" s="79" t="e">
        <f t="shared" si="196"/>
        <v>#N/A</v>
      </c>
      <c r="H4225" s="79" t="e">
        <f t="shared" si="197"/>
        <v>#N/A</v>
      </c>
    </row>
    <row r="4226" spans="4:8">
      <c r="D4226" s="79"/>
      <c r="E4226" s="79"/>
      <c r="F4226" s="210" t="e">
        <f t="shared" si="195"/>
        <v>#N/A</v>
      </c>
      <c r="G4226" s="79" t="e">
        <f t="shared" si="196"/>
        <v>#N/A</v>
      </c>
      <c r="H4226" s="79" t="e">
        <f t="shared" si="197"/>
        <v>#N/A</v>
      </c>
    </row>
    <row r="4227" spans="4:8">
      <c r="D4227" s="79"/>
      <c r="E4227" s="79"/>
      <c r="F4227" s="210" t="e">
        <f t="shared" ref="F4227:F4290" si="198">IF(REF_DT&lt;=LastDay,INDEX(IntraMonth_Buckets,MATCH($A4227,IntraSumMonths,0),1),INDEX(BucketTable,MATCH($A4227,SumMonths,0),1))</f>
        <v>#N/A</v>
      </c>
      <c r="G4227" s="79" t="e">
        <f t="shared" ref="G4227:G4290" si="199">INDEX(Book_Type,MATCH($B4227,Book,0),1)</f>
        <v>#N/A</v>
      </c>
      <c r="H4227" s="79" t="e">
        <f t="shared" ref="H4227:H4290" si="200">$F4227&amp;$C4227</f>
        <v>#N/A</v>
      </c>
    </row>
    <row r="4228" spans="4:8">
      <c r="D4228" s="79"/>
      <c r="E4228" s="79"/>
      <c r="F4228" s="210" t="e">
        <f t="shared" si="198"/>
        <v>#N/A</v>
      </c>
      <c r="G4228" s="79" t="e">
        <f t="shared" si="199"/>
        <v>#N/A</v>
      </c>
      <c r="H4228" s="79" t="e">
        <f t="shared" si="200"/>
        <v>#N/A</v>
      </c>
    </row>
    <row r="4229" spans="4:8">
      <c r="D4229" s="79"/>
      <c r="E4229" s="79"/>
      <c r="F4229" s="210" t="e">
        <f t="shared" si="198"/>
        <v>#N/A</v>
      </c>
      <c r="G4229" s="79" t="e">
        <f t="shared" si="199"/>
        <v>#N/A</v>
      </c>
      <c r="H4229" s="79" t="e">
        <f t="shared" si="200"/>
        <v>#N/A</v>
      </c>
    </row>
    <row r="4230" spans="4:8">
      <c r="D4230" s="79"/>
      <c r="E4230" s="79"/>
      <c r="F4230" s="210" t="e">
        <f t="shared" si="198"/>
        <v>#N/A</v>
      </c>
      <c r="G4230" s="79" t="e">
        <f t="shared" si="199"/>
        <v>#N/A</v>
      </c>
      <c r="H4230" s="79" t="e">
        <f t="shared" si="200"/>
        <v>#N/A</v>
      </c>
    </row>
    <row r="4231" spans="4:8">
      <c r="D4231" s="79"/>
      <c r="E4231" s="79"/>
      <c r="F4231" s="210" t="e">
        <f t="shared" si="198"/>
        <v>#N/A</v>
      </c>
      <c r="G4231" s="79" t="e">
        <f t="shared" si="199"/>
        <v>#N/A</v>
      </c>
      <c r="H4231" s="79" t="e">
        <f t="shared" si="200"/>
        <v>#N/A</v>
      </c>
    </row>
    <row r="4232" spans="4:8">
      <c r="D4232" s="79"/>
      <c r="E4232" s="79"/>
      <c r="F4232" s="210" t="e">
        <f t="shared" si="198"/>
        <v>#N/A</v>
      </c>
      <c r="G4232" s="79" t="e">
        <f t="shared" si="199"/>
        <v>#N/A</v>
      </c>
      <c r="H4232" s="79" t="e">
        <f t="shared" si="200"/>
        <v>#N/A</v>
      </c>
    </row>
    <row r="4233" spans="4:8">
      <c r="D4233" s="79"/>
      <c r="E4233" s="79"/>
      <c r="F4233" s="210" t="e">
        <f t="shared" si="198"/>
        <v>#N/A</v>
      </c>
      <c r="G4233" s="79" t="e">
        <f t="shared" si="199"/>
        <v>#N/A</v>
      </c>
      <c r="H4233" s="79" t="e">
        <f t="shared" si="200"/>
        <v>#N/A</v>
      </c>
    </row>
    <row r="4234" spans="4:8">
      <c r="D4234" s="79"/>
      <c r="E4234" s="79"/>
      <c r="F4234" s="210" t="e">
        <f t="shared" si="198"/>
        <v>#N/A</v>
      </c>
      <c r="G4234" s="79" t="e">
        <f t="shared" si="199"/>
        <v>#N/A</v>
      </c>
      <c r="H4234" s="79" t="e">
        <f t="shared" si="200"/>
        <v>#N/A</v>
      </c>
    </row>
    <row r="4235" spans="4:8">
      <c r="D4235" s="79"/>
      <c r="E4235" s="79"/>
      <c r="F4235" s="210" t="e">
        <f t="shared" si="198"/>
        <v>#N/A</v>
      </c>
      <c r="G4235" s="79" t="e">
        <f t="shared" si="199"/>
        <v>#N/A</v>
      </c>
      <c r="H4235" s="79" t="e">
        <f t="shared" si="200"/>
        <v>#N/A</v>
      </c>
    </row>
    <row r="4236" spans="4:8">
      <c r="D4236" s="79"/>
      <c r="E4236" s="79"/>
      <c r="F4236" s="210" t="e">
        <f t="shared" si="198"/>
        <v>#N/A</v>
      </c>
      <c r="G4236" s="79" t="e">
        <f t="shared" si="199"/>
        <v>#N/A</v>
      </c>
      <c r="H4236" s="79" t="e">
        <f t="shared" si="200"/>
        <v>#N/A</v>
      </c>
    </row>
    <row r="4237" spans="4:8">
      <c r="D4237" s="79"/>
      <c r="E4237" s="79"/>
      <c r="F4237" s="210" t="e">
        <f t="shared" si="198"/>
        <v>#N/A</v>
      </c>
      <c r="G4237" s="79" t="e">
        <f t="shared" si="199"/>
        <v>#N/A</v>
      </c>
      <c r="H4237" s="79" t="e">
        <f t="shared" si="200"/>
        <v>#N/A</v>
      </c>
    </row>
    <row r="4238" spans="4:8">
      <c r="D4238" s="79"/>
      <c r="E4238" s="79"/>
      <c r="F4238" s="210" t="e">
        <f t="shared" si="198"/>
        <v>#N/A</v>
      </c>
      <c r="G4238" s="79" t="e">
        <f t="shared" si="199"/>
        <v>#N/A</v>
      </c>
      <c r="H4238" s="79" t="e">
        <f t="shared" si="200"/>
        <v>#N/A</v>
      </c>
    </row>
    <row r="4239" spans="4:8">
      <c r="D4239" s="79"/>
      <c r="E4239" s="79"/>
      <c r="F4239" s="210" t="e">
        <f t="shared" si="198"/>
        <v>#N/A</v>
      </c>
      <c r="G4239" s="79" t="e">
        <f t="shared" si="199"/>
        <v>#N/A</v>
      </c>
      <c r="H4239" s="79" t="e">
        <f t="shared" si="200"/>
        <v>#N/A</v>
      </c>
    </row>
    <row r="4240" spans="4:8">
      <c r="D4240" s="79"/>
      <c r="E4240" s="79"/>
      <c r="F4240" s="210" t="e">
        <f t="shared" si="198"/>
        <v>#N/A</v>
      </c>
      <c r="G4240" s="79" t="e">
        <f t="shared" si="199"/>
        <v>#N/A</v>
      </c>
      <c r="H4240" s="79" t="e">
        <f t="shared" si="200"/>
        <v>#N/A</v>
      </c>
    </row>
    <row r="4241" spans="4:8">
      <c r="D4241" s="79"/>
      <c r="E4241" s="79"/>
      <c r="F4241" s="210" t="e">
        <f t="shared" si="198"/>
        <v>#N/A</v>
      </c>
      <c r="G4241" s="79" t="e">
        <f t="shared" si="199"/>
        <v>#N/A</v>
      </c>
      <c r="H4241" s="79" t="e">
        <f t="shared" si="200"/>
        <v>#N/A</v>
      </c>
    </row>
    <row r="4242" spans="4:8">
      <c r="D4242" s="79"/>
      <c r="E4242" s="79"/>
      <c r="F4242" s="210" t="e">
        <f t="shared" si="198"/>
        <v>#N/A</v>
      </c>
      <c r="G4242" s="79" t="e">
        <f t="shared" si="199"/>
        <v>#N/A</v>
      </c>
      <c r="H4242" s="79" t="e">
        <f t="shared" si="200"/>
        <v>#N/A</v>
      </c>
    </row>
    <row r="4243" spans="4:8">
      <c r="D4243" s="79"/>
      <c r="E4243" s="79"/>
      <c r="F4243" s="210" t="e">
        <f t="shared" si="198"/>
        <v>#N/A</v>
      </c>
      <c r="G4243" s="79" t="e">
        <f t="shared" si="199"/>
        <v>#N/A</v>
      </c>
      <c r="H4243" s="79" t="e">
        <f t="shared" si="200"/>
        <v>#N/A</v>
      </c>
    </row>
    <row r="4244" spans="4:8">
      <c r="D4244" s="79"/>
      <c r="E4244" s="79"/>
      <c r="F4244" s="210" t="e">
        <f t="shared" si="198"/>
        <v>#N/A</v>
      </c>
      <c r="G4244" s="79" t="e">
        <f t="shared" si="199"/>
        <v>#N/A</v>
      </c>
      <c r="H4244" s="79" t="e">
        <f t="shared" si="200"/>
        <v>#N/A</v>
      </c>
    </row>
    <row r="4245" spans="4:8">
      <c r="D4245" s="79"/>
      <c r="E4245" s="79"/>
      <c r="F4245" s="210" t="e">
        <f t="shared" si="198"/>
        <v>#N/A</v>
      </c>
      <c r="G4245" s="79" t="e">
        <f t="shared" si="199"/>
        <v>#N/A</v>
      </c>
      <c r="H4245" s="79" t="e">
        <f t="shared" si="200"/>
        <v>#N/A</v>
      </c>
    </row>
    <row r="4246" spans="4:8">
      <c r="D4246" s="79"/>
      <c r="E4246" s="79"/>
      <c r="F4246" s="210" t="e">
        <f t="shared" si="198"/>
        <v>#N/A</v>
      </c>
      <c r="G4246" s="79" t="e">
        <f t="shared" si="199"/>
        <v>#N/A</v>
      </c>
      <c r="H4246" s="79" t="e">
        <f t="shared" si="200"/>
        <v>#N/A</v>
      </c>
    </row>
    <row r="4247" spans="4:8">
      <c r="D4247" s="79"/>
      <c r="E4247" s="79"/>
      <c r="F4247" s="210" t="e">
        <f t="shared" si="198"/>
        <v>#N/A</v>
      </c>
      <c r="G4247" s="79" t="e">
        <f t="shared" si="199"/>
        <v>#N/A</v>
      </c>
      <c r="H4247" s="79" t="e">
        <f t="shared" si="200"/>
        <v>#N/A</v>
      </c>
    </row>
    <row r="4248" spans="4:8">
      <c r="D4248" s="79"/>
      <c r="E4248" s="79"/>
      <c r="F4248" s="210" t="e">
        <f t="shared" si="198"/>
        <v>#N/A</v>
      </c>
      <c r="G4248" s="79" t="e">
        <f t="shared" si="199"/>
        <v>#N/A</v>
      </c>
      <c r="H4248" s="79" t="e">
        <f t="shared" si="200"/>
        <v>#N/A</v>
      </c>
    </row>
    <row r="4249" spans="4:8">
      <c r="D4249" s="79"/>
      <c r="E4249" s="79"/>
      <c r="F4249" s="210" t="e">
        <f t="shared" si="198"/>
        <v>#N/A</v>
      </c>
      <c r="G4249" s="79" t="e">
        <f t="shared" si="199"/>
        <v>#N/A</v>
      </c>
      <c r="H4249" s="79" t="e">
        <f t="shared" si="200"/>
        <v>#N/A</v>
      </c>
    </row>
    <row r="4250" spans="4:8">
      <c r="D4250" s="79"/>
      <c r="E4250" s="79"/>
      <c r="F4250" s="210" t="e">
        <f t="shared" si="198"/>
        <v>#N/A</v>
      </c>
      <c r="G4250" s="79" t="e">
        <f t="shared" si="199"/>
        <v>#N/A</v>
      </c>
      <c r="H4250" s="79" t="e">
        <f t="shared" si="200"/>
        <v>#N/A</v>
      </c>
    </row>
    <row r="4251" spans="4:8">
      <c r="D4251" s="79"/>
      <c r="E4251" s="79"/>
      <c r="F4251" s="210" t="e">
        <f t="shared" si="198"/>
        <v>#N/A</v>
      </c>
      <c r="G4251" s="79" t="e">
        <f t="shared" si="199"/>
        <v>#N/A</v>
      </c>
      <c r="H4251" s="79" t="e">
        <f t="shared" si="200"/>
        <v>#N/A</v>
      </c>
    </row>
    <row r="4252" spans="4:8">
      <c r="D4252" s="79"/>
      <c r="E4252" s="79"/>
      <c r="F4252" s="210" t="e">
        <f t="shared" si="198"/>
        <v>#N/A</v>
      </c>
      <c r="G4252" s="79" t="e">
        <f t="shared" si="199"/>
        <v>#N/A</v>
      </c>
      <c r="H4252" s="79" t="e">
        <f t="shared" si="200"/>
        <v>#N/A</v>
      </c>
    </row>
    <row r="4253" spans="4:8">
      <c r="D4253" s="79"/>
      <c r="E4253" s="79"/>
      <c r="F4253" s="210" t="e">
        <f t="shared" si="198"/>
        <v>#N/A</v>
      </c>
      <c r="G4253" s="79" t="e">
        <f t="shared" si="199"/>
        <v>#N/A</v>
      </c>
      <c r="H4253" s="79" t="e">
        <f t="shared" si="200"/>
        <v>#N/A</v>
      </c>
    </row>
    <row r="4254" spans="4:8">
      <c r="D4254" s="79"/>
      <c r="E4254" s="79"/>
      <c r="F4254" s="210" t="e">
        <f t="shared" si="198"/>
        <v>#N/A</v>
      </c>
      <c r="G4254" s="79" t="e">
        <f t="shared" si="199"/>
        <v>#N/A</v>
      </c>
      <c r="H4254" s="79" t="e">
        <f t="shared" si="200"/>
        <v>#N/A</v>
      </c>
    </row>
    <row r="4255" spans="4:8">
      <c r="D4255" s="79"/>
      <c r="E4255" s="79"/>
      <c r="F4255" s="210" t="e">
        <f t="shared" si="198"/>
        <v>#N/A</v>
      </c>
      <c r="G4255" s="79" t="e">
        <f t="shared" si="199"/>
        <v>#N/A</v>
      </c>
      <c r="H4255" s="79" t="e">
        <f t="shared" si="200"/>
        <v>#N/A</v>
      </c>
    </row>
    <row r="4256" spans="4:8">
      <c r="D4256" s="79"/>
      <c r="E4256" s="79"/>
      <c r="F4256" s="210" t="e">
        <f t="shared" si="198"/>
        <v>#N/A</v>
      </c>
      <c r="G4256" s="79" t="e">
        <f t="shared" si="199"/>
        <v>#N/A</v>
      </c>
      <c r="H4256" s="79" t="e">
        <f t="shared" si="200"/>
        <v>#N/A</v>
      </c>
    </row>
    <row r="4257" spans="4:8">
      <c r="D4257" s="79"/>
      <c r="E4257" s="79"/>
      <c r="F4257" s="210" t="e">
        <f t="shared" si="198"/>
        <v>#N/A</v>
      </c>
      <c r="G4257" s="79" t="e">
        <f t="shared" si="199"/>
        <v>#N/A</v>
      </c>
      <c r="H4257" s="79" t="e">
        <f t="shared" si="200"/>
        <v>#N/A</v>
      </c>
    </row>
    <row r="4258" spans="4:8">
      <c r="D4258" s="79"/>
      <c r="E4258" s="79"/>
      <c r="F4258" s="210" t="e">
        <f t="shared" si="198"/>
        <v>#N/A</v>
      </c>
      <c r="G4258" s="79" t="e">
        <f t="shared" si="199"/>
        <v>#N/A</v>
      </c>
      <c r="H4258" s="79" t="e">
        <f t="shared" si="200"/>
        <v>#N/A</v>
      </c>
    </row>
    <row r="4259" spans="4:8">
      <c r="D4259" s="79"/>
      <c r="E4259" s="79"/>
      <c r="F4259" s="210" t="e">
        <f t="shared" si="198"/>
        <v>#N/A</v>
      </c>
      <c r="G4259" s="79" t="e">
        <f t="shared" si="199"/>
        <v>#N/A</v>
      </c>
      <c r="H4259" s="79" t="e">
        <f t="shared" si="200"/>
        <v>#N/A</v>
      </c>
    </row>
    <row r="4260" spans="4:8">
      <c r="D4260" s="79"/>
      <c r="E4260" s="79"/>
      <c r="F4260" s="210" t="e">
        <f t="shared" si="198"/>
        <v>#N/A</v>
      </c>
      <c r="G4260" s="79" t="e">
        <f t="shared" si="199"/>
        <v>#N/A</v>
      </c>
      <c r="H4260" s="79" t="e">
        <f t="shared" si="200"/>
        <v>#N/A</v>
      </c>
    </row>
    <row r="4261" spans="4:8">
      <c r="D4261" s="79"/>
      <c r="E4261" s="79"/>
      <c r="F4261" s="210" t="e">
        <f t="shared" si="198"/>
        <v>#N/A</v>
      </c>
      <c r="G4261" s="79" t="e">
        <f t="shared" si="199"/>
        <v>#N/A</v>
      </c>
      <c r="H4261" s="79" t="e">
        <f t="shared" si="200"/>
        <v>#N/A</v>
      </c>
    </row>
    <row r="4262" spans="4:8">
      <c r="D4262" s="79"/>
      <c r="E4262" s="79"/>
      <c r="F4262" s="210" t="e">
        <f t="shared" si="198"/>
        <v>#N/A</v>
      </c>
      <c r="G4262" s="79" t="e">
        <f t="shared" si="199"/>
        <v>#N/A</v>
      </c>
      <c r="H4262" s="79" t="e">
        <f t="shared" si="200"/>
        <v>#N/A</v>
      </c>
    </row>
    <row r="4263" spans="4:8">
      <c r="D4263" s="79"/>
      <c r="E4263" s="79"/>
      <c r="F4263" s="210" t="e">
        <f t="shared" si="198"/>
        <v>#N/A</v>
      </c>
      <c r="G4263" s="79" t="e">
        <f t="shared" si="199"/>
        <v>#N/A</v>
      </c>
      <c r="H4263" s="79" t="e">
        <f t="shared" si="200"/>
        <v>#N/A</v>
      </c>
    </row>
    <row r="4264" spans="4:8">
      <c r="D4264" s="79"/>
      <c r="E4264" s="79"/>
      <c r="F4264" s="210" t="e">
        <f t="shared" si="198"/>
        <v>#N/A</v>
      </c>
      <c r="G4264" s="79" t="e">
        <f t="shared" si="199"/>
        <v>#N/A</v>
      </c>
      <c r="H4264" s="79" t="e">
        <f t="shared" si="200"/>
        <v>#N/A</v>
      </c>
    </row>
    <row r="4265" spans="4:8">
      <c r="D4265" s="79"/>
      <c r="E4265" s="79"/>
      <c r="F4265" s="210" t="e">
        <f t="shared" si="198"/>
        <v>#N/A</v>
      </c>
      <c r="G4265" s="79" t="e">
        <f t="shared" si="199"/>
        <v>#N/A</v>
      </c>
      <c r="H4265" s="79" t="e">
        <f t="shared" si="200"/>
        <v>#N/A</v>
      </c>
    </row>
    <row r="4266" spans="4:8">
      <c r="D4266" s="79"/>
      <c r="E4266" s="79"/>
      <c r="F4266" s="210" t="e">
        <f t="shared" si="198"/>
        <v>#N/A</v>
      </c>
      <c r="G4266" s="79" t="e">
        <f t="shared" si="199"/>
        <v>#N/A</v>
      </c>
      <c r="H4266" s="79" t="e">
        <f t="shared" si="200"/>
        <v>#N/A</v>
      </c>
    </row>
    <row r="4267" spans="4:8">
      <c r="D4267" s="79"/>
      <c r="E4267" s="79"/>
      <c r="F4267" s="210" t="e">
        <f t="shared" si="198"/>
        <v>#N/A</v>
      </c>
      <c r="G4267" s="79" t="e">
        <f t="shared" si="199"/>
        <v>#N/A</v>
      </c>
      <c r="H4267" s="79" t="e">
        <f t="shared" si="200"/>
        <v>#N/A</v>
      </c>
    </row>
    <row r="4268" spans="4:8">
      <c r="D4268" s="79"/>
      <c r="E4268" s="79"/>
      <c r="F4268" s="210" t="e">
        <f t="shared" si="198"/>
        <v>#N/A</v>
      </c>
      <c r="G4268" s="79" t="e">
        <f t="shared" si="199"/>
        <v>#N/A</v>
      </c>
      <c r="H4268" s="79" t="e">
        <f t="shared" si="200"/>
        <v>#N/A</v>
      </c>
    </row>
    <row r="4269" spans="4:8">
      <c r="D4269" s="79"/>
      <c r="E4269" s="79"/>
      <c r="F4269" s="210" t="e">
        <f t="shared" si="198"/>
        <v>#N/A</v>
      </c>
      <c r="G4269" s="79" t="e">
        <f t="shared" si="199"/>
        <v>#N/A</v>
      </c>
      <c r="H4269" s="79" t="e">
        <f t="shared" si="200"/>
        <v>#N/A</v>
      </c>
    </row>
    <row r="4270" spans="4:8">
      <c r="D4270" s="79"/>
      <c r="E4270" s="79"/>
      <c r="F4270" s="210" t="e">
        <f t="shared" si="198"/>
        <v>#N/A</v>
      </c>
      <c r="G4270" s="79" t="e">
        <f t="shared" si="199"/>
        <v>#N/A</v>
      </c>
      <c r="H4270" s="79" t="e">
        <f t="shared" si="200"/>
        <v>#N/A</v>
      </c>
    </row>
    <row r="4271" spans="4:8">
      <c r="D4271" s="79"/>
      <c r="E4271" s="79"/>
      <c r="F4271" s="210" t="e">
        <f t="shared" si="198"/>
        <v>#N/A</v>
      </c>
      <c r="G4271" s="79" t="e">
        <f t="shared" si="199"/>
        <v>#N/A</v>
      </c>
      <c r="H4271" s="79" t="e">
        <f t="shared" si="200"/>
        <v>#N/A</v>
      </c>
    </row>
    <row r="4272" spans="4:8">
      <c r="D4272" s="79"/>
      <c r="E4272" s="79"/>
      <c r="F4272" s="210" t="e">
        <f t="shared" si="198"/>
        <v>#N/A</v>
      </c>
      <c r="G4272" s="79" t="e">
        <f t="shared" si="199"/>
        <v>#N/A</v>
      </c>
      <c r="H4272" s="79" t="e">
        <f t="shared" si="200"/>
        <v>#N/A</v>
      </c>
    </row>
    <row r="4273" spans="4:8">
      <c r="D4273" s="79"/>
      <c r="E4273" s="79"/>
      <c r="F4273" s="210" t="e">
        <f t="shared" si="198"/>
        <v>#N/A</v>
      </c>
      <c r="G4273" s="79" t="e">
        <f t="shared" si="199"/>
        <v>#N/A</v>
      </c>
      <c r="H4273" s="79" t="e">
        <f t="shared" si="200"/>
        <v>#N/A</v>
      </c>
    </row>
    <row r="4274" spans="4:8">
      <c r="D4274" s="79"/>
      <c r="E4274" s="79"/>
      <c r="F4274" s="210" t="e">
        <f t="shared" si="198"/>
        <v>#N/A</v>
      </c>
      <c r="G4274" s="79" t="e">
        <f t="shared" si="199"/>
        <v>#N/A</v>
      </c>
      <c r="H4274" s="79" t="e">
        <f t="shared" si="200"/>
        <v>#N/A</v>
      </c>
    </row>
    <row r="4275" spans="4:8">
      <c r="D4275" s="79"/>
      <c r="E4275" s="79"/>
      <c r="F4275" s="210" t="e">
        <f t="shared" si="198"/>
        <v>#N/A</v>
      </c>
      <c r="G4275" s="79" t="e">
        <f t="shared" si="199"/>
        <v>#N/A</v>
      </c>
      <c r="H4275" s="79" t="e">
        <f t="shared" si="200"/>
        <v>#N/A</v>
      </c>
    </row>
    <row r="4276" spans="4:8">
      <c r="D4276" s="79"/>
      <c r="E4276" s="79"/>
      <c r="F4276" s="210" t="e">
        <f t="shared" si="198"/>
        <v>#N/A</v>
      </c>
      <c r="G4276" s="79" t="e">
        <f t="shared" si="199"/>
        <v>#N/A</v>
      </c>
      <c r="H4276" s="79" t="e">
        <f t="shared" si="200"/>
        <v>#N/A</v>
      </c>
    </row>
    <row r="4277" spans="4:8">
      <c r="D4277" s="79"/>
      <c r="E4277" s="79"/>
      <c r="F4277" s="210" t="e">
        <f t="shared" si="198"/>
        <v>#N/A</v>
      </c>
      <c r="G4277" s="79" t="e">
        <f t="shared" si="199"/>
        <v>#N/A</v>
      </c>
      <c r="H4277" s="79" t="e">
        <f t="shared" si="200"/>
        <v>#N/A</v>
      </c>
    </row>
    <row r="4278" spans="4:8">
      <c r="D4278" s="79"/>
      <c r="E4278" s="79"/>
      <c r="F4278" s="210" t="e">
        <f t="shared" si="198"/>
        <v>#N/A</v>
      </c>
      <c r="G4278" s="79" t="e">
        <f t="shared" si="199"/>
        <v>#N/A</v>
      </c>
      <c r="H4278" s="79" t="e">
        <f t="shared" si="200"/>
        <v>#N/A</v>
      </c>
    </row>
    <row r="4279" spans="4:8">
      <c r="D4279" s="79"/>
      <c r="E4279" s="79"/>
      <c r="F4279" s="210" t="e">
        <f t="shared" si="198"/>
        <v>#N/A</v>
      </c>
      <c r="G4279" s="79" t="e">
        <f t="shared" si="199"/>
        <v>#N/A</v>
      </c>
      <c r="H4279" s="79" t="e">
        <f t="shared" si="200"/>
        <v>#N/A</v>
      </c>
    </row>
    <row r="4280" spans="4:8">
      <c r="D4280" s="79"/>
      <c r="E4280" s="79"/>
      <c r="F4280" s="210" t="e">
        <f t="shared" si="198"/>
        <v>#N/A</v>
      </c>
      <c r="G4280" s="79" t="e">
        <f t="shared" si="199"/>
        <v>#N/A</v>
      </c>
      <c r="H4280" s="79" t="e">
        <f t="shared" si="200"/>
        <v>#N/A</v>
      </c>
    </row>
    <row r="4281" spans="4:8">
      <c r="D4281" s="79"/>
      <c r="E4281" s="79"/>
      <c r="F4281" s="210" t="e">
        <f t="shared" si="198"/>
        <v>#N/A</v>
      </c>
      <c r="G4281" s="79" t="e">
        <f t="shared" si="199"/>
        <v>#N/A</v>
      </c>
      <c r="H4281" s="79" t="e">
        <f t="shared" si="200"/>
        <v>#N/A</v>
      </c>
    </row>
    <row r="4282" spans="4:8">
      <c r="D4282" s="79"/>
      <c r="E4282" s="79"/>
      <c r="F4282" s="210" t="e">
        <f t="shared" si="198"/>
        <v>#N/A</v>
      </c>
      <c r="G4282" s="79" t="e">
        <f t="shared" si="199"/>
        <v>#N/A</v>
      </c>
      <c r="H4282" s="79" t="e">
        <f t="shared" si="200"/>
        <v>#N/A</v>
      </c>
    </row>
    <row r="4283" spans="4:8">
      <c r="D4283" s="79"/>
      <c r="E4283" s="79"/>
      <c r="F4283" s="210" t="e">
        <f t="shared" si="198"/>
        <v>#N/A</v>
      </c>
      <c r="G4283" s="79" t="e">
        <f t="shared" si="199"/>
        <v>#N/A</v>
      </c>
      <c r="H4283" s="79" t="e">
        <f t="shared" si="200"/>
        <v>#N/A</v>
      </c>
    </row>
    <row r="4284" spans="4:8">
      <c r="D4284" s="79"/>
      <c r="E4284" s="79"/>
      <c r="F4284" s="210" t="e">
        <f t="shared" si="198"/>
        <v>#N/A</v>
      </c>
      <c r="G4284" s="79" t="e">
        <f t="shared" si="199"/>
        <v>#N/A</v>
      </c>
      <c r="H4284" s="79" t="e">
        <f t="shared" si="200"/>
        <v>#N/A</v>
      </c>
    </row>
    <row r="4285" spans="4:8">
      <c r="D4285" s="79"/>
      <c r="E4285" s="79"/>
      <c r="F4285" s="210" t="e">
        <f t="shared" si="198"/>
        <v>#N/A</v>
      </c>
      <c r="G4285" s="79" t="e">
        <f t="shared" si="199"/>
        <v>#N/A</v>
      </c>
      <c r="H4285" s="79" t="e">
        <f t="shared" si="200"/>
        <v>#N/A</v>
      </c>
    </row>
    <row r="4286" spans="4:8">
      <c r="D4286" s="79"/>
      <c r="E4286" s="79"/>
      <c r="F4286" s="210" t="e">
        <f t="shared" si="198"/>
        <v>#N/A</v>
      </c>
      <c r="G4286" s="79" t="e">
        <f t="shared" si="199"/>
        <v>#N/A</v>
      </c>
      <c r="H4286" s="79" t="e">
        <f t="shared" si="200"/>
        <v>#N/A</v>
      </c>
    </row>
    <row r="4287" spans="4:8">
      <c r="D4287" s="79"/>
      <c r="E4287" s="79"/>
      <c r="F4287" s="210" t="e">
        <f t="shared" si="198"/>
        <v>#N/A</v>
      </c>
      <c r="G4287" s="79" t="e">
        <f t="shared" si="199"/>
        <v>#N/A</v>
      </c>
      <c r="H4287" s="79" t="e">
        <f t="shared" si="200"/>
        <v>#N/A</v>
      </c>
    </row>
    <row r="4288" spans="4:8">
      <c r="D4288" s="79"/>
      <c r="E4288" s="79"/>
      <c r="F4288" s="210" t="e">
        <f t="shared" si="198"/>
        <v>#N/A</v>
      </c>
      <c r="G4288" s="79" t="e">
        <f t="shared" si="199"/>
        <v>#N/A</v>
      </c>
      <c r="H4288" s="79" t="e">
        <f t="shared" si="200"/>
        <v>#N/A</v>
      </c>
    </row>
    <row r="4289" spans="4:8">
      <c r="D4289" s="79"/>
      <c r="E4289" s="79"/>
      <c r="F4289" s="210" t="e">
        <f t="shared" si="198"/>
        <v>#N/A</v>
      </c>
      <c r="G4289" s="79" t="e">
        <f t="shared" si="199"/>
        <v>#N/A</v>
      </c>
      <c r="H4289" s="79" t="e">
        <f t="shared" si="200"/>
        <v>#N/A</v>
      </c>
    </row>
    <row r="4290" spans="4:8">
      <c r="D4290" s="79"/>
      <c r="E4290" s="79"/>
      <c r="F4290" s="210" t="e">
        <f t="shared" si="198"/>
        <v>#N/A</v>
      </c>
      <c r="G4290" s="79" t="e">
        <f t="shared" si="199"/>
        <v>#N/A</v>
      </c>
      <c r="H4290" s="79" t="e">
        <f t="shared" si="200"/>
        <v>#N/A</v>
      </c>
    </row>
    <row r="4291" spans="4:8">
      <c r="D4291" s="79"/>
      <c r="E4291" s="79"/>
      <c r="F4291" s="210" t="e">
        <f t="shared" ref="F4291:F4354" si="201">IF(REF_DT&lt;=LastDay,INDEX(IntraMonth_Buckets,MATCH($A4291,IntraSumMonths,0),1),INDEX(BucketTable,MATCH($A4291,SumMonths,0),1))</f>
        <v>#N/A</v>
      </c>
      <c r="G4291" s="79" t="e">
        <f t="shared" ref="G4291:G4354" si="202">INDEX(Book_Type,MATCH($B4291,Book,0),1)</f>
        <v>#N/A</v>
      </c>
      <c r="H4291" s="79" t="e">
        <f t="shared" ref="H4291:H4354" si="203">$F4291&amp;$C4291</f>
        <v>#N/A</v>
      </c>
    </row>
    <row r="4292" spans="4:8">
      <c r="D4292" s="79"/>
      <c r="E4292" s="79"/>
      <c r="F4292" s="210" t="e">
        <f t="shared" si="201"/>
        <v>#N/A</v>
      </c>
      <c r="G4292" s="79" t="e">
        <f t="shared" si="202"/>
        <v>#N/A</v>
      </c>
      <c r="H4292" s="79" t="e">
        <f t="shared" si="203"/>
        <v>#N/A</v>
      </c>
    </row>
    <row r="4293" spans="4:8">
      <c r="D4293" s="79"/>
      <c r="E4293" s="79"/>
      <c r="F4293" s="210" t="e">
        <f t="shared" si="201"/>
        <v>#N/A</v>
      </c>
      <c r="G4293" s="79" t="e">
        <f t="shared" si="202"/>
        <v>#N/A</v>
      </c>
      <c r="H4293" s="79" t="e">
        <f t="shared" si="203"/>
        <v>#N/A</v>
      </c>
    </row>
    <row r="4294" spans="4:8">
      <c r="D4294" s="79"/>
      <c r="E4294" s="79"/>
      <c r="F4294" s="210" t="e">
        <f t="shared" si="201"/>
        <v>#N/A</v>
      </c>
      <c r="G4294" s="79" t="e">
        <f t="shared" si="202"/>
        <v>#N/A</v>
      </c>
      <c r="H4294" s="79" t="e">
        <f t="shared" si="203"/>
        <v>#N/A</v>
      </c>
    </row>
    <row r="4295" spans="4:8">
      <c r="D4295" s="79"/>
      <c r="E4295" s="79"/>
      <c r="F4295" s="210" t="e">
        <f t="shared" si="201"/>
        <v>#N/A</v>
      </c>
      <c r="G4295" s="79" t="e">
        <f t="shared" si="202"/>
        <v>#N/A</v>
      </c>
      <c r="H4295" s="79" t="e">
        <f t="shared" si="203"/>
        <v>#N/A</v>
      </c>
    </row>
    <row r="4296" spans="4:8">
      <c r="D4296" s="79"/>
      <c r="E4296" s="79"/>
      <c r="F4296" s="210" t="e">
        <f t="shared" si="201"/>
        <v>#N/A</v>
      </c>
      <c r="G4296" s="79" t="e">
        <f t="shared" si="202"/>
        <v>#N/A</v>
      </c>
      <c r="H4296" s="79" t="e">
        <f t="shared" si="203"/>
        <v>#N/A</v>
      </c>
    </row>
    <row r="4297" spans="4:8">
      <c r="D4297" s="79"/>
      <c r="E4297" s="79"/>
      <c r="F4297" s="210" t="e">
        <f t="shared" si="201"/>
        <v>#N/A</v>
      </c>
      <c r="G4297" s="79" t="e">
        <f t="shared" si="202"/>
        <v>#N/A</v>
      </c>
      <c r="H4297" s="79" t="e">
        <f t="shared" si="203"/>
        <v>#N/A</v>
      </c>
    </row>
    <row r="4298" spans="4:8">
      <c r="D4298" s="79"/>
      <c r="E4298" s="79"/>
      <c r="F4298" s="210" t="e">
        <f t="shared" si="201"/>
        <v>#N/A</v>
      </c>
      <c r="G4298" s="79" t="e">
        <f t="shared" si="202"/>
        <v>#N/A</v>
      </c>
      <c r="H4298" s="79" t="e">
        <f t="shared" si="203"/>
        <v>#N/A</v>
      </c>
    </row>
    <row r="4299" spans="4:8">
      <c r="D4299" s="79"/>
      <c r="E4299" s="79"/>
      <c r="F4299" s="210" t="e">
        <f t="shared" si="201"/>
        <v>#N/A</v>
      </c>
      <c r="G4299" s="79" t="e">
        <f t="shared" si="202"/>
        <v>#N/A</v>
      </c>
      <c r="H4299" s="79" t="e">
        <f t="shared" si="203"/>
        <v>#N/A</v>
      </c>
    </row>
    <row r="4300" spans="4:8">
      <c r="D4300" s="79"/>
      <c r="E4300" s="79"/>
      <c r="F4300" s="210" t="e">
        <f t="shared" si="201"/>
        <v>#N/A</v>
      </c>
      <c r="G4300" s="79" t="e">
        <f t="shared" si="202"/>
        <v>#N/A</v>
      </c>
      <c r="H4300" s="79" t="e">
        <f t="shared" si="203"/>
        <v>#N/A</v>
      </c>
    </row>
    <row r="4301" spans="4:8">
      <c r="D4301" s="79"/>
      <c r="E4301" s="79"/>
      <c r="F4301" s="210" t="e">
        <f t="shared" si="201"/>
        <v>#N/A</v>
      </c>
      <c r="G4301" s="79" t="e">
        <f t="shared" si="202"/>
        <v>#N/A</v>
      </c>
      <c r="H4301" s="79" t="e">
        <f t="shared" si="203"/>
        <v>#N/A</v>
      </c>
    </row>
    <row r="4302" spans="4:8">
      <c r="D4302" s="79"/>
      <c r="E4302" s="79"/>
      <c r="F4302" s="210" t="e">
        <f t="shared" si="201"/>
        <v>#N/A</v>
      </c>
      <c r="G4302" s="79" t="e">
        <f t="shared" si="202"/>
        <v>#N/A</v>
      </c>
      <c r="H4302" s="79" t="e">
        <f t="shared" si="203"/>
        <v>#N/A</v>
      </c>
    </row>
    <row r="4303" spans="4:8">
      <c r="D4303" s="79"/>
      <c r="E4303" s="79"/>
      <c r="F4303" s="210" t="e">
        <f t="shared" si="201"/>
        <v>#N/A</v>
      </c>
      <c r="G4303" s="79" t="e">
        <f t="shared" si="202"/>
        <v>#N/A</v>
      </c>
      <c r="H4303" s="79" t="e">
        <f t="shared" si="203"/>
        <v>#N/A</v>
      </c>
    </row>
    <row r="4304" spans="4:8">
      <c r="D4304" s="79"/>
      <c r="E4304" s="79"/>
      <c r="F4304" s="210" t="e">
        <f t="shared" si="201"/>
        <v>#N/A</v>
      </c>
      <c r="G4304" s="79" t="e">
        <f t="shared" si="202"/>
        <v>#N/A</v>
      </c>
      <c r="H4304" s="79" t="e">
        <f t="shared" si="203"/>
        <v>#N/A</v>
      </c>
    </row>
    <row r="4305" spans="4:8">
      <c r="D4305" s="79"/>
      <c r="E4305" s="79"/>
      <c r="F4305" s="210" t="e">
        <f t="shared" si="201"/>
        <v>#N/A</v>
      </c>
      <c r="G4305" s="79" t="e">
        <f t="shared" si="202"/>
        <v>#N/A</v>
      </c>
      <c r="H4305" s="79" t="e">
        <f t="shared" si="203"/>
        <v>#N/A</v>
      </c>
    </row>
    <row r="4306" spans="4:8">
      <c r="D4306" s="79"/>
      <c r="E4306" s="79"/>
      <c r="F4306" s="210" t="e">
        <f t="shared" si="201"/>
        <v>#N/A</v>
      </c>
      <c r="G4306" s="79" t="e">
        <f t="shared" si="202"/>
        <v>#N/A</v>
      </c>
      <c r="H4306" s="79" t="e">
        <f t="shared" si="203"/>
        <v>#N/A</v>
      </c>
    </row>
    <row r="4307" spans="4:8">
      <c r="D4307" s="79"/>
      <c r="E4307" s="79"/>
      <c r="F4307" s="210" t="e">
        <f t="shared" si="201"/>
        <v>#N/A</v>
      </c>
      <c r="G4307" s="79" t="e">
        <f t="shared" si="202"/>
        <v>#N/A</v>
      </c>
      <c r="H4307" s="79" t="e">
        <f t="shared" si="203"/>
        <v>#N/A</v>
      </c>
    </row>
    <row r="4308" spans="4:8">
      <c r="D4308" s="79"/>
      <c r="E4308" s="79"/>
      <c r="F4308" s="210" t="e">
        <f t="shared" si="201"/>
        <v>#N/A</v>
      </c>
      <c r="G4308" s="79" t="e">
        <f t="shared" si="202"/>
        <v>#N/A</v>
      </c>
      <c r="H4308" s="79" t="e">
        <f t="shared" si="203"/>
        <v>#N/A</v>
      </c>
    </row>
    <row r="4309" spans="4:8">
      <c r="D4309" s="79"/>
      <c r="E4309" s="79"/>
      <c r="F4309" s="210" t="e">
        <f t="shared" si="201"/>
        <v>#N/A</v>
      </c>
      <c r="G4309" s="79" t="e">
        <f t="shared" si="202"/>
        <v>#N/A</v>
      </c>
      <c r="H4309" s="79" t="e">
        <f t="shared" si="203"/>
        <v>#N/A</v>
      </c>
    </row>
    <row r="4310" spans="4:8">
      <c r="D4310" s="79"/>
      <c r="E4310" s="79"/>
      <c r="F4310" s="210" t="e">
        <f t="shared" si="201"/>
        <v>#N/A</v>
      </c>
      <c r="G4310" s="79" t="e">
        <f t="shared" si="202"/>
        <v>#N/A</v>
      </c>
      <c r="H4310" s="79" t="e">
        <f t="shared" si="203"/>
        <v>#N/A</v>
      </c>
    </row>
    <row r="4311" spans="4:8">
      <c r="D4311" s="79"/>
      <c r="E4311" s="79"/>
      <c r="F4311" s="210" t="e">
        <f t="shared" si="201"/>
        <v>#N/A</v>
      </c>
      <c r="G4311" s="79" t="e">
        <f t="shared" si="202"/>
        <v>#N/A</v>
      </c>
      <c r="H4311" s="79" t="e">
        <f t="shared" si="203"/>
        <v>#N/A</v>
      </c>
    </row>
    <row r="4312" spans="4:8">
      <c r="D4312" s="79"/>
      <c r="E4312" s="79"/>
      <c r="F4312" s="210" t="e">
        <f t="shared" si="201"/>
        <v>#N/A</v>
      </c>
      <c r="G4312" s="79" t="e">
        <f t="shared" si="202"/>
        <v>#N/A</v>
      </c>
      <c r="H4312" s="79" t="e">
        <f t="shared" si="203"/>
        <v>#N/A</v>
      </c>
    </row>
    <row r="4313" spans="4:8">
      <c r="D4313" s="79"/>
      <c r="E4313" s="79"/>
      <c r="F4313" s="210" t="e">
        <f t="shared" si="201"/>
        <v>#N/A</v>
      </c>
      <c r="G4313" s="79" t="e">
        <f t="shared" si="202"/>
        <v>#N/A</v>
      </c>
      <c r="H4313" s="79" t="e">
        <f t="shared" si="203"/>
        <v>#N/A</v>
      </c>
    </row>
    <row r="4314" spans="4:8">
      <c r="D4314" s="79"/>
      <c r="E4314" s="79"/>
      <c r="F4314" s="210" t="e">
        <f t="shared" si="201"/>
        <v>#N/A</v>
      </c>
      <c r="G4314" s="79" t="e">
        <f t="shared" si="202"/>
        <v>#N/A</v>
      </c>
      <c r="H4314" s="79" t="e">
        <f t="shared" si="203"/>
        <v>#N/A</v>
      </c>
    </row>
    <row r="4315" spans="4:8">
      <c r="D4315" s="79"/>
      <c r="E4315" s="79"/>
      <c r="F4315" s="210" t="e">
        <f t="shared" si="201"/>
        <v>#N/A</v>
      </c>
      <c r="G4315" s="79" t="e">
        <f t="shared" si="202"/>
        <v>#N/A</v>
      </c>
      <c r="H4315" s="79" t="e">
        <f t="shared" si="203"/>
        <v>#N/A</v>
      </c>
    </row>
    <row r="4316" spans="4:8">
      <c r="D4316" s="79"/>
      <c r="E4316" s="79"/>
      <c r="F4316" s="210" t="e">
        <f t="shared" si="201"/>
        <v>#N/A</v>
      </c>
      <c r="G4316" s="79" t="e">
        <f t="shared" si="202"/>
        <v>#N/A</v>
      </c>
      <c r="H4316" s="79" t="e">
        <f t="shared" si="203"/>
        <v>#N/A</v>
      </c>
    </row>
    <row r="4317" spans="4:8">
      <c r="D4317" s="79"/>
      <c r="E4317" s="79"/>
      <c r="F4317" s="210" t="e">
        <f t="shared" si="201"/>
        <v>#N/A</v>
      </c>
      <c r="G4317" s="79" t="e">
        <f t="shared" si="202"/>
        <v>#N/A</v>
      </c>
      <c r="H4317" s="79" t="e">
        <f t="shared" si="203"/>
        <v>#N/A</v>
      </c>
    </row>
    <row r="4318" spans="4:8">
      <c r="D4318" s="79"/>
      <c r="E4318" s="79"/>
      <c r="F4318" s="210" t="e">
        <f t="shared" si="201"/>
        <v>#N/A</v>
      </c>
      <c r="G4318" s="79" t="e">
        <f t="shared" si="202"/>
        <v>#N/A</v>
      </c>
      <c r="H4318" s="79" t="e">
        <f t="shared" si="203"/>
        <v>#N/A</v>
      </c>
    </row>
    <row r="4319" spans="4:8">
      <c r="D4319" s="79"/>
      <c r="E4319" s="79"/>
      <c r="F4319" s="210" t="e">
        <f t="shared" si="201"/>
        <v>#N/A</v>
      </c>
      <c r="G4319" s="79" t="e">
        <f t="shared" si="202"/>
        <v>#N/A</v>
      </c>
      <c r="H4319" s="79" t="e">
        <f t="shared" si="203"/>
        <v>#N/A</v>
      </c>
    </row>
    <row r="4320" spans="4:8">
      <c r="D4320" s="79"/>
      <c r="E4320" s="79"/>
      <c r="F4320" s="210" t="e">
        <f t="shared" si="201"/>
        <v>#N/A</v>
      </c>
      <c r="G4320" s="79" t="e">
        <f t="shared" si="202"/>
        <v>#N/A</v>
      </c>
      <c r="H4320" s="79" t="e">
        <f t="shared" si="203"/>
        <v>#N/A</v>
      </c>
    </row>
    <row r="4321" spans="4:8">
      <c r="D4321" s="79"/>
      <c r="E4321" s="79"/>
      <c r="F4321" s="210" t="e">
        <f t="shared" si="201"/>
        <v>#N/A</v>
      </c>
      <c r="G4321" s="79" t="e">
        <f t="shared" si="202"/>
        <v>#N/A</v>
      </c>
      <c r="H4321" s="79" t="e">
        <f t="shared" si="203"/>
        <v>#N/A</v>
      </c>
    </row>
    <row r="4322" spans="4:8">
      <c r="D4322" s="79"/>
      <c r="E4322" s="79"/>
      <c r="F4322" s="210" t="e">
        <f t="shared" si="201"/>
        <v>#N/A</v>
      </c>
      <c r="G4322" s="79" t="e">
        <f t="shared" si="202"/>
        <v>#N/A</v>
      </c>
      <c r="H4322" s="79" t="e">
        <f t="shared" si="203"/>
        <v>#N/A</v>
      </c>
    </row>
    <row r="4323" spans="4:8">
      <c r="D4323" s="79"/>
      <c r="E4323" s="79"/>
      <c r="F4323" s="210" t="e">
        <f t="shared" si="201"/>
        <v>#N/A</v>
      </c>
      <c r="G4323" s="79" t="e">
        <f t="shared" si="202"/>
        <v>#N/A</v>
      </c>
      <c r="H4323" s="79" t="e">
        <f t="shared" si="203"/>
        <v>#N/A</v>
      </c>
    </row>
    <row r="4324" spans="4:8">
      <c r="D4324" s="79"/>
      <c r="E4324" s="79"/>
      <c r="F4324" s="210" t="e">
        <f t="shared" si="201"/>
        <v>#N/A</v>
      </c>
      <c r="G4324" s="79" t="e">
        <f t="shared" si="202"/>
        <v>#N/A</v>
      </c>
      <c r="H4324" s="79" t="e">
        <f t="shared" si="203"/>
        <v>#N/A</v>
      </c>
    </row>
    <row r="4325" spans="4:8">
      <c r="D4325" s="79"/>
      <c r="E4325" s="79"/>
      <c r="F4325" s="210" t="e">
        <f t="shared" si="201"/>
        <v>#N/A</v>
      </c>
      <c r="G4325" s="79" t="e">
        <f t="shared" si="202"/>
        <v>#N/A</v>
      </c>
      <c r="H4325" s="79" t="e">
        <f t="shared" si="203"/>
        <v>#N/A</v>
      </c>
    </row>
    <row r="4326" spans="4:8">
      <c r="D4326" s="79"/>
      <c r="E4326" s="79"/>
      <c r="F4326" s="210" t="e">
        <f t="shared" si="201"/>
        <v>#N/A</v>
      </c>
      <c r="G4326" s="79" t="e">
        <f t="shared" si="202"/>
        <v>#N/A</v>
      </c>
      <c r="H4326" s="79" t="e">
        <f t="shared" si="203"/>
        <v>#N/A</v>
      </c>
    </row>
    <row r="4327" spans="4:8">
      <c r="D4327" s="79"/>
      <c r="E4327" s="79"/>
      <c r="F4327" s="210" t="e">
        <f t="shared" si="201"/>
        <v>#N/A</v>
      </c>
      <c r="G4327" s="79" t="e">
        <f t="shared" si="202"/>
        <v>#N/A</v>
      </c>
      <c r="H4327" s="79" t="e">
        <f t="shared" si="203"/>
        <v>#N/A</v>
      </c>
    </row>
    <row r="4328" spans="4:8">
      <c r="D4328" s="79"/>
      <c r="E4328" s="79"/>
      <c r="F4328" s="210" t="e">
        <f t="shared" si="201"/>
        <v>#N/A</v>
      </c>
      <c r="G4328" s="79" t="e">
        <f t="shared" si="202"/>
        <v>#N/A</v>
      </c>
      <c r="H4328" s="79" t="e">
        <f t="shared" si="203"/>
        <v>#N/A</v>
      </c>
    </row>
    <row r="4329" spans="4:8">
      <c r="D4329" s="79"/>
      <c r="E4329" s="79"/>
      <c r="F4329" s="210" t="e">
        <f t="shared" si="201"/>
        <v>#N/A</v>
      </c>
      <c r="G4329" s="79" t="e">
        <f t="shared" si="202"/>
        <v>#N/A</v>
      </c>
      <c r="H4329" s="79" t="e">
        <f t="shared" si="203"/>
        <v>#N/A</v>
      </c>
    </row>
    <row r="4330" spans="4:8">
      <c r="D4330" s="79"/>
      <c r="E4330" s="79"/>
      <c r="F4330" s="210" t="e">
        <f t="shared" si="201"/>
        <v>#N/A</v>
      </c>
      <c r="G4330" s="79" t="e">
        <f t="shared" si="202"/>
        <v>#N/A</v>
      </c>
      <c r="H4330" s="79" t="e">
        <f t="shared" si="203"/>
        <v>#N/A</v>
      </c>
    </row>
    <row r="4331" spans="4:8">
      <c r="D4331" s="79"/>
      <c r="E4331" s="79"/>
      <c r="F4331" s="210" t="e">
        <f t="shared" si="201"/>
        <v>#N/A</v>
      </c>
      <c r="G4331" s="79" t="e">
        <f t="shared" si="202"/>
        <v>#N/A</v>
      </c>
      <c r="H4331" s="79" t="e">
        <f t="shared" si="203"/>
        <v>#N/A</v>
      </c>
    </row>
    <row r="4332" spans="4:8">
      <c r="D4332" s="79"/>
      <c r="E4332" s="79"/>
      <c r="F4332" s="210" t="e">
        <f t="shared" si="201"/>
        <v>#N/A</v>
      </c>
      <c r="G4332" s="79" t="e">
        <f t="shared" si="202"/>
        <v>#N/A</v>
      </c>
      <c r="H4332" s="79" t="e">
        <f t="shared" si="203"/>
        <v>#N/A</v>
      </c>
    </row>
    <row r="4333" spans="4:8">
      <c r="D4333" s="79"/>
      <c r="E4333" s="79"/>
      <c r="F4333" s="210" t="e">
        <f t="shared" si="201"/>
        <v>#N/A</v>
      </c>
      <c r="G4333" s="79" t="e">
        <f t="shared" si="202"/>
        <v>#N/A</v>
      </c>
      <c r="H4333" s="79" t="e">
        <f t="shared" si="203"/>
        <v>#N/A</v>
      </c>
    </row>
    <row r="4334" spans="4:8">
      <c r="D4334" s="79"/>
      <c r="E4334" s="79"/>
      <c r="F4334" s="210" t="e">
        <f t="shared" si="201"/>
        <v>#N/A</v>
      </c>
      <c r="G4334" s="79" t="e">
        <f t="shared" si="202"/>
        <v>#N/A</v>
      </c>
      <c r="H4334" s="79" t="e">
        <f t="shared" si="203"/>
        <v>#N/A</v>
      </c>
    </row>
    <row r="4335" spans="4:8">
      <c r="D4335" s="79"/>
      <c r="E4335" s="79"/>
      <c r="F4335" s="210" t="e">
        <f t="shared" si="201"/>
        <v>#N/A</v>
      </c>
      <c r="G4335" s="79" t="e">
        <f t="shared" si="202"/>
        <v>#N/A</v>
      </c>
      <c r="H4335" s="79" t="e">
        <f t="shared" si="203"/>
        <v>#N/A</v>
      </c>
    </row>
    <row r="4336" spans="4:8">
      <c r="D4336" s="79"/>
      <c r="E4336" s="79"/>
      <c r="F4336" s="210" t="e">
        <f t="shared" si="201"/>
        <v>#N/A</v>
      </c>
      <c r="G4336" s="79" t="e">
        <f t="shared" si="202"/>
        <v>#N/A</v>
      </c>
      <c r="H4336" s="79" t="e">
        <f t="shared" si="203"/>
        <v>#N/A</v>
      </c>
    </row>
    <row r="4337" spans="4:8">
      <c r="D4337" s="79"/>
      <c r="E4337" s="79"/>
      <c r="F4337" s="210" t="e">
        <f t="shared" si="201"/>
        <v>#N/A</v>
      </c>
      <c r="G4337" s="79" t="e">
        <f t="shared" si="202"/>
        <v>#N/A</v>
      </c>
      <c r="H4337" s="79" t="e">
        <f t="shared" si="203"/>
        <v>#N/A</v>
      </c>
    </row>
    <row r="4338" spans="4:8">
      <c r="D4338" s="79"/>
      <c r="E4338" s="79"/>
      <c r="F4338" s="210" t="e">
        <f t="shared" si="201"/>
        <v>#N/A</v>
      </c>
      <c r="G4338" s="79" t="e">
        <f t="shared" si="202"/>
        <v>#N/A</v>
      </c>
      <c r="H4338" s="79" t="e">
        <f t="shared" si="203"/>
        <v>#N/A</v>
      </c>
    </row>
    <row r="4339" spans="4:8">
      <c r="D4339" s="79"/>
      <c r="E4339" s="79"/>
      <c r="F4339" s="210" t="e">
        <f t="shared" si="201"/>
        <v>#N/A</v>
      </c>
      <c r="G4339" s="79" t="e">
        <f t="shared" si="202"/>
        <v>#N/A</v>
      </c>
      <c r="H4339" s="79" t="e">
        <f t="shared" si="203"/>
        <v>#N/A</v>
      </c>
    </row>
    <row r="4340" spans="4:8">
      <c r="D4340" s="79"/>
      <c r="E4340" s="79"/>
      <c r="F4340" s="210" t="e">
        <f t="shared" si="201"/>
        <v>#N/A</v>
      </c>
      <c r="G4340" s="79" t="e">
        <f t="shared" si="202"/>
        <v>#N/A</v>
      </c>
      <c r="H4340" s="79" t="e">
        <f t="shared" si="203"/>
        <v>#N/A</v>
      </c>
    </row>
    <row r="4341" spans="4:8">
      <c r="D4341" s="79"/>
      <c r="E4341" s="79"/>
      <c r="F4341" s="210" t="e">
        <f t="shared" si="201"/>
        <v>#N/A</v>
      </c>
      <c r="G4341" s="79" t="e">
        <f t="shared" si="202"/>
        <v>#N/A</v>
      </c>
      <c r="H4341" s="79" t="e">
        <f t="shared" si="203"/>
        <v>#N/A</v>
      </c>
    </row>
    <row r="4342" spans="4:8">
      <c r="D4342" s="79"/>
      <c r="E4342" s="79"/>
      <c r="F4342" s="210" t="e">
        <f t="shared" si="201"/>
        <v>#N/A</v>
      </c>
      <c r="G4342" s="79" t="e">
        <f t="shared" si="202"/>
        <v>#N/A</v>
      </c>
      <c r="H4342" s="79" t="e">
        <f t="shared" si="203"/>
        <v>#N/A</v>
      </c>
    </row>
    <row r="4343" spans="4:8">
      <c r="D4343" s="79"/>
      <c r="E4343" s="79"/>
      <c r="F4343" s="210" t="e">
        <f t="shared" si="201"/>
        <v>#N/A</v>
      </c>
      <c r="G4343" s="79" t="e">
        <f t="shared" si="202"/>
        <v>#N/A</v>
      </c>
      <c r="H4343" s="79" t="e">
        <f t="shared" si="203"/>
        <v>#N/A</v>
      </c>
    </row>
    <row r="4344" spans="4:8">
      <c r="D4344" s="79"/>
      <c r="E4344" s="79"/>
      <c r="F4344" s="210" t="e">
        <f t="shared" si="201"/>
        <v>#N/A</v>
      </c>
      <c r="G4344" s="79" t="e">
        <f t="shared" si="202"/>
        <v>#N/A</v>
      </c>
      <c r="H4344" s="79" t="e">
        <f t="shared" si="203"/>
        <v>#N/A</v>
      </c>
    </row>
    <row r="4345" spans="4:8">
      <c r="D4345" s="79"/>
      <c r="E4345" s="79"/>
      <c r="F4345" s="210" t="e">
        <f t="shared" si="201"/>
        <v>#N/A</v>
      </c>
      <c r="G4345" s="79" t="e">
        <f t="shared" si="202"/>
        <v>#N/A</v>
      </c>
      <c r="H4345" s="79" t="e">
        <f t="shared" si="203"/>
        <v>#N/A</v>
      </c>
    </row>
    <row r="4346" spans="4:8">
      <c r="D4346" s="79"/>
      <c r="E4346" s="79"/>
      <c r="F4346" s="210" t="e">
        <f t="shared" si="201"/>
        <v>#N/A</v>
      </c>
      <c r="G4346" s="79" t="e">
        <f t="shared" si="202"/>
        <v>#N/A</v>
      </c>
      <c r="H4346" s="79" t="e">
        <f t="shared" si="203"/>
        <v>#N/A</v>
      </c>
    </row>
    <row r="4347" spans="4:8">
      <c r="D4347" s="79"/>
      <c r="E4347" s="79"/>
      <c r="F4347" s="210" t="e">
        <f t="shared" si="201"/>
        <v>#N/A</v>
      </c>
      <c r="G4347" s="79" t="e">
        <f t="shared" si="202"/>
        <v>#N/A</v>
      </c>
      <c r="H4347" s="79" t="e">
        <f t="shared" si="203"/>
        <v>#N/A</v>
      </c>
    </row>
    <row r="4348" spans="4:8">
      <c r="D4348" s="79"/>
      <c r="E4348" s="79"/>
      <c r="F4348" s="210" t="e">
        <f t="shared" si="201"/>
        <v>#N/A</v>
      </c>
      <c r="G4348" s="79" t="e">
        <f t="shared" si="202"/>
        <v>#N/A</v>
      </c>
      <c r="H4348" s="79" t="e">
        <f t="shared" si="203"/>
        <v>#N/A</v>
      </c>
    </row>
    <row r="4349" spans="4:8">
      <c r="D4349" s="79"/>
      <c r="E4349" s="79"/>
      <c r="F4349" s="210" t="e">
        <f t="shared" si="201"/>
        <v>#N/A</v>
      </c>
      <c r="G4349" s="79" t="e">
        <f t="shared" si="202"/>
        <v>#N/A</v>
      </c>
      <c r="H4349" s="79" t="e">
        <f t="shared" si="203"/>
        <v>#N/A</v>
      </c>
    </row>
    <row r="4350" spans="4:8">
      <c r="D4350" s="79"/>
      <c r="E4350" s="79"/>
      <c r="F4350" s="210" t="e">
        <f t="shared" si="201"/>
        <v>#N/A</v>
      </c>
      <c r="G4350" s="79" t="e">
        <f t="shared" si="202"/>
        <v>#N/A</v>
      </c>
      <c r="H4350" s="79" t="e">
        <f t="shared" si="203"/>
        <v>#N/A</v>
      </c>
    </row>
    <row r="4351" spans="4:8">
      <c r="D4351" s="79"/>
      <c r="E4351" s="79"/>
      <c r="F4351" s="210" t="e">
        <f t="shared" si="201"/>
        <v>#N/A</v>
      </c>
      <c r="G4351" s="79" t="e">
        <f t="shared" si="202"/>
        <v>#N/A</v>
      </c>
      <c r="H4351" s="79" t="e">
        <f t="shared" si="203"/>
        <v>#N/A</v>
      </c>
    </row>
    <row r="4352" spans="4:8">
      <c r="D4352" s="79"/>
      <c r="E4352" s="79"/>
      <c r="F4352" s="210" t="e">
        <f t="shared" si="201"/>
        <v>#N/A</v>
      </c>
      <c r="G4352" s="79" t="e">
        <f t="shared" si="202"/>
        <v>#N/A</v>
      </c>
      <c r="H4352" s="79" t="e">
        <f t="shared" si="203"/>
        <v>#N/A</v>
      </c>
    </row>
    <row r="4353" spans="4:8">
      <c r="D4353" s="79"/>
      <c r="E4353" s="79"/>
      <c r="F4353" s="210" t="e">
        <f t="shared" si="201"/>
        <v>#N/A</v>
      </c>
      <c r="G4353" s="79" t="e">
        <f t="shared" si="202"/>
        <v>#N/A</v>
      </c>
      <c r="H4353" s="79" t="e">
        <f t="shared" si="203"/>
        <v>#N/A</v>
      </c>
    </row>
    <row r="4354" spans="4:8">
      <c r="D4354" s="79"/>
      <c r="E4354" s="79"/>
      <c r="F4354" s="210" t="e">
        <f t="shared" si="201"/>
        <v>#N/A</v>
      </c>
      <c r="G4354" s="79" t="e">
        <f t="shared" si="202"/>
        <v>#N/A</v>
      </c>
      <c r="H4354" s="79" t="e">
        <f t="shared" si="203"/>
        <v>#N/A</v>
      </c>
    </row>
    <row r="4355" spans="4:8">
      <c r="D4355" s="79"/>
      <c r="E4355" s="79"/>
      <c r="F4355" s="210" t="e">
        <f t="shared" ref="F4355:F4418" si="204">IF(REF_DT&lt;=LastDay,INDEX(IntraMonth_Buckets,MATCH($A4355,IntraSumMonths,0),1),INDEX(BucketTable,MATCH($A4355,SumMonths,0),1))</f>
        <v>#N/A</v>
      </c>
      <c r="G4355" s="79" t="e">
        <f t="shared" ref="G4355:G4418" si="205">INDEX(Book_Type,MATCH($B4355,Book,0),1)</f>
        <v>#N/A</v>
      </c>
      <c r="H4355" s="79" t="e">
        <f t="shared" ref="H4355:H4418" si="206">$F4355&amp;$C4355</f>
        <v>#N/A</v>
      </c>
    </row>
    <row r="4356" spans="4:8">
      <c r="D4356" s="79"/>
      <c r="E4356" s="79"/>
      <c r="F4356" s="210" t="e">
        <f t="shared" si="204"/>
        <v>#N/A</v>
      </c>
      <c r="G4356" s="79" t="e">
        <f t="shared" si="205"/>
        <v>#N/A</v>
      </c>
      <c r="H4356" s="79" t="e">
        <f t="shared" si="206"/>
        <v>#N/A</v>
      </c>
    </row>
    <row r="4357" spans="4:8">
      <c r="D4357" s="79"/>
      <c r="E4357" s="79"/>
      <c r="F4357" s="210" t="e">
        <f t="shared" si="204"/>
        <v>#N/A</v>
      </c>
      <c r="G4357" s="79" t="e">
        <f t="shared" si="205"/>
        <v>#N/A</v>
      </c>
      <c r="H4357" s="79" t="e">
        <f t="shared" si="206"/>
        <v>#N/A</v>
      </c>
    </row>
    <row r="4358" spans="4:8">
      <c r="D4358" s="79"/>
      <c r="E4358" s="79"/>
      <c r="F4358" s="210" t="e">
        <f t="shared" si="204"/>
        <v>#N/A</v>
      </c>
      <c r="G4358" s="79" t="e">
        <f t="shared" si="205"/>
        <v>#N/A</v>
      </c>
      <c r="H4358" s="79" t="e">
        <f t="shared" si="206"/>
        <v>#N/A</v>
      </c>
    </row>
    <row r="4359" spans="4:8">
      <c r="D4359" s="79"/>
      <c r="E4359" s="79"/>
      <c r="F4359" s="210" t="e">
        <f t="shared" si="204"/>
        <v>#N/A</v>
      </c>
      <c r="G4359" s="79" t="e">
        <f t="shared" si="205"/>
        <v>#N/A</v>
      </c>
      <c r="H4359" s="79" t="e">
        <f t="shared" si="206"/>
        <v>#N/A</v>
      </c>
    </row>
    <row r="4360" spans="4:8">
      <c r="D4360" s="79"/>
      <c r="E4360" s="79"/>
      <c r="F4360" s="210" t="e">
        <f t="shared" si="204"/>
        <v>#N/A</v>
      </c>
      <c r="G4360" s="79" t="e">
        <f t="shared" si="205"/>
        <v>#N/A</v>
      </c>
      <c r="H4360" s="79" t="e">
        <f t="shared" si="206"/>
        <v>#N/A</v>
      </c>
    </row>
    <row r="4361" spans="4:8">
      <c r="D4361" s="79"/>
      <c r="E4361" s="79"/>
      <c r="F4361" s="210" t="e">
        <f t="shared" si="204"/>
        <v>#N/A</v>
      </c>
      <c r="G4361" s="79" t="e">
        <f t="shared" si="205"/>
        <v>#N/A</v>
      </c>
      <c r="H4361" s="79" t="e">
        <f t="shared" si="206"/>
        <v>#N/A</v>
      </c>
    </row>
    <row r="4362" spans="4:8">
      <c r="D4362" s="79"/>
      <c r="E4362" s="79"/>
      <c r="F4362" s="210" t="e">
        <f t="shared" si="204"/>
        <v>#N/A</v>
      </c>
      <c r="G4362" s="79" t="e">
        <f t="shared" si="205"/>
        <v>#N/A</v>
      </c>
      <c r="H4362" s="79" t="e">
        <f t="shared" si="206"/>
        <v>#N/A</v>
      </c>
    </row>
    <row r="4363" spans="4:8">
      <c r="D4363" s="79"/>
      <c r="E4363" s="79"/>
      <c r="F4363" s="210" t="e">
        <f t="shared" si="204"/>
        <v>#N/A</v>
      </c>
      <c r="G4363" s="79" t="e">
        <f t="shared" si="205"/>
        <v>#N/A</v>
      </c>
      <c r="H4363" s="79" t="e">
        <f t="shared" si="206"/>
        <v>#N/A</v>
      </c>
    </row>
    <row r="4364" spans="4:8">
      <c r="D4364" s="79"/>
      <c r="E4364" s="79"/>
      <c r="F4364" s="210" t="e">
        <f t="shared" si="204"/>
        <v>#N/A</v>
      </c>
      <c r="G4364" s="79" t="e">
        <f t="shared" si="205"/>
        <v>#N/A</v>
      </c>
      <c r="H4364" s="79" t="e">
        <f t="shared" si="206"/>
        <v>#N/A</v>
      </c>
    </row>
    <row r="4365" spans="4:8">
      <c r="D4365" s="79"/>
      <c r="E4365" s="79"/>
      <c r="F4365" s="210" t="e">
        <f t="shared" si="204"/>
        <v>#N/A</v>
      </c>
      <c r="G4365" s="79" t="e">
        <f t="shared" si="205"/>
        <v>#N/A</v>
      </c>
      <c r="H4365" s="79" t="e">
        <f t="shared" si="206"/>
        <v>#N/A</v>
      </c>
    </row>
    <row r="4366" spans="4:8">
      <c r="D4366" s="79"/>
      <c r="E4366" s="79"/>
      <c r="F4366" s="210" t="e">
        <f t="shared" si="204"/>
        <v>#N/A</v>
      </c>
      <c r="G4366" s="79" t="e">
        <f t="shared" si="205"/>
        <v>#N/A</v>
      </c>
      <c r="H4366" s="79" t="e">
        <f t="shared" si="206"/>
        <v>#N/A</v>
      </c>
    </row>
    <row r="4367" spans="4:8">
      <c r="D4367" s="79"/>
      <c r="E4367" s="79"/>
      <c r="F4367" s="210" t="e">
        <f t="shared" si="204"/>
        <v>#N/A</v>
      </c>
      <c r="G4367" s="79" t="e">
        <f t="shared" si="205"/>
        <v>#N/A</v>
      </c>
      <c r="H4367" s="79" t="e">
        <f t="shared" si="206"/>
        <v>#N/A</v>
      </c>
    </row>
    <row r="4368" spans="4:8">
      <c r="D4368" s="79"/>
      <c r="E4368" s="79"/>
      <c r="F4368" s="210" t="e">
        <f t="shared" si="204"/>
        <v>#N/A</v>
      </c>
      <c r="G4368" s="79" t="e">
        <f t="shared" si="205"/>
        <v>#N/A</v>
      </c>
      <c r="H4368" s="79" t="e">
        <f t="shared" si="206"/>
        <v>#N/A</v>
      </c>
    </row>
    <row r="4369" spans="4:8">
      <c r="D4369" s="79"/>
      <c r="E4369" s="79"/>
      <c r="F4369" s="210" t="e">
        <f t="shared" si="204"/>
        <v>#N/A</v>
      </c>
      <c r="G4369" s="79" t="e">
        <f t="shared" si="205"/>
        <v>#N/A</v>
      </c>
      <c r="H4369" s="79" t="e">
        <f t="shared" si="206"/>
        <v>#N/A</v>
      </c>
    </row>
    <row r="4370" spans="4:8">
      <c r="D4370" s="79"/>
      <c r="E4370" s="79"/>
      <c r="F4370" s="210" t="e">
        <f t="shared" si="204"/>
        <v>#N/A</v>
      </c>
      <c r="G4370" s="79" t="e">
        <f t="shared" si="205"/>
        <v>#N/A</v>
      </c>
      <c r="H4370" s="79" t="e">
        <f t="shared" si="206"/>
        <v>#N/A</v>
      </c>
    </row>
    <row r="4371" spans="4:8">
      <c r="D4371" s="79"/>
      <c r="E4371" s="79"/>
      <c r="F4371" s="210" t="e">
        <f t="shared" si="204"/>
        <v>#N/A</v>
      </c>
      <c r="G4371" s="79" t="e">
        <f t="shared" si="205"/>
        <v>#N/A</v>
      </c>
      <c r="H4371" s="79" t="e">
        <f t="shared" si="206"/>
        <v>#N/A</v>
      </c>
    </row>
    <row r="4372" spans="4:8">
      <c r="D4372" s="79"/>
      <c r="E4372" s="79"/>
      <c r="F4372" s="210" t="e">
        <f t="shared" si="204"/>
        <v>#N/A</v>
      </c>
      <c r="G4372" s="79" t="e">
        <f t="shared" si="205"/>
        <v>#N/A</v>
      </c>
      <c r="H4372" s="79" t="e">
        <f t="shared" si="206"/>
        <v>#N/A</v>
      </c>
    </row>
    <row r="4373" spans="4:8">
      <c r="D4373" s="79"/>
      <c r="E4373" s="79"/>
      <c r="F4373" s="210" t="e">
        <f t="shared" si="204"/>
        <v>#N/A</v>
      </c>
      <c r="G4373" s="79" t="e">
        <f t="shared" si="205"/>
        <v>#N/A</v>
      </c>
      <c r="H4373" s="79" t="e">
        <f t="shared" si="206"/>
        <v>#N/A</v>
      </c>
    </row>
    <row r="4374" spans="4:8">
      <c r="D4374" s="79"/>
      <c r="E4374" s="79"/>
      <c r="F4374" s="210" t="e">
        <f t="shared" si="204"/>
        <v>#N/A</v>
      </c>
      <c r="G4374" s="79" t="e">
        <f t="shared" si="205"/>
        <v>#N/A</v>
      </c>
      <c r="H4374" s="79" t="e">
        <f t="shared" si="206"/>
        <v>#N/A</v>
      </c>
    </row>
    <row r="4375" spans="4:8">
      <c r="D4375" s="79"/>
      <c r="E4375" s="79"/>
      <c r="F4375" s="210" t="e">
        <f t="shared" si="204"/>
        <v>#N/A</v>
      </c>
      <c r="G4375" s="79" t="e">
        <f t="shared" si="205"/>
        <v>#N/A</v>
      </c>
      <c r="H4375" s="79" t="e">
        <f t="shared" si="206"/>
        <v>#N/A</v>
      </c>
    </row>
    <row r="4376" spans="4:8">
      <c r="D4376" s="79"/>
      <c r="E4376" s="79"/>
      <c r="F4376" s="210" t="e">
        <f t="shared" si="204"/>
        <v>#N/A</v>
      </c>
      <c r="G4376" s="79" t="e">
        <f t="shared" si="205"/>
        <v>#N/A</v>
      </c>
      <c r="H4376" s="79" t="e">
        <f t="shared" si="206"/>
        <v>#N/A</v>
      </c>
    </row>
    <row r="4377" spans="4:8">
      <c r="D4377" s="79"/>
      <c r="E4377" s="79"/>
      <c r="F4377" s="210" t="e">
        <f t="shared" si="204"/>
        <v>#N/A</v>
      </c>
      <c r="G4377" s="79" t="e">
        <f t="shared" si="205"/>
        <v>#N/A</v>
      </c>
      <c r="H4377" s="79" t="e">
        <f t="shared" si="206"/>
        <v>#N/A</v>
      </c>
    </row>
    <row r="4378" spans="4:8">
      <c r="D4378" s="79"/>
      <c r="E4378" s="79"/>
      <c r="F4378" s="210" t="e">
        <f t="shared" si="204"/>
        <v>#N/A</v>
      </c>
      <c r="G4378" s="79" t="e">
        <f t="shared" si="205"/>
        <v>#N/A</v>
      </c>
      <c r="H4378" s="79" t="e">
        <f t="shared" si="206"/>
        <v>#N/A</v>
      </c>
    </row>
    <row r="4379" spans="4:8">
      <c r="D4379" s="79"/>
      <c r="E4379" s="79"/>
      <c r="F4379" s="210" t="e">
        <f t="shared" si="204"/>
        <v>#N/A</v>
      </c>
      <c r="G4379" s="79" t="e">
        <f t="shared" si="205"/>
        <v>#N/A</v>
      </c>
      <c r="H4379" s="79" t="e">
        <f t="shared" si="206"/>
        <v>#N/A</v>
      </c>
    </row>
    <row r="4380" spans="4:8">
      <c r="D4380" s="79"/>
      <c r="E4380" s="79"/>
      <c r="F4380" s="210" t="e">
        <f t="shared" si="204"/>
        <v>#N/A</v>
      </c>
      <c r="G4380" s="79" t="e">
        <f t="shared" si="205"/>
        <v>#N/A</v>
      </c>
      <c r="H4380" s="79" t="e">
        <f t="shared" si="206"/>
        <v>#N/A</v>
      </c>
    </row>
    <row r="4381" spans="4:8">
      <c r="D4381" s="79"/>
      <c r="E4381" s="79"/>
      <c r="F4381" s="210" t="e">
        <f t="shared" si="204"/>
        <v>#N/A</v>
      </c>
      <c r="G4381" s="79" t="e">
        <f t="shared" si="205"/>
        <v>#N/A</v>
      </c>
      <c r="H4381" s="79" t="e">
        <f t="shared" si="206"/>
        <v>#N/A</v>
      </c>
    </row>
    <row r="4382" spans="4:8">
      <c r="D4382" s="79"/>
      <c r="E4382" s="79"/>
      <c r="F4382" s="210" t="e">
        <f t="shared" si="204"/>
        <v>#N/A</v>
      </c>
      <c r="G4382" s="79" t="e">
        <f t="shared" si="205"/>
        <v>#N/A</v>
      </c>
      <c r="H4382" s="79" t="e">
        <f t="shared" si="206"/>
        <v>#N/A</v>
      </c>
    </row>
    <row r="4383" spans="4:8">
      <c r="D4383" s="79"/>
      <c r="E4383" s="79"/>
      <c r="F4383" s="210" t="e">
        <f t="shared" si="204"/>
        <v>#N/A</v>
      </c>
      <c r="G4383" s="79" t="e">
        <f t="shared" si="205"/>
        <v>#N/A</v>
      </c>
      <c r="H4383" s="79" t="e">
        <f t="shared" si="206"/>
        <v>#N/A</v>
      </c>
    </row>
    <row r="4384" spans="4:8">
      <c r="D4384" s="79"/>
      <c r="E4384" s="79"/>
      <c r="F4384" s="210" t="e">
        <f t="shared" si="204"/>
        <v>#N/A</v>
      </c>
      <c r="G4384" s="79" t="e">
        <f t="shared" si="205"/>
        <v>#N/A</v>
      </c>
      <c r="H4384" s="79" t="e">
        <f t="shared" si="206"/>
        <v>#N/A</v>
      </c>
    </row>
    <row r="4385" spans="4:8">
      <c r="D4385" s="79"/>
      <c r="E4385" s="79"/>
      <c r="F4385" s="210" t="e">
        <f t="shared" si="204"/>
        <v>#N/A</v>
      </c>
      <c r="G4385" s="79" t="e">
        <f t="shared" si="205"/>
        <v>#N/A</v>
      </c>
      <c r="H4385" s="79" t="e">
        <f t="shared" si="206"/>
        <v>#N/A</v>
      </c>
    </row>
    <row r="4386" spans="4:8">
      <c r="D4386" s="79"/>
      <c r="E4386" s="79"/>
      <c r="F4386" s="210" t="e">
        <f t="shared" si="204"/>
        <v>#N/A</v>
      </c>
      <c r="G4386" s="79" t="e">
        <f t="shared" si="205"/>
        <v>#N/A</v>
      </c>
      <c r="H4386" s="79" t="e">
        <f t="shared" si="206"/>
        <v>#N/A</v>
      </c>
    </row>
    <row r="4387" spans="4:8">
      <c r="D4387" s="79"/>
      <c r="E4387" s="79"/>
      <c r="F4387" s="210" t="e">
        <f t="shared" si="204"/>
        <v>#N/A</v>
      </c>
      <c r="G4387" s="79" t="e">
        <f t="shared" si="205"/>
        <v>#N/A</v>
      </c>
      <c r="H4387" s="79" t="e">
        <f t="shared" si="206"/>
        <v>#N/A</v>
      </c>
    </row>
    <row r="4388" spans="4:8">
      <c r="D4388" s="79"/>
      <c r="E4388" s="79"/>
      <c r="F4388" s="210" t="e">
        <f t="shared" si="204"/>
        <v>#N/A</v>
      </c>
      <c r="G4388" s="79" t="e">
        <f t="shared" si="205"/>
        <v>#N/A</v>
      </c>
      <c r="H4388" s="79" t="e">
        <f t="shared" si="206"/>
        <v>#N/A</v>
      </c>
    </row>
    <row r="4389" spans="4:8">
      <c r="D4389" s="79"/>
      <c r="E4389" s="79"/>
      <c r="F4389" s="210" t="e">
        <f t="shared" si="204"/>
        <v>#N/A</v>
      </c>
      <c r="G4389" s="79" t="e">
        <f t="shared" si="205"/>
        <v>#N/A</v>
      </c>
      <c r="H4389" s="79" t="e">
        <f t="shared" si="206"/>
        <v>#N/A</v>
      </c>
    </row>
    <row r="4390" spans="4:8">
      <c r="D4390" s="79"/>
      <c r="E4390" s="79"/>
      <c r="F4390" s="210" t="e">
        <f t="shared" si="204"/>
        <v>#N/A</v>
      </c>
      <c r="G4390" s="79" t="e">
        <f t="shared" si="205"/>
        <v>#N/A</v>
      </c>
      <c r="H4390" s="79" t="e">
        <f t="shared" si="206"/>
        <v>#N/A</v>
      </c>
    </row>
    <row r="4391" spans="4:8">
      <c r="D4391" s="79"/>
      <c r="E4391" s="79"/>
      <c r="F4391" s="210" t="e">
        <f t="shared" si="204"/>
        <v>#N/A</v>
      </c>
      <c r="G4391" s="79" t="e">
        <f t="shared" si="205"/>
        <v>#N/A</v>
      </c>
      <c r="H4391" s="79" t="e">
        <f t="shared" si="206"/>
        <v>#N/A</v>
      </c>
    </row>
    <row r="4392" spans="4:8">
      <c r="D4392" s="79"/>
      <c r="E4392" s="79"/>
      <c r="F4392" s="210" t="e">
        <f t="shared" si="204"/>
        <v>#N/A</v>
      </c>
      <c r="G4392" s="79" t="e">
        <f t="shared" si="205"/>
        <v>#N/A</v>
      </c>
      <c r="H4392" s="79" t="e">
        <f t="shared" si="206"/>
        <v>#N/A</v>
      </c>
    </row>
    <row r="4393" spans="4:8">
      <c r="D4393" s="79"/>
      <c r="E4393" s="79"/>
      <c r="F4393" s="210" t="e">
        <f t="shared" si="204"/>
        <v>#N/A</v>
      </c>
      <c r="G4393" s="79" t="e">
        <f t="shared" si="205"/>
        <v>#N/A</v>
      </c>
      <c r="H4393" s="79" t="e">
        <f t="shared" si="206"/>
        <v>#N/A</v>
      </c>
    </row>
    <row r="4394" spans="4:8">
      <c r="D4394" s="79"/>
      <c r="E4394" s="79"/>
      <c r="F4394" s="210" t="e">
        <f t="shared" si="204"/>
        <v>#N/A</v>
      </c>
      <c r="G4394" s="79" t="e">
        <f t="shared" si="205"/>
        <v>#N/A</v>
      </c>
      <c r="H4394" s="79" t="e">
        <f t="shared" si="206"/>
        <v>#N/A</v>
      </c>
    </row>
    <row r="4395" spans="4:8">
      <c r="D4395" s="79"/>
      <c r="E4395" s="79"/>
      <c r="F4395" s="210" t="e">
        <f t="shared" si="204"/>
        <v>#N/A</v>
      </c>
      <c r="G4395" s="79" t="e">
        <f t="shared" si="205"/>
        <v>#N/A</v>
      </c>
      <c r="H4395" s="79" t="e">
        <f t="shared" si="206"/>
        <v>#N/A</v>
      </c>
    </row>
    <row r="4396" spans="4:8">
      <c r="D4396" s="79"/>
      <c r="E4396" s="79"/>
      <c r="F4396" s="210" t="e">
        <f t="shared" si="204"/>
        <v>#N/A</v>
      </c>
      <c r="G4396" s="79" t="e">
        <f t="shared" si="205"/>
        <v>#N/A</v>
      </c>
      <c r="H4396" s="79" t="e">
        <f t="shared" si="206"/>
        <v>#N/A</v>
      </c>
    </row>
    <row r="4397" spans="4:8">
      <c r="D4397" s="79"/>
      <c r="E4397" s="79"/>
      <c r="F4397" s="210" t="e">
        <f t="shared" si="204"/>
        <v>#N/A</v>
      </c>
      <c r="G4397" s="79" t="e">
        <f t="shared" si="205"/>
        <v>#N/A</v>
      </c>
      <c r="H4397" s="79" t="e">
        <f t="shared" si="206"/>
        <v>#N/A</v>
      </c>
    </row>
    <row r="4398" spans="4:8">
      <c r="D4398" s="79"/>
      <c r="E4398" s="79"/>
      <c r="F4398" s="210" t="e">
        <f t="shared" si="204"/>
        <v>#N/A</v>
      </c>
      <c r="G4398" s="79" t="e">
        <f t="shared" si="205"/>
        <v>#N/A</v>
      </c>
      <c r="H4398" s="79" t="e">
        <f t="shared" si="206"/>
        <v>#N/A</v>
      </c>
    </row>
    <row r="4399" spans="4:8">
      <c r="D4399" s="79"/>
      <c r="E4399" s="79"/>
      <c r="F4399" s="210" t="e">
        <f t="shared" si="204"/>
        <v>#N/A</v>
      </c>
      <c r="G4399" s="79" t="e">
        <f t="shared" si="205"/>
        <v>#N/A</v>
      </c>
      <c r="H4399" s="79" t="e">
        <f t="shared" si="206"/>
        <v>#N/A</v>
      </c>
    </row>
    <row r="4400" spans="4:8">
      <c r="D4400" s="79"/>
      <c r="E4400" s="79"/>
      <c r="F4400" s="210" t="e">
        <f t="shared" si="204"/>
        <v>#N/A</v>
      </c>
      <c r="G4400" s="79" t="e">
        <f t="shared" si="205"/>
        <v>#N/A</v>
      </c>
      <c r="H4400" s="79" t="e">
        <f t="shared" si="206"/>
        <v>#N/A</v>
      </c>
    </row>
    <row r="4401" spans="4:8">
      <c r="D4401" s="79"/>
      <c r="E4401" s="79"/>
      <c r="F4401" s="210" t="e">
        <f t="shared" si="204"/>
        <v>#N/A</v>
      </c>
      <c r="G4401" s="79" t="e">
        <f t="shared" si="205"/>
        <v>#N/A</v>
      </c>
      <c r="H4401" s="79" t="e">
        <f t="shared" si="206"/>
        <v>#N/A</v>
      </c>
    </row>
    <row r="4402" spans="4:8">
      <c r="D4402" s="79"/>
      <c r="E4402" s="79"/>
      <c r="F4402" s="210" t="e">
        <f t="shared" si="204"/>
        <v>#N/A</v>
      </c>
      <c r="G4402" s="79" t="e">
        <f t="shared" si="205"/>
        <v>#N/A</v>
      </c>
      <c r="H4402" s="79" t="e">
        <f t="shared" si="206"/>
        <v>#N/A</v>
      </c>
    </row>
    <row r="4403" spans="4:8">
      <c r="D4403" s="79"/>
      <c r="E4403" s="79"/>
      <c r="F4403" s="210" t="e">
        <f t="shared" si="204"/>
        <v>#N/A</v>
      </c>
      <c r="G4403" s="79" t="e">
        <f t="shared" si="205"/>
        <v>#N/A</v>
      </c>
      <c r="H4403" s="79" t="e">
        <f t="shared" si="206"/>
        <v>#N/A</v>
      </c>
    </row>
    <row r="4404" spans="4:8">
      <c r="D4404" s="79"/>
      <c r="E4404" s="79"/>
      <c r="F4404" s="210" t="e">
        <f t="shared" si="204"/>
        <v>#N/A</v>
      </c>
      <c r="G4404" s="79" t="e">
        <f t="shared" si="205"/>
        <v>#N/A</v>
      </c>
      <c r="H4404" s="79" t="e">
        <f t="shared" si="206"/>
        <v>#N/A</v>
      </c>
    </row>
    <row r="4405" spans="4:8">
      <c r="D4405" s="79"/>
      <c r="E4405" s="79"/>
      <c r="F4405" s="210" t="e">
        <f t="shared" si="204"/>
        <v>#N/A</v>
      </c>
      <c r="G4405" s="79" t="e">
        <f t="shared" si="205"/>
        <v>#N/A</v>
      </c>
      <c r="H4405" s="79" t="e">
        <f t="shared" si="206"/>
        <v>#N/A</v>
      </c>
    </row>
    <row r="4406" spans="4:8">
      <c r="D4406" s="79"/>
      <c r="E4406" s="79"/>
      <c r="F4406" s="210" t="e">
        <f t="shared" si="204"/>
        <v>#N/A</v>
      </c>
      <c r="G4406" s="79" t="e">
        <f t="shared" si="205"/>
        <v>#N/A</v>
      </c>
      <c r="H4406" s="79" t="e">
        <f t="shared" si="206"/>
        <v>#N/A</v>
      </c>
    </row>
    <row r="4407" spans="4:8">
      <c r="D4407" s="79"/>
      <c r="E4407" s="79"/>
      <c r="F4407" s="210" t="e">
        <f t="shared" si="204"/>
        <v>#N/A</v>
      </c>
      <c r="G4407" s="79" t="e">
        <f t="shared" si="205"/>
        <v>#N/A</v>
      </c>
      <c r="H4407" s="79" t="e">
        <f t="shared" si="206"/>
        <v>#N/A</v>
      </c>
    </row>
    <row r="4408" spans="4:8">
      <c r="D4408" s="79"/>
      <c r="E4408" s="79"/>
      <c r="F4408" s="210" t="e">
        <f t="shared" si="204"/>
        <v>#N/A</v>
      </c>
      <c r="G4408" s="79" t="e">
        <f t="shared" si="205"/>
        <v>#N/A</v>
      </c>
      <c r="H4408" s="79" t="e">
        <f t="shared" si="206"/>
        <v>#N/A</v>
      </c>
    </row>
    <row r="4409" spans="4:8">
      <c r="D4409" s="79"/>
      <c r="E4409" s="79"/>
      <c r="F4409" s="210" t="e">
        <f t="shared" si="204"/>
        <v>#N/A</v>
      </c>
      <c r="G4409" s="79" t="e">
        <f t="shared" si="205"/>
        <v>#N/A</v>
      </c>
      <c r="H4409" s="79" t="e">
        <f t="shared" si="206"/>
        <v>#N/A</v>
      </c>
    </row>
    <row r="4410" spans="4:8">
      <c r="D4410" s="79"/>
      <c r="E4410" s="79"/>
      <c r="F4410" s="210" t="e">
        <f t="shared" si="204"/>
        <v>#N/A</v>
      </c>
      <c r="G4410" s="79" t="e">
        <f t="shared" si="205"/>
        <v>#N/A</v>
      </c>
      <c r="H4410" s="79" t="e">
        <f t="shared" si="206"/>
        <v>#N/A</v>
      </c>
    </row>
    <row r="4411" spans="4:8">
      <c r="D4411" s="79"/>
      <c r="E4411" s="79"/>
      <c r="F4411" s="210" t="e">
        <f t="shared" si="204"/>
        <v>#N/A</v>
      </c>
      <c r="G4411" s="79" t="e">
        <f t="shared" si="205"/>
        <v>#N/A</v>
      </c>
      <c r="H4411" s="79" t="e">
        <f t="shared" si="206"/>
        <v>#N/A</v>
      </c>
    </row>
    <row r="4412" spans="4:8">
      <c r="D4412" s="79"/>
      <c r="E4412" s="79"/>
      <c r="F4412" s="210" t="e">
        <f t="shared" si="204"/>
        <v>#N/A</v>
      </c>
      <c r="G4412" s="79" t="e">
        <f t="shared" si="205"/>
        <v>#N/A</v>
      </c>
      <c r="H4412" s="79" t="e">
        <f t="shared" si="206"/>
        <v>#N/A</v>
      </c>
    </row>
    <row r="4413" spans="4:8">
      <c r="D4413" s="79"/>
      <c r="E4413" s="79"/>
      <c r="F4413" s="210" t="e">
        <f t="shared" si="204"/>
        <v>#N/A</v>
      </c>
      <c r="G4413" s="79" t="e">
        <f t="shared" si="205"/>
        <v>#N/A</v>
      </c>
      <c r="H4413" s="79" t="e">
        <f t="shared" si="206"/>
        <v>#N/A</v>
      </c>
    </row>
    <row r="4414" spans="4:8">
      <c r="D4414" s="79"/>
      <c r="E4414" s="79"/>
      <c r="F4414" s="210" t="e">
        <f t="shared" si="204"/>
        <v>#N/A</v>
      </c>
      <c r="G4414" s="79" t="e">
        <f t="shared" si="205"/>
        <v>#N/A</v>
      </c>
      <c r="H4414" s="79" t="e">
        <f t="shared" si="206"/>
        <v>#N/A</v>
      </c>
    </row>
    <row r="4415" spans="4:8">
      <c r="D4415" s="79"/>
      <c r="E4415" s="79"/>
      <c r="F4415" s="210" t="e">
        <f t="shared" si="204"/>
        <v>#N/A</v>
      </c>
      <c r="G4415" s="79" t="e">
        <f t="shared" si="205"/>
        <v>#N/A</v>
      </c>
      <c r="H4415" s="79" t="e">
        <f t="shared" si="206"/>
        <v>#N/A</v>
      </c>
    </row>
    <row r="4416" spans="4:8">
      <c r="D4416" s="79"/>
      <c r="E4416" s="79"/>
      <c r="F4416" s="210" t="e">
        <f t="shared" si="204"/>
        <v>#N/A</v>
      </c>
      <c r="G4416" s="79" t="e">
        <f t="shared" si="205"/>
        <v>#N/A</v>
      </c>
      <c r="H4416" s="79" t="e">
        <f t="shared" si="206"/>
        <v>#N/A</v>
      </c>
    </row>
    <row r="4417" spans="4:8">
      <c r="D4417" s="79"/>
      <c r="E4417" s="79"/>
      <c r="F4417" s="210" t="e">
        <f t="shared" si="204"/>
        <v>#N/A</v>
      </c>
      <c r="G4417" s="79" t="e">
        <f t="shared" si="205"/>
        <v>#N/A</v>
      </c>
      <c r="H4417" s="79" t="e">
        <f t="shared" si="206"/>
        <v>#N/A</v>
      </c>
    </row>
    <row r="4418" spans="4:8">
      <c r="D4418" s="79"/>
      <c r="E4418" s="79"/>
      <c r="F4418" s="210" t="e">
        <f t="shared" si="204"/>
        <v>#N/A</v>
      </c>
      <c r="G4418" s="79" t="e">
        <f t="shared" si="205"/>
        <v>#N/A</v>
      </c>
      <c r="H4418" s="79" t="e">
        <f t="shared" si="206"/>
        <v>#N/A</v>
      </c>
    </row>
    <row r="4419" spans="4:8">
      <c r="D4419" s="79"/>
      <c r="E4419" s="79"/>
      <c r="F4419" s="210" t="e">
        <f t="shared" ref="F4419:F4482" si="207">IF(REF_DT&lt;=LastDay,INDEX(IntraMonth_Buckets,MATCH($A4419,IntraSumMonths,0),1),INDEX(BucketTable,MATCH($A4419,SumMonths,0),1))</f>
        <v>#N/A</v>
      </c>
      <c r="G4419" s="79" t="e">
        <f t="shared" ref="G4419:G4482" si="208">INDEX(Book_Type,MATCH($B4419,Book,0),1)</f>
        <v>#N/A</v>
      </c>
      <c r="H4419" s="79" t="e">
        <f t="shared" ref="H4419:H4482" si="209">$F4419&amp;$C4419</f>
        <v>#N/A</v>
      </c>
    </row>
    <row r="4420" spans="4:8">
      <c r="D4420" s="79"/>
      <c r="E4420" s="79"/>
      <c r="F4420" s="210" t="e">
        <f t="shared" si="207"/>
        <v>#N/A</v>
      </c>
      <c r="G4420" s="79" t="e">
        <f t="shared" si="208"/>
        <v>#N/A</v>
      </c>
      <c r="H4420" s="79" t="e">
        <f t="shared" si="209"/>
        <v>#N/A</v>
      </c>
    </row>
    <row r="4421" spans="4:8">
      <c r="D4421" s="79"/>
      <c r="E4421" s="79"/>
      <c r="F4421" s="210" t="e">
        <f t="shared" si="207"/>
        <v>#N/A</v>
      </c>
      <c r="G4421" s="79" t="e">
        <f t="shared" si="208"/>
        <v>#N/A</v>
      </c>
      <c r="H4421" s="79" t="e">
        <f t="shared" si="209"/>
        <v>#N/A</v>
      </c>
    </row>
    <row r="4422" spans="4:8">
      <c r="D4422" s="79"/>
      <c r="E4422" s="79"/>
      <c r="F4422" s="210" t="e">
        <f t="shared" si="207"/>
        <v>#N/A</v>
      </c>
      <c r="G4422" s="79" t="e">
        <f t="shared" si="208"/>
        <v>#N/A</v>
      </c>
      <c r="H4422" s="79" t="e">
        <f t="shared" si="209"/>
        <v>#N/A</v>
      </c>
    </row>
    <row r="4423" spans="4:8">
      <c r="D4423" s="79"/>
      <c r="E4423" s="79"/>
      <c r="F4423" s="210" t="e">
        <f t="shared" si="207"/>
        <v>#N/A</v>
      </c>
      <c r="G4423" s="79" t="e">
        <f t="shared" si="208"/>
        <v>#N/A</v>
      </c>
      <c r="H4423" s="79" t="e">
        <f t="shared" si="209"/>
        <v>#N/A</v>
      </c>
    </row>
    <row r="4424" spans="4:8">
      <c r="D4424" s="79"/>
      <c r="E4424" s="79"/>
      <c r="F4424" s="210" t="e">
        <f t="shared" si="207"/>
        <v>#N/A</v>
      </c>
      <c r="G4424" s="79" t="e">
        <f t="shared" si="208"/>
        <v>#N/A</v>
      </c>
      <c r="H4424" s="79" t="e">
        <f t="shared" si="209"/>
        <v>#N/A</v>
      </c>
    </row>
    <row r="4425" spans="4:8">
      <c r="D4425" s="79"/>
      <c r="E4425" s="79"/>
      <c r="F4425" s="210" t="e">
        <f t="shared" si="207"/>
        <v>#N/A</v>
      </c>
      <c r="G4425" s="79" t="e">
        <f t="shared" si="208"/>
        <v>#N/A</v>
      </c>
      <c r="H4425" s="79" t="e">
        <f t="shared" si="209"/>
        <v>#N/A</v>
      </c>
    </row>
    <row r="4426" spans="4:8">
      <c r="D4426" s="79"/>
      <c r="E4426" s="79"/>
      <c r="F4426" s="210" t="e">
        <f t="shared" si="207"/>
        <v>#N/A</v>
      </c>
      <c r="G4426" s="79" t="e">
        <f t="shared" si="208"/>
        <v>#N/A</v>
      </c>
      <c r="H4426" s="79" t="e">
        <f t="shared" si="209"/>
        <v>#N/A</v>
      </c>
    </row>
    <row r="4427" spans="4:8">
      <c r="D4427" s="79"/>
      <c r="E4427" s="79"/>
      <c r="F4427" s="210" t="e">
        <f t="shared" si="207"/>
        <v>#N/A</v>
      </c>
      <c r="G4427" s="79" t="e">
        <f t="shared" si="208"/>
        <v>#N/A</v>
      </c>
      <c r="H4427" s="79" t="e">
        <f t="shared" si="209"/>
        <v>#N/A</v>
      </c>
    </row>
    <row r="4428" spans="4:8">
      <c r="D4428" s="79"/>
      <c r="E4428" s="79"/>
      <c r="F4428" s="210" t="e">
        <f t="shared" si="207"/>
        <v>#N/A</v>
      </c>
      <c r="G4428" s="79" t="e">
        <f t="shared" si="208"/>
        <v>#N/A</v>
      </c>
      <c r="H4428" s="79" t="e">
        <f t="shared" si="209"/>
        <v>#N/A</v>
      </c>
    </row>
    <row r="4429" spans="4:8">
      <c r="D4429" s="79"/>
      <c r="E4429" s="79"/>
      <c r="F4429" s="210" t="e">
        <f t="shared" si="207"/>
        <v>#N/A</v>
      </c>
      <c r="G4429" s="79" t="e">
        <f t="shared" si="208"/>
        <v>#N/A</v>
      </c>
      <c r="H4429" s="79" t="e">
        <f t="shared" si="209"/>
        <v>#N/A</v>
      </c>
    </row>
    <row r="4430" spans="4:8">
      <c r="D4430" s="79"/>
      <c r="E4430" s="79"/>
      <c r="F4430" s="210" t="e">
        <f t="shared" si="207"/>
        <v>#N/A</v>
      </c>
      <c r="G4430" s="79" t="e">
        <f t="shared" si="208"/>
        <v>#N/A</v>
      </c>
      <c r="H4430" s="79" t="e">
        <f t="shared" si="209"/>
        <v>#N/A</v>
      </c>
    </row>
    <row r="4431" spans="4:8">
      <c r="D4431" s="79"/>
      <c r="E4431" s="79"/>
      <c r="F4431" s="210" t="e">
        <f t="shared" si="207"/>
        <v>#N/A</v>
      </c>
      <c r="G4431" s="79" t="e">
        <f t="shared" si="208"/>
        <v>#N/A</v>
      </c>
      <c r="H4431" s="79" t="e">
        <f t="shared" si="209"/>
        <v>#N/A</v>
      </c>
    </row>
    <row r="4432" spans="4:8">
      <c r="D4432" s="79"/>
      <c r="E4432" s="79"/>
      <c r="F4432" s="210" t="e">
        <f t="shared" si="207"/>
        <v>#N/A</v>
      </c>
      <c r="G4432" s="79" t="e">
        <f t="shared" si="208"/>
        <v>#N/A</v>
      </c>
      <c r="H4432" s="79" t="e">
        <f t="shared" si="209"/>
        <v>#N/A</v>
      </c>
    </row>
    <row r="4433" spans="4:8">
      <c r="D4433" s="79"/>
      <c r="E4433" s="79"/>
      <c r="F4433" s="210" t="e">
        <f t="shared" si="207"/>
        <v>#N/A</v>
      </c>
      <c r="G4433" s="79" t="e">
        <f t="shared" si="208"/>
        <v>#N/A</v>
      </c>
      <c r="H4433" s="79" t="e">
        <f t="shared" si="209"/>
        <v>#N/A</v>
      </c>
    </row>
    <row r="4434" spans="4:8">
      <c r="D4434" s="79"/>
      <c r="E4434" s="79"/>
      <c r="F4434" s="210" t="e">
        <f t="shared" si="207"/>
        <v>#N/A</v>
      </c>
      <c r="G4434" s="79" t="e">
        <f t="shared" si="208"/>
        <v>#N/A</v>
      </c>
      <c r="H4434" s="79" t="e">
        <f t="shared" si="209"/>
        <v>#N/A</v>
      </c>
    </row>
    <row r="4435" spans="4:8">
      <c r="D4435" s="79"/>
      <c r="E4435" s="79"/>
      <c r="F4435" s="210" t="e">
        <f t="shared" si="207"/>
        <v>#N/A</v>
      </c>
      <c r="G4435" s="79" t="e">
        <f t="shared" si="208"/>
        <v>#N/A</v>
      </c>
      <c r="H4435" s="79" t="e">
        <f t="shared" si="209"/>
        <v>#N/A</v>
      </c>
    </row>
    <row r="4436" spans="4:8">
      <c r="D4436" s="79"/>
      <c r="E4436" s="79"/>
      <c r="F4436" s="210" t="e">
        <f t="shared" si="207"/>
        <v>#N/A</v>
      </c>
      <c r="G4436" s="79" t="e">
        <f t="shared" si="208"/>
        <v>#N/A</v>
      </c>
      <c r="H4436" s="79" t="e">
        <f t="shared" si="209"/>
        <v>#N/A</v>
      </c>
    </row>
    <row r="4437" spans="4:8">
      <c r="D4437" s="79"/>
      <c r="E4437" s="79"/>
      <c r="F4437" s="210" t="e">
        <f t="shared" si="207"/>
        <v>#N/A</v>
      </c>
      <c r="G4437" s="79" t="e">
        <f t="shared" si="208"/>
        <v>#N/A</v>
      </c>
      <c r="H4437" s="79" t="e">
        <f t="shared" si="209"/>
        <v>#N/A</v>
      </c>
    </row>
    <row r="4438" spans="4:8">
      <c r="D4438" s="79"/>
      <c r="E4438" s="79"/>
      <c r="F4438" s="210" t="e">
        <f t="shared" si="207"/>
        <v>#N/A</v>
      </c>
      <c r="G4438" s="79" t="e">
        <f t="shared" si="208"/>
        <v>#N/A</v>
      </c>
      <c r="H4438" s="79" t="e">
        <f t="shared" si="209"/>
        <v>#N/A</v>
      </c>
    </row>
    <row r="4439" spans="4:8">
      <c r="D4439" s="79"/>
      <c r="E4439" s="79"/>
      <c r="F4439" s="210" t="e">
        <f t="shared" si="207"/>
        <v>#N/A</v>
      </c>
      <c r="G4439" s="79" t="e">
        <f t="shared" si="208"/>
        <v>#N/A</v>
      </c>
      <c r="H4439" s="79" t="e">
        <f t="shared" si="209"/>
        <v>#N/A</v>
      </c>
    </row>
    <row r="4440" spans="4:8">
      <c r="D4440" s="79"/>
      <c r="E4440" s="79"/>
      <c r="F4440" s="210" t="e">
        <f t="shared" si="207"/>
        <v>#N/A</v>
      </c>
      <c r="G4440" s="79" t="e">
        <f t="shared" si="208"/>
        <v>#N/A</v>
      </c>
      <c r="H4440" s="79" t="e">
        <f t="shared" si="209"/>
        <v>#N/A</v>
      </c>
    </row>
    <row r="4441" spans="4:8">
      <c r="D4441" s="79"/>
      <c r="E4441" s="79"/>
      <c r="F4441" s="210" t="e">
        <f t="shared" si="207"/>
        <v>#N/A</v>
      </c>
      <c r="G4441" s="79" t="e">
        <f t="shared" si="208"/>
        <v>#N/A</v>
      </c>
      <c r="H4441" s="79" t="e">
        <f t="shared" si="209"/>
        <v>#N/A</v>
      </c>
    </row>
    <row r="4442" spans="4:8">
      <c r="D4442" s="79"/>
      <c r="E4442" s="79"/>
      <c r="F4442" s="210" t="e">
        <f t="shared" si="207"/>
        <v>#N/A</v>
      </c>
      <c r="G4442" s="79" t="e">
        <f t="shared" si="208"/>
        <v>#N/A</v>
      </c>
      <c r="H4442" s="79" t="e">
        <f t="shared" si="209"/>
        <v>#N/A</v>
      </c>
    </row>
    <row r="4443" spans="4:8">
      <c r="D4443" s="79"/>
      <c r="E4443" s="79"/>
      <c r="F4443" s="210" t="e">
        <f t="shared" si="207"/>
        <v>#N/A</v>
      </c>
      <c r="G4443" s="79" t="e">
        <f t="shared" si="208"/>
        <v>#N/A</v>
      </c>
      <c r="H4443" s="79" t="e">
        <f t="shared" si="209"/>
        <v>#N/A</v>
      </c>
    </row>
    <row r="4444" spans="4:8">
      <c r="D4444" s="79"/>
      <c r="E4444" s="79"/>
      <c r="F4444" s="210" t="e">
        <f t="shared" si="207"/>
        <v>#N/A</v>
      </c>
      <c r="G4444" s="79" t="e">
        <f t="shared" si="208"/>
        <v>#N/A</v>
      </c>
      <c r="H4444" s="79" t="e">
        <f t="shared" si="209"/>
        <v>#N/A</v>
      </c>
    </row>
    <row r="4445" spans="4:8">
      <c r="D4445" s="79"/>
      <c r="E4445" s="79"/>
      <c r="F4445" s="210" t="e">
        <f t="shared" si="207"/>
        <v>#N/A</v>
      </c>
      <c r="G4445" s="79" t="e">
        <f t="shared" si="208"/>
        <v>#N/A</v>
      </c>
      <c r="H4445" s="79" t="e">
        <f t="shared" si="209"/>
        <v>#N/A</v>
      </c>
    </row>
    <row r="4446" spans="4:8">
      <c r="D4446" s="79"/>
      <c r="E4446" s="79"/>
      <c r="F4446" s="210" t="e">
        <f t="shared" si="207"/>
        <v>#N/A</v>
      </c>
      <c r="G4446" s="79" t="e">
        <f t="shared" si="208"/>
        <v>#N/A</v>
      </c>
      <c r="H4446" s="79" t="e">
        <f t="shared" si="209"/>
        <v>#N/A</v>
      </c>
    </row>
    <row r="4447" spans="4:8">
      <c r="D4447" s="79"/>
      <c r="E4447" s="79"/>
      <c r="F4447" s="210" t="e">
        <f t="shared" si="207"/>
        <v>#N/A</v>
      </c>
      <c r="G4447" s="79" t="e">
        <f t="shared" si="208"/>
        <v>#N/A</v>
      </c>
      <c r="H4447" s="79" t="e">
        <f t="shared" si="209"/>
        <v>#N/A</v>
      </c>
    </row>
    <row r="4448" spans="4:8">
      <c r="D4448" s="79"/>
      <c r="E4448" s="79"/>
      <c r="F4448" s="210" t="e">
        <f t="shared" si="207"/>
        <v>#N/A</v>
      </c>
      <c r="G4448" s="79" t="e">
        <f t="shared" si="208"/>
        <v>#N/A</v>
      </c>
      <c r="H4448" s="79" t="e">
        <f t="shared" si="209"/>
        <v>#N/A</v>
      </c>
    </row>
    <row r="4449" spans="4:8">
      <c r="D4449" s="79"/>
      <c r="E4449" s="79"/>
      <c r="F4449" s="210" t="e">
        <f t="shared" si="207"/>
        <v>#N/A</v>
      </c>
      <c r="G4449" s="79" t="e">
        <f t="shared" si="208"/>
        <v>#N/A</v>
      </c>
      <c r="H4449" s="79" t="e">
        <f t="shared" si="209"/>
        <v>#N/A</v>
      </c>
    </row>
    <row r="4450" spans="4:8">
      <c r="D4450" s="79"/>
      <c r="E4450" s="79"/>
      <c r="F4450" s="210" t="e">
        <f t="shared" si="207"/>
        <v>#N/A</v>
      </c>
      <c r="G4450" s="79" t="e">
        <f t="shared" si="208"/>
        <v>#N/A</v>
      </c>
      <c r="H4450" s="79" t="e">
        <f t="shared" si="209"/>
        <v>#N/A</v>
      </c>
    </row>
    <row r="4451" spans="4:8">
      <c r="D4451" s="79"/>
      <c r="E4451" s="79"/>
      <c r="F4451" s="210" t="e">
        <f t="shared" si="207"/>
        <v>#N/A</v>
      </c>
      <c r="G4451" s="79" t="e">
        <f t="shared" si="208"/>
        <v>#N/A</v>
      </c>
      <c r="H4451" s="79" t="e">
        <f t="shared" si="209"/>
        <v>#N/A</v>
      </c>
    </row>
    <row r="4452" spans="4:8">
      <c r="D4452" s="79"/>
      <c r="E4452" s="79"/>
      <c r="F4452" s="210" t="e">
        <f t="shared" si="207"/>
        <v>#N/A</v>
      </c>
      <c r="G4452" s="79" t="e">
        <f t="shared" si="208"/>
        <v>#N/A</v>
      </c>
      <c r="H4452" s="79" t="e">
        <f t="shared" si="209"/>
        <v>#N/A</v>
      </c>
    </row>
    <row r="4453" spans="4:8">
      <c r="D4453" s="79"/>
      <c r="E4453" s="79"/>
      <c r="F4453" s="210" t="e">
        <f t="shared" si="207"/>
        <v>#N/A</v>
      </c>
      <c r="G4453" s="79" t="e">
        <f t="shared" si="208"/>
        <v>#N/A</v>
      </c>
      <c r="H4453" s="79" t="e">
        <f t="shared" si="209"/>
        <v>#N/A</v>
      </c>
    </row>
    <row r="4454" spans="4:8">
      <c r="D4454" s="79"/>
      <c r="E4454" s="79"/>
      <c r="F4454" s="210" t="e">
        <f t="shared" si="207"/>
        <v>#N/A</v>
      </c>
      <c r="G4454" s="79" t="e">
        <f t="shared" si="208"/>
        <v>#N/A</v>
      </c>
      <c r="H4454" s="79" t="e">
        <f t="shared" si="209"/>
        <v>#N/A</v>
      </c>
    </row>
    <row r="4455" spans="4:8">
      <c r="D4455" s="79"/>
      <c r="E4455" s="79"/>
      <c r="F4455" s="210" t="e">
        <f t="shared" si="207"/>
        <v>#N/A</v>
      </c>
      <c r="G4455" s="79" t="e">
        <f t="shared" si="208"/>
        <v>#N/A</v>
      </c>
      <c r="H4455" s="79" t="e">
        <f t="shared" si="209"/>
        <v>#N/A</v>
      </c>
    </row>
    <row r="4456" spans="4:8">
      <c r="D4456" s="79"/>
      <c r="E4456" s="79"/>
      <c r="F4456" s="210" t="e">
        <f t="shared" si="207"/>
        <v>#N/A</v>
      </c>
      <c r="G4456" s="79" t="e">
        <f t="shared" si="208"/>
        <v>#N/A</v>
      </c>
      <c r="H4456" s="79" t="e">
        <f t="shared" si="209"/>
        <v>#N/A</v>
      </c>
    </row>
    <row r="4457" spans="4:8">
      <c r="D4457" s="79"/>
      <c r="E4457" s="79"/>
      <c r="F4457" s="210" t="e">
        <f t="shared" si="207"/>
        <v>#N/A</v>
      </c>
      <c r="G4457" s="79" t="e">
        <f t="shared" si="208"/>
        <v>#N/A</v>
      </c>
      <c r="H4457" s="79" t="e">
        <f t="shared" si="209"/>
        <v>#N/A</v>
      </c>
    </row>
    <row r="4458" spans="4:8">
      <c r="D4458" s="79"/>
      <c r="E4458" s="79"/>
      <c r="F4458" s="210" t="e">
        <f t="shared" si="207"/>
        <v>#N/A</v>
      </c>
      <c r="G4458" s="79" t="e">
        <f t="shared" si="208"/>
        <v>#N/A</v>
      </c>
      <c r="H4458" s="79" t="e">
        <f t="shared" si="209"/>
        <v>#N/A</v>
      </c>
    </row>
    <row r="4459" spans="4:8">
      <c r="D4459" s="79"/>
      <c r="E4459" s="79"/>
      <c r="F4459" s="210" t="e">
        <f t="shared" si="207"/>
        <v>#N/A</v>
      </c>
      <c r="G4459" s="79" t="e">
        <f t="shared" si="208"/>
        <v>#N/A</v>
      </c>
      <c r="H4459" s="79" t="e">
        <f t="shared" si="209"/>
        <v>#N/A</v>
      </c>
    </row>
    <row r="4460" spans="4:8">
      <c r="D4460" s="79"/>
      <c r="E4460" s="79"/>
      <c r="F4460" s="210" t="e">
        <f t="shared" si="207"/>
        <v>#N/A</v>
      </c>
      <c r="G4460" s="79" t="e">
        <f t="shared" si="208"/>
        <v>#N/A</v>
      </c>
      <c r="H4460" s="79" t="e">
        <f t="shared" si="209"/>
        <v>#N/A</v>
      </c>
    </row>
    <row r="4461" spans="4:8">
      <c r="D4461" s="79"/>
      <c r="E4461" s="79"/>
      <c r="F4461" s="210" t="e">
        <f t="shared" si="207"/>
        <v>#N/A</v>
      </c>
      <c r="G4461" s="79" t="e">
        <f t="shared" si="208"/>
        <v>#N/A</v>
      </c>
      <c r="H4461" s="79" t="e">
        <f t="shared" si="209"/>
        <v>#N/A</v>
      </c>
    </row>
    <row r="4462" spans="4:8">
      <c r="D4462" s="79"/>
      <c r="E4462" s="79"/>
      <c r="F4462" s="210" t="e">
        <f t="shared" si="207"/>
        <v>#N/A</v>
      </c>
      <c r="G4462" s="79" t="e">
        <f t="shared" si="208"/>
        <v>#N/A</v>
      </c>
      <c r="H4462" s="79" t="e">
        <f t="shared" si="209"/>
        <v>#N/A</v>
      </c>
    </row>
    <row r="4463" spans="4:8">
      <c r="D4463" s="79"/>
      <c r="E4463" s="79"/>
      <c r="F4463" s="210" t="e">
        <f t="shared" si="207"/>
        <v>#N/A</v>
      </c>
      <c r="G4463" s="79" t="e">
        <f t="shared" si="208"/>
        <v>#N/A</v>
      </c>
      <c r="H4463" s="79" t="e">
        <f t="shared" si="209"/>
        <v>#N/A</v>
      </c>
    </row>
    <row r="4464" spans="4:8">
      <c r="D4464" s="79"/>
      <c r="E4464" s="79"/>
      <c r="F4464" s="210" t="e">
        <f t="shared" si="207"/>
        <v>#N/A</v>
      </c>
      <c r="G4464" s="79" t="e">
        <f t="shared" si="208"/>
        <v>#N/A</v>
      </c>
      <c r="H4464" s="79" t="e">
        <f t="shared" si="209"/>
        <v>#N/A</v>
      </c>
    </row>
    <row r="4465" spans="4:8">
      <c r="D4465" s="79"/>
      <c r="E4465" s="79"/>
      <c r="F4465" s="210" t="e">
        <f t="shared" si="207"/>
        <v>#N/A</v>
      </c>
      <c r="G4465" s="79" t="e">
        <f t="shared" si="208"/>
        <v>#N/A</v>
      </c>
      <c r="H4465" s="79" t="e">
        <f t="shared" si="209"/>
        <v>#N/A</v>
      </c>
    </row>
    <row r="4466" spans="4:8">
      <c r="D4466" s="79"/>
      <c r="E4466" s="79"/>
      <c r="F4466" s="210" t="e">
        <f t="shared" si="207"/>
        <v>#N/A</v>
      </c>
      <c r="G4466" s="79" t="e">
        <f t="shared" si="208"/>
        <v>#N/A</v>
      </c>
      <c r="H4466" s="79" t="e">
        <f t="shared" si="209"/>
        <v>#N/A</v>
      </c>
    </row>
    <row r="4467" spans="4:8">
      <c r="D4467" s="79"/>
      <c r="E4467" s="79"/>
      <c r="F4467" s="210" t="e">
        <f t="shared" si="207"/>
        <v>#N/A</v>
      </c>
      <c r="G4467" s="79" t="e">
        <f t="shared" si="208"/>
        <v>#N/A</v>
      </c>
      <c r="H4467" s="79" t="e">
        <f t="shared" si="209"/>
        <v>#N/A</v>
      </c>
    </row>
    <row r="4468" spans="4:8">
      <c r="D4468" s="79"/>
      <c r="E4468" s="79"/>
      <c r="F4468" s="210" t="e">
        <f t="shared" si="207"/>
        <v>#N/A</v>
      </c>
      <c r="G4468" s="79" t="e">
        <f t="shared" si="208"/>
        <v>#N/A</v>
      </c>
      <c r="H4468" s="79" t="e">
        <f t="shared" si="209"/>
        <v>#N/A</v>
      </c>
    </row>
    <row r="4469" spans="4:8">
      <c r="D4469" s="79"/>
      <c r="E4469" s="79"/>
      <c r="F4469" s="210" t="e">
        <f t="shared" si="207"/>
        <v>#N/A</v>
      </c>
      <c r="G4469" s="79" t="e">
        <f t="shared" si="208"/>
        <v>#N/A</v>
      </c>
      <c r="H4469" s="79" t="e">
        <f t="shared" si="209"/>
        <v>#N/A</v>
      </c>
    </row>
    <row r="4470" spans="4:8">
      <c r="D4470" s="79"/>
      <c r="E4470" s="79"/>
      <c r="F4470" s="210" t="e">
        <f t="shared" si="207"/>
        <v>#N/A</v>
      </c>
      <c r="G4470" s="79" t="e">
        <f t="shared" si="208"/>
        <v>#N/A</v>
      </c>
      <c r="H4470" s="79" t="e">
        <f t="shared" si="209"/>
        <v>#N/A</v>
      </c>
    </row>
    <row r="4471" spans="4:8">
      <c r="D4471" s="79"/>
      <c r="E4471" s="79"/>
      <c r="F4471" s="210" t="e">
        <f t="shared" si="207"/>
        <v>#N/A</v>
      </c>
      <c r="G4471" s="79" t="e">
        <f t="shared" si="208"/>
        <v>#N/A</v>
      </c>
      <c r="H4471" s="79" t="e">
        <f t="shared" si="209"/>
        <v>#N/A</v>
      </c>
    </row>
    <row r="4472" spans="4:8">
      <c r="D4472" s="79"/>
      <c r="E4472" s="79"/>
      <c r="F4472" s="210" t="e">
        <f t="shared" si="207"/>
        <v>#N/A</v>
      </c>
      <c r="G4472" s="79" t="e">
        <f t="shared" si="208"/>
        <v>#N/A</v>
      </c>
      <c r="H4472" s="79" t="e">
        <f t="shared" si="209"/>
        <v>#N/A</v>
      </c>
    </row>
    <row r="4473" spans="4:8">
      <c r="D4473" s="79"/>
      <c r="E4473" s="79"/>
      <c r="F4473" s="210" t="e">
        <f t="shared" si="207"/>
        <v>#N/A</v>
      </c>
      <c r="G4473" s="79" t="e">
        <f t="shared" si="208"/>
        <v>#N/A</v>
      </c>
      <c r="H4473" s="79" t="e">
        <f t="shared" si="209"/>
        <v>#N/A</v>
      </c>
    </row>
    <row r="4474" spans="4:8">
      <c r="D4474" s="79"/>
      <c r="E4474" s="79"/>
      <c r="F4474" s="210" t="e">
        <f t="shared" si="207"/>
        <v>#N/A</v>
      </c>
      <c r="G4474" s="79" t="e">
        <f t="shared" si="208"/>
        <v>#N/A</v>
      </c>
      <c r="H4474" s="79" t="e">
        <f t="shared" si="209"/>
        <v>#N/A</v>
      </c>
    </row>
    <row r="4475" spans="4:8">
      <c r="D4475" s="79"/>
      <c r="E4475" s="79"/>
      <c r="F4475" s="210" t="e">
        <f t="shared" si="207"/>
        <v>#N/A</v>
      </c>
      <c r="G4475" s="79" t="e">
        <f t="shared" si="208"/>
        <v>#N/A</v>
      </c>
      <c r="H4475" s="79" t="e">
        <f t="shared" si="209"/>
        <v>#N/A</v>
      </c>
    </row>
    <row r="4476" spans="4:8">
      <c r="D4476" s="79"/>
      <c r="E4476" s="79"/>
      <c r="F4476" s="210" t="e">
        <f t="shared" si="207"/>
        <v>#N/A</v>
      </c>
      <c r="G4476" s="79" t="e">
        <f t="shared" si="208"/>
        <v>#N/A</v>
      </c>
      <c r="H4476" s="79" t="e">
        <f t="shared" si="209"/>
        <v>#N/A</v>
      </c>
    </row>
    <row r="4477" spans="4:8">
      <c r="D4477" s="79"/>
      <c r="E4477" s="79"/>
      <c r="F4477" s="210" t="e">
        <f t="shared" si="207"/>
        <v>#N/A</v>
      </c>
      <c r="G4477" s="79" t="e">
        <f t="shared" si="208"/>
        <v>#N/A</v>
      </c>
      <c r="H4477" s="79" t="e">
        <f t="shared" si="209"/>
        <v>#N/A</v>
      </c>
    </row>
    <row r="4478" spans="4:8">
      <c r="D4478" s="79"/>
      <c r="E4478" s="79"/>
      <c r="F4478" s="210" t="e">
        <f t="shared" si="207"/>
        <v>#N/A</v>
      </c>
      <c r="G4478" s="79" t="e">
        <f t="shared" si="208"/>
        <v>#N/A</v>
      </c>
      <c r="H4478" s="79" t="e">
        <f t="shared" si="209"/>
        <v>#N/A</v>
      </c>
    </row>
    <row r="4479" spans="4:8">
      <c r="D4479" s="79"/>
      <c r="E4479" s="79"/>
      <c r="F4479" s="210" t="e">
        <f t="shared" si="207"/>
        <v>#N/A</v>
      </c>
      <c r="G4479" s="79" t="e">
        <f t="shared" si="208"/>
        <v>#N/A</v>
      </c>
      <c r="H4479" s="79" t="e">
        <f t="shared" si="209"/>
        <v>#N/A</v>
      </c>
    </row>
    <row r="4480" spans="4:8">
      <c r="D4480" s="79"/>
      <c r="E4480" s="79"/>
      <c r="F4480" s="210" t="e">
        <f t="shared" si="207"/>
        <v>#N/A</v>
      </c>
      <c r="G4480" s="79" t="e">
        <f t="shared" si="208"/>
        <v>#N/A</v>
      </c>
      <c r="H4480" s="79" t="e">
        <f t="shared" si="209"/>
        <v>#N/A</v>
      </c>
    </row>
    <row r="4481" spans="4:8">
      <c r="D4481" s="79"/>
      <c r="E4481" s="79"/>
      <c r="F4481" s="210" t="e">
        <f t="shared" si="207"/>
        <v>#N/A</v>
      </c>
      <c r="G4481" s="79" t="e">
        <f t="shared" si="208"/>
        <v>#N/A</v>
      </c>
      <c r="H4481" s="79" t="e">
        <f t="shared" si="209"/>
        <v>#N/A</v>
      </c>
    </row>
    <row r="4482" spans="4:8">
      <c r="D4482" s="79"/>
      <c r="E4482" s="79"/>
      <c r="F4482" s="210" t="e">
        <f t="shared" si="207"/>
        <v>#N/A</v>
      </c>
      <c r="G4482" s="79" t="e">
        <f t="shared" si="208"/>
        <v>#N/A</v>
      </c>
      <c r="H4482" s="79" t="e">
        <f t="shared" si="209"/>
        <v>#N/A</v>
      </c>
    </row>
    <row r="4483" spans="4:8">
      <c r="D4483" s="79"/>
      <c r="E4483" s="79"/>
      <c r="F4483" s="210" t="e">
        <f t="shared" ref="F4483:F4546" si="210">IF(REF_DT&lt;=LastDay,INDEX(IntraMonth_Buckets,MATCH($A4483,IntraSumMonths,0),1),INDEX(BucketTable,MATCH($A4483,SumMonths,0),1))</f>
        <v>#N/A</v>
      </c>
      <c r="G4483" s="79" t="e">
        <f t="shared" ref="G4483:G4546" si="211">INDEX(Book_Type,MATCH($B4483,Book,0),1)</f>
        <v>#N/A</v>
      </c>
      <c r="H4483" s="79" t="e">
        <f t="shared" ref="H4483:H4546" si="212">$F4483&amp;$C4483</f>
        <v>#N/A</v>
      </c>
    </row>
    <row r="4484" spans="4:8">
      <c r="D4484" s="79"/>
      <c r="E4484" s="79"/>
      <c r="F4484" s="210" t="e">
        <f t="shared" si="210"/>
        <v>#N/A</v>
      </c>
      <c r="G4484" s="79" t="e">
        <f t="shared" si="211"/>
        <v>#N/A</v>
      </c>
      <c r="H4484" s="79" t="e">
        <f t="shared" si="212"/>
        <v>#N/A</v>
      </c>
    </row>
    <row r="4485" spans="4:8">
      <c r="D4485" s="79"/>
      <c r="E4485" s="79"/>
      <c r="F4485" s="210" t="e">
        <f t="shared" si="210"/>
        <v>#N/A</v>
      </c>
      <c r="G4485" s="79" t="e">
        <f t="shared" si="211"/>
        <v>#N/A</v>
      </c>
      <c r="H4485" s="79" t="e">
        <f t="shared" si="212"/>
        <v>#N/A</v>
      </c>
    </row>
    <row r="4486" spans="4:8">
      <c r="D4486" s="79"/>
      <c r="E4486" s="79"/>
      <c r="F4486" s="210" t="e">
        <f t="shared" si="210"/>
        <v>#N/A</v>
      </c>
      <c r="G4486" s="79" t="e">
        <f t="shared" si="211"/>
        <v>#N/A</v>
      </c>
      <c r="H4486" s="79" t="e">
        <f t="shared" si="212"/>
        <v>#N/A</v>
      </c>
    </row>
    <row r="4487" spans="4:8">
      <c r="D4487" s="79"/>
      <c r="E4487" s="79"/>
      <c r="F4487" s="210" t="e">
        <f t="shared" si="210"/>
        <v>#N/A</v>
      </c>
      <c r="G4487" s="79" t="e">
        <f t="shared" si="211"/>
        <v>#N/A</v>
      </c>
      <c r="H4487" s="79" t="e">
        <f t="shared" si="212"/>
        <v>#N/A</v>
      </c>
    </row>
    <row r="4488" spans="4:8">
      <c r="D4488" s="79"/>
      <c r="E4488" s="79"/>
      <c r="F4488" s="210" t="e">
        <f t="shared" si="210"/>
        <v>#N/A</v>
      </c>
      <c r="G4488" s="79" t="e">
        <f t="shared" si="211"/>
        <v>#N/A</v>
      </c>
      <c r="H4488" s="79" t="e">
        <f t="shared" si="212"/>
        <v>#N/A</v>
      </c>
    </row>
    <row r="4489" spans="4:8">
      <c r="D4489" s="79"/>
      <c r="E4489" s="79"/>
      <c r="F4489" s="210" t="e">
        <f t="shared" si="210"/>
        <v>#N/A</v>
      </c>
      <c r="G4489" s="79" t="e">
        <f t="shared" si="211"/>
        <v>#N/A</v>
      </c>
      <c r="H4489" s="79" t="e">
        <f t="shared" si="212"/>
        <v>#N/A</v>
      </c>
    </row>
    <row r="4490" spans="4:8">
      <c r="D4490" s="79"/>
      <c r="E4490" s="79"/>
      <c r="F4490" s="210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4:8">
      <c r="D4491" s="79"/>
      <c r="E4491" s="79"/>
      <c r="F4491" s="210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4:8">
      <c r="D4492" s="79"/>
      <c r="E4492" s="79"/>
      <c r="F4492" s="210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4:8">
      <c r="D4493" s="79"/>
      <c r="E4493" s="79"/>
      <c r="F4493" s="210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4:8">
      <c r="D4494" s="79"/>
      <c r="E4494" s="79"/>
      <c r="F4494" s="210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4:8">
      <c r="D4495" s="79"/>
      <c r="E4495" s="79"/>
      <c r="F4495" s="210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4:8">
      <c r="D4496" s="79"/>
      <c r="E4496" s="79"/>
      <c r="F4496" s="210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10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10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10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10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10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10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10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10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10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10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10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10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10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10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10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10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10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10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10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10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10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10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10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10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10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10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10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10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10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10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10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10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10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10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10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10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10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10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10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10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10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10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10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10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10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10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10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10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10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10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10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10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10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10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10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10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10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10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10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10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10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10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10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10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10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10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10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10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10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10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10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10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10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10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10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10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10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10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10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10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10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10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10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10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10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10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10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10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10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10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10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10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6:8"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6:8"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6:8"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6:8"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6:8"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6:8"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6:8"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6:8"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6:8"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6:8"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6:8"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6:8"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6:8"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6:8"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6:8"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6:8"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6:8"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6:8"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6:8"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6:8"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6:8"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6:8"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6:8"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6:8"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6:8"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6:8"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6:8"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6:8"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6:8"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6:8"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6:8"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6:8"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6:8"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6:8"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6:8"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6:8"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6:8"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6:8"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6:8"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6:8"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6:8"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6:8"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6:8"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6:8"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6:8"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6:8"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6:8"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6:8"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6:8"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6:8"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6:8"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6:8"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6:8"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6:8"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6:8"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6:8"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6:8"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6:8"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6:8"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6:8"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6:8"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6:8"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6:8"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6:8"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6:8"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6:8"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6:8"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6:8"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6:8"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6:8"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6:8"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6:8"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6:8"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6:8"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6:8"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6:8"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6:8"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6:8"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6:8"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6:8"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6:8"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6:8"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6:8"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6:8"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6:8"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6:8"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6:8"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6:8"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6:8"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6:8"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6:8"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6:8"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6:8"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6:8"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6:8"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6:8"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6:8"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6:8"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6:8"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6:8"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6:8"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6:8"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6:8"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6:8"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6:8"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6:8"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6:8"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6:8"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6:8"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6:8"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6:8"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6:8"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6:8"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6:8"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6:8"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6:8"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6:8"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6:8"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6:8"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6:8"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6:8"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6:8"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6:8"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6:8"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6:8"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6:8"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6:8"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6:8"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6:8"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6:8"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6:8"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6:8"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6:8"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6:8"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6:8"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6:8"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6:8"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6:8"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6:8"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6:8"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6:8"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6:8"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6:8"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6:8"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6:8"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6:8"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6:8"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6:8"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6:8"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6:8"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6:8"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6:8"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6:8"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6:8"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6:8"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6:8"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6:8"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6:8"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6:8"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6:8"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6:8"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6:8"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6:8"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6:8"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6:8"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6:8"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6:8"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6:8"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6:8"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6:8"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6:8"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6:8"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6:8"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6:8"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6:8"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6:8"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6:8"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6:8"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6:8"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6:8"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6:8"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6:8"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6:8"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6:8"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6:8"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6:8"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6:8"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6:8"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6:8"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6:8"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6:8"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6:8"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6:8"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6:8"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6:8"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6:8"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6:8"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6:8"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6:8"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6:8"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6:8"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6:8"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6:8"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6:8"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6:8"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6:8"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6:8"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6:8"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6:8"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6:8"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6:8"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6:8"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6:8"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6:8"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6:8"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6:8"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6:8"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6:8"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6:8"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6:8"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6:8"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6:8"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6:8"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6:8"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6:8"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6:8"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6:8"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6:8"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6:8"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6:8"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6:8"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6:8"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6:8"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6:8"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6:8"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6:8"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6:8"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6:8"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6:8"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6:8"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6:8"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6:8"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6:8"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6:8"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6:8"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6:8"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6:8"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6:8"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6:8"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6:8"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6:8"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6:8"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6:8"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6:8"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6:8"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6:8"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6:8"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6:8"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6:8"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6:8"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6:8"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6:8"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6:8"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6:8"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6:8"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6:8"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6:8"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6:8"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6:8"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6:8"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6:8"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6:8"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6:8"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6:8"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6:8"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6:8"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6:8"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6:8"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6:8"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6:8"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6:8"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6:8"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6:8"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6:8"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6:8"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6:8"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6:8"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6:8"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6:8"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6:8"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6:8"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6:8"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6:8"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6:8"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6:8"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6:8"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6:8"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6:8"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6:8"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6:8"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6:8"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6:8"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6:8"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6:8"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6:8"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6:8"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6:8"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6:8"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6:8"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6:8"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6:8"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6:8"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6:8"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6:8"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6:8"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6:8"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6:8"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6:8"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6:8"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6:8"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6:8"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6:8"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6:8"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6:8"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6:8"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6:8"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6:8"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6:8"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6:8"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6:8"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6:8"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6:8"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6:8"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6:8"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6:8"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6:8"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6:8"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6:8"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6:8"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6:8"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6:8"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6:8"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6:8"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6:8"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6:8"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6:8"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6:8"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6:8"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6:8"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6:8"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6:8"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6:8"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6:8"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6:8"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6:8"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6:8"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6:8"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6:8"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6:8"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6:8"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6:8"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6:8"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6:8"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6:8"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6:8"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6:8"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6:8"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6:8"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6:8"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6:8"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6:8"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6:8"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6:8"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6:8"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6:8"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6:8"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6:8"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6:8"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6:8"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6:8"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6:8"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6:8"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6:8"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6:8"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6:8"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6:8"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6:8"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6:8"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6:8"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6:8"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6:8"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6:8"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6:8"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6:8"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6:8"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6:8"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6:8"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6:8"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6:8"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6:8"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B5" sqref="B5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23</v>
      </c>
      <c r="F2" t="str">
        <f ca="1">UPPER(TEXT(DATEVALUE(MONTH(TODAY())&amp;"/"&amp;TRIM(E2)&amp;"/"&amp;YEAR(TODAY())),"DD/MMM/YY"))</f>
        <v>23/SEP/14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e">
        <f>Concat("C", $A$5:$A$100, "QueryPage")</f>
        <v>#VALUE!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e">
        <f>TRIM(LEFT(D4,LEN(D4)-1))</f>
        <v>#VALUE!</v>
      </c>
      <c r="E5" s="75" t="str">
        <f ca="1">$F$2</f>
        <v>23/SEP/14</v>
      </c>
      <c r="F5" s="76" t="s">
        <v>60</v>
      </c>
      <c r="G5" s="76" t="s">
        <v>61</v>
      </c>
      <c r="H5" s="76" t="e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#VALUE!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ENA-FT-WT-SJ-BAS</v>
      </c>
      <c r="C8" t="str">
        <f t="shared" si="0"/>
        <v xml:space="preserve"> 'ENA-FT-WT-SJ-BAS',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ENA-FT-WC-SJ-BAS</v>
      </c>
      <c r="C9" t="str">
        <f t="shared" si="0"/>
        <v xml:space="preserve"> 'ENA-FT-WC-SJ-BAS',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ENA-FT-WT-ROX-BAS</v>
      </c>
      <c r="C10" t="str">
        <f t="shared" si="0"/>
        <v xml:space="preserve"> 'ENA-FT-WT-ROX-BAS',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FT-DENVER-BAS</v>
      </c>
      <c r="C11" t="str">
        <f t="shared" si="0"/>
        <v xml:space="preserve"> 'FT-DENVER-BAS',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FT-REGS-BAS</v>
      </c>
      <c r="C12" t="str">
        <f t="shared" si="0"/>
        <v xml:space="preserve"> 'FT-REGS-BAS',</v>
      </c>
      <c r="F12" s="15"/>
      <c r="G12" s="15"/>
      <c r="H12" s="15"/>
    </row>
    <row r="13" spans="1:8">
      <c r="A13">
        <f>ROW()</f>
        <v>13</v>
      </c>
      <c r="B13" t="str">
        <f>'Run Query'!B33</f>
        <v>ENA-FT-WT-SOCAL-BAS</v>
      </c>
      <c r="C13" t="str">
        <f t="shared" si="0"/>
        <v xml:space="preserve"> 'ENA-FT-WT-SOCAL-BAS',</v>
      </c>
      <c r="F13" s="15"/>
      <c r="G13" s="15"/>
      <c r="H13" s="15"/>
    </row>
    <row r="14" spans="1:8">
      <c r="A14">
        <f>ROW()</f>
        <v>14</v>
      </c>
      <c r="B14" t="str">
        <f>'Run Query'!B34</f>
        <v>FT-WEST-OPT-BAS</v>
      </c>
      <c r="C14" t="str">
        <f t="shared" si="0"/>
        <v xml:space="preserve"> 'FT-WEST-OPT-BAS',</v>
      </c>
      <c r="F14" s="15"/>
      <c r="G14" s="15"/>
      <c r="H14" s="15"/>
    </row>
    <row r="15" spans="1:8">
      <c r="A15">
        <f>ROW()</f>
        <v>15</v>
      </c>
      <c r="B15" t="str">
        <f>'Run Query'!B35</f>
        <v>FT-NW-XL-OPT-BAS</v>
      </c>
      <c r="C15" t="str">
        <f t="shared" si="0"/>
        <v xml:space="preserve"> 'FT-NW-XL-OPT-BAS',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FT-WE-XL-OPT-BAS</v>
      </c>
      <c r="C16" t="str">
        <f t="shared" si="0"/>
        <v xml:space="preserve"> 'FT-WE-XL-OPT-BAS',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GD-NEW-XL-OPT-BAS</v>
      </c>
      <c r="C17" t="str">
        <f t="shared" si="0"/>
        <v xml:space="preserve"> 'GD-NEW-XL-OPT-BAS',</v>
      </c>
      <c r="F17" s="15"/>
      <c r="G17" s="15"/>
      <c r="H17" s="15"/>
    </row>
    <row r="18" spans="1:8">
      <c r="A18">
        <f>ROW()</f>
        <v>18</v>
      </c>
      <c r="B18" t="str">
        <f>'Run Query'!B38</f>
        <v>TRANS-WEST-BAS</v>
      </c>
      <c r="C18" t="str">
        <f t="shared" si="0"/>
        <v xml:space="preserve"> 'TRANS-WEST-BAS',</v>
      </c>
      <c r="F18" s="15"/>
      <c r="G18" s="15"/>
      <c r="H18" s="15"/>
    </row>
    <row r="19" spans="1:8">
      <c r="A19">
        <f>ROW()</f>
        <v>19</v>
      </c>
      <c r="B19" t="str">
        <f>'Run Query'!B39</f>
        <v>ENA-FT-WC-CAL-GDL</v>
      </c>
      <c r="C19" t="str">
        <f t="shared" si="0"/>
        <v xml:space="preserve"> 'ENA-FT-WC-CAL-GDL',</v>
      </c>
      <c r="F19" s="15"/>
      <c r="G19" s="15"/>
      <c r="H19" s="15"/>
    </row>
    <row r="20" spans="1:8">
      <c r="A20">
        <f>ROW()</f>
        <v>20</v>
      </c>
      <c r="B20" t="str">
        <f>'Run Query'!B40</f>
        <v>ENA-FT-WT-CAL-GDL</v>
      </c>
      <c r="C20" t="str">
        <f t="shared" si="0"/>
        <v xml:space="preserve"> 'ENA-FT-WT-CAL-GDL',</v>
      </c>
      <c r="F20" s="15"/>
      <c r="G20" s="15"/>
      <c r="H20" s="15"/>
    </row>
    <row r="21" spans="1:8">
      <c r="A21">
        <f>ROW()</f>
        <v>21</v>
      </c>
      <c r="B21" t="str">
        <f>'Run Query'!B41</f>
        <v>ENA-FT-WC-ROX-GDL</v>
      </c>
      <c r="C21" t="str">
        <f t="shared" si="0"/>
        <v xml:space="preserve"> 'ENA-FT-WC-ROX-GDL',</v>
      </c>
      <c r="F21" s="15"/>
      <c r="G21" s="15"/>
      <c r="H21" s="15"/>
    </row>
    <row r="22" spans="1:8">
      <c r="A22">
        <f>ROW()</f>
        <v>22</v>
      </c>
      <c r="B22" t="str">
        <f>'Run Query'!B42</f>
        <v>ENA-FT-WT-SJ-GDL</v>
      </c>
      <c r="C22" t="str">
        <f t="shared" si="0"/>
        <v xml:space="preserve"> 'ENA-FT-WT-SJ-GDL',</v>
      </c>
      <c r="F22" s="15"/>
      <c r="G22" s="15"/>
      <c r="H22" s="15"/>
    </row>
    <row r="23" spans="1:8">
      <c r="A23">
        <f>ROW()</f>
        <v>23</v>
      </c>
      <c r="B23" t="str">
        <f>'Run Query'!B43</f>
        <v>ENA-FT-WC-SJ-GDL</v>
      </c>
      <c r="C23" t="str">
        <f t="shared" si="0"/>
        <v xml:space="preserve"> 'ENA-FT-WC-SJ-GDL',</v>
      </c>
      <c r="F23" s="15"/>
      <c r="G23" s="15"/>
      <c r="H23" s="15"/>
    </row>
    <row r="24" spans="1:8">
      <c r="A24">
        <f>ROW()</f>
        <v>24</v>
      </c>
      <c r="B24" t="str">
        <f>'Run Query'!B44</f>
        <v>ENA-FT-WT-ROX-GDL</v>
      </c>
      <c r="C24" t="str">
        <f t="shared" si="0"/>
        <v xml:space="preserve"> 'ENA-FT-WT-ROX-GDL',</v>
      </c>
      <c r="F24" s="15"/>
      <c r="G24" s="15"/>
      <c r="H24" s="15"/>
    </row>
    <row r="25" spans="1:8">
      <c r="A25">
        <f>ROW()</f>
        <v>25</v>
      </c>
      <c r="B25" t="str">
        <f>'Run Query'!B45</f>
        <v>FT-DENVER-GDL</v>
      </c>
      <c r="C25" t="str">
        <f t="shared" si="0"/>
        <v xml:space="preserve"> 'FT-DENVER-GDL',</v>
      </c>
      <c r="F25" s="15"/>
      <c r="G25" s="15"/>
      <c r="H25" s="15"/>
    </row>
    <row r="26" spans="1:8">
      <c r="A26">
        <f>ROW()</f>
        <v>26</v>
      </c>
      <c r="B26" t="str">
        <f>'Run Query'!B46</f>
        <v>FT-REGS-GDL</v>
      </c>
      <c r="C26" t="str">
        <f t="shared" si="0"/>
        <v xml:space="preserve"> 'FT-REGS-GDL',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ENA-FT-WT-SOCAL-GDL</v>
      </c>
      <c r="C27" t="str">
        <f t="shared" si="0"/>
        <v xml:space="preserve"> 'ENA-FT-WT-SOCAL-GDL',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ENA-FT-WT-SCAN-GDL</v>
      </c>
      <c r="C28" t="str">
        <f t="shared" si="0"/>
        <v xml:space="preserve"> 'ENA-FT-WT-SCAN-GDL',</v>
      </c>
      <c r="F28" s="15"/>
      <c r="G28" s="15"/>
      <c r="H28" s="15"/>
    </row>
    <row r="29" spans="1:8">
      <c r="A29">
        <f>ROW()</f>
        <v>29</v>
      </c>
      <c r="B29" t="str">
        <f>'Run Query'!B49</f>
        <v>ENA-IM-WC-CAL-PHY</v>
      </c>
      <c r="C29" t="str">
        <f t="shared" si="0"/>
        <v xml:space="preserve"> 'ENA-IM-WC-CAL-PHY',</v>
      </c>
      <c r="F29" s="15"/>
      <c r="G29" s="15"/>
      <c r="H29" s="15"/>
    </row>
    <row r="30" spans="1:8">
      <c r="A30">
        <f>ROW()</f>
        <v>30</v>
      </c>
      <c r="B30" t="str">
        <f>'Run Query'!B50</f>
        <v>ENA-IM-WT-CAL-PHY</v>
      </c>
      <c r="C30" t="str">
        <f t="shared" si="0"/>
        <v xml:space="preserve"> 'ENA-IM-WT-CAL-PHY',</v>
      </c>
      <c r="F30" s="15"/>
      <c r="G30" s="15"/>
      <c r="H30" s="15"/>
    </row>
    <row r="31" spans="1:8">
      <c r="A31">
        <f>ROW()</f>
        <v>31</v>
      </c>
      <c r="B31" t="str">
        <f>'Run Query'!B51</f>
        <v>ENA-IM-WC-ROX-PHY</v>
      </c>
      <c r="C31" t="str">
        <f t="shared" si="0"/>
        <v xml:space="preserve"> 'ENA-IM-WC-ROX-PHY',</v>
      </c>
      <c r="F31" s="15"/>
      <c r="G31" s="15"/>
      <c r="H31" s="15"/>
    </row>
    <row r="32" spans="1:8">
      <c r="A32">
        <f>ROW()</f>
        <v>32</v>
      </c>
      <c r="B32" t="str">
        <f>'Run Query'!B52</f>
        <v>ENA-IM-WT-SJ-PHY</v>
      </c>
      <c r="C32" t="str">
        <f t="shared" si="0"/>
        <v xml:space="preserve"> 'ENA-IM-WT-SJ-PHY',</v>
      </c>
      <c r="F32" s="15"/>
      <c r="G32" s="15"/>
      <c r="H32" s="15"/>
    </row>
    <row r="33" spans="1:8">
      <c r="A33">
        <f>ROW()</f>
        <v>33</v>
      </c>
      <c r="B33" t="str">
        <f>'Run Query'!B53</f>
        <v>ENA-IM-WC-SJ-PHY</v>
      </c>
      <c r="C33" t="str">
        <f t="shared" si="0"/>
        <v xml:space="preserve"> 'ENA-IM-WC-SJ-PHY',</v>
      </c>
      <c r="F33" s="15"/>
      <c r="G33" s="15"/>
      <c r="H33" s="15"/>
    </row>
    <row r="34" spans="1:8">
      <c r="A34">
        <f>ROW()</f>
        <v>34</v>
      </c>
      <c r="B34" t="str">
        <f>'Run Query'!B54</f>
        <v>ENA-IM-WT-ROX-PHY</v>
      </c>
      <c r="C34" t="str">
        <f t="shared" si="0"/>
        <v xml:space="preserve"> 'ENA-IM-WT-ROX-PHY',</v>
      </c>
      <c r="F34" s="15"/>
      <c r="G34" s="15"/>
      <c r="H34" s="15"/>
    </row>
    <row r="35" spans="1:8">
      <c r="A35">
        <f>ROW()</f>
        <v>35</v>
      </c>
      <c r="B35" t="str">
        <f>'Run Query'!B55</f>
        <v>INTRA-DENVER-PHY</v>
      </c>
      <c r="C35" t="str">
        <f t="shared" si="0"/>
        <v xml:space="preserve"> 'INTRA-DENVER-PHY',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ENA-FT-WT-SOCAL-PHY</v>
      </c>
      <c r="C36" t="str">
        <f t="shared" si="0"/>
        <v xml:space="preserve"> 'ENA-FT-WT-SOCAL-PHY',</v>
      </c>
      <c r="F36" s="15"/>
      <c r="G36" s="15"/>
      <c r="H36" s="15"/>
    </row>
    <row r="37" spans="1:8">
      <c r="A37">
        <f>ROW()</f>
        <v>37</v>
      </c>
      <c r="B37">
        <f>'Run Query'!B57</f>
        <v>0</v>
      </c>
      <c r="C37" t="str">
        <f t="shared" si="0"/>
        <v xml:space="preserve"> '0',</v>
      </c>
      <c r="F37" s="15"/>
      <c r="G37" s="15"/>
      <c r="H37" s="15"/>
    </row>
    <row r="38" spans="1:8">
      <c r="A38">
        <f>ROW()</f>
        <v>38</v>
      </c>
      <c r="B38">
        <f>'Run Query'!B58</f>
        <v>0</v>
      </c>
      <c r="C38" t="str">
        <f t="shared" si="0"/>
        <v xml:space="preserve"> '0',</v>
      </c>
      <c r="F38" s="15"/>
      <c r="G38" s="15"/>
      <c r="H38" s="15"/>
    </row>
    <row r="39" spans="1:8">
      <c r="A39">
        <f>ROW()</f>
        <v>39</v>
      </c>
      <c r="B39">
        <f>'Run Query'!B59</f>
        <v>0</v>
      </c>
      <c r="C39" t="str">
        <f t="shared" si="0"/>
        <v xml:space="preserve"> '0',</v>
      </c>
      <c r="F39" s="15"/>
      <c r="G39" s="15"/>
      <c r="H39" s="15"/>
    </row>
    <row r="40" spans="1:8">
      <c r="A40">
        <f>ROW()</f>
        <v>40</v>
      </c>
      <c r="B40">
        <f>'Run Query'!B60</f>
        <v>0</v>
      </c>
      <c r="C40" t="str">
        <f t="shared" ref="C40:C72" si="1">" "&amp;"'"&amp;B40&amp;"'"&amp;","</f>
        <v xml:space="preserve"> '0',</v>
      </c>
      <c r="F40" s="15"/>
      <c r="G40" s="15"/>
      <c r="H40" s="15"/>
    </row>
    <row r="41" spans="1:8">
      <c r="A41">
        <f>ROW()</f>
        <v>41</v>
      </c>
      <c r="B41">
        <f>'Run Query'!B61</f>
        <v>0</v>
      </c>
      <c r="C41" t="str">
        <f t="shared" si="1"/>
        <v xml:space="preserve"> '0',</v>
      </c>
      <c r="F41" s="15"/>
      <c r="G41" s="15"/>
      <c r="H41" s="15"/>
    </row>
    <row r="42" spans="1:8">
      <c r="A42">
        <f>ROW()</f>
        <v>42</v>
      </c>
      <c r="B42">
        <f>'Run Query'!B62</f>
        <v>0</v>
      </c>
      <c r="C42" t="str">
        <f t="shared" si="1"/>
        <v xml:space="preserve"> '0',</v>
      </c>
    </row>
    <row r="43" spans="1:8">
      <c r="A43">
        <f>ROW()</f>
        <v>43</v>
      </c>
      <c r="B43">
        <f>'Run Query'!B63</f>
        <v>0</v>
      </c>
      <c r="C43" t="str">
        <f t="shared" si="1"/>
        <v xml:space="preserve"> '0',</v>
      </c>
    </row>
    <row r="44" spans="1:8">
      <c r="A44">
        <f>ROW()</f>
        <v>44</v>
      </c>
      <c r="B44">
        <f>'Run Query'!B64</f>
        <v>0</v>
      </c>
      <c r="C44" t="str">
        <f t="shared" si="1"/>
        <v xml:space="preserve"> '0',</v>
      </c>
    </row>
    <row r="45" spans="1:8">
      <c r="A45">
        <f>ROW()</f>
        <v>45</v>
      </c>
      <c r="B45">
        <f>'Run Query'!B65</f>
        <v>0</v>
      </c>
      <c r="C45" t="str">
        <f t="shared" si="1"/>
        <v xml:space="preserve"> '0',</v>
      </c>
    </row>
    <row r="46" spans="1:8">
      <c r="A46">
        <f>ROW()</f>
        <v>46</v>
      </c>
      <c r="B46">
        <f>'Run Query'!B66</f>
        <v>0</v>
      </c>
      <c r="C46" t="str">
        <f t="shared" si="1"/>
        <v xml:space="preserve"> '0',</v>
      </c>
    </row>
    <row r="47" spans="1:8">
      <c r="A47">
        <f>ROW()</f>
        <v>47</v>
      </c>
      <c r="B47" s="77">
        <f>'Run Query'!B60</f>
        <v>0</v>
      </c>
      <c r="C47" t="str">
        <f t="shared" si="1"/>
        <v xml:space="preserve"> '0',</v>
      </c>
    </row>
    <row r="48" spans="1:8">
      <c r="A48">
        <f>ROW()</f>
        <v>48</v>
      </c>
      <c r="B48" s="77">
        <f>'Run Query'!B61</f>
        <v>0</v>
      </c>
      <c r="C48" t="str">
        <f t="shared" si="1"/>
        <v xml:space="preserve"> '0',</v>
      </c>
    </row>
    <row r="49" spans="1:3">
      <c r="A49">
        <f>ROW()</f>
        <v>49</v>
      </c>
      <c r="B49" s="77">
        <f>'Run Query'!B61</f>
        <v>0</v>
      </c>
      <c r="C49" t="str">
        <f t="shared" si="1"/>
        <v xml:space="preserve"> '0',</v>
      </c>
    </row>
    <row r="50" spans="1:3">
      <c r="A50">
        <f>ROW()</f>
        <v>50</v>
      </c>
      <c r="B50" s="77">
        <f>'Run Query'!B62</f>
        <v>0</v>
      </c>
      <c r="C50" t="str">
        <f t="shared" si="1"/>
        <v xml:space="preserve"> '0',</v>
      </c>
    </row>
    <row r="51" spans="1:3">
      <c r="A51">
        <f>ROW()</f>
        <v>51</v>
      </c>
      <c r="B51" s="77">
        <f>'Run Query'!B63</f>
        <v>0</v>
      </c>
      <c r="C51" t="str">
        <f t="shared" si="1"/>
        <v xml:space="preserve"> '0',</v>
      </c>
    </row>
    <row r="52" spans="1:3">
      <c r="A52">
        <f>ROW()</f>
        <v>52</v>
      </c>
      <c r="B52" s="77">
        <f>'Run Query'!B64</f>
        <v>0</v>
      </c>
      <c r="C52" t="str">
        <f t="shared" si="1"/>
        <v xml:space="preserve"> '0',</v>
      </c>
    </row>
    <row r="53" spans="1:3">
      <c r="A53">
        <f>ROW()</f>
        <v>53</v>
      </c>
      <c r="B53" s="77">
        <f>'Run Query'!B65</f>
        <v>0</v>
      </c>
      <c r="C53" t="str">
        <f t="shared" si="1"/>
        <v xml:space="preserve"> '0',</v>
      </c>
    </row>
    <row r="54" spans="1:3">
      <c r="A54">
        <f>ROW()</f>
        <v>54</v>
      </c>
      <c r="B54" s="77">
        <f>'Run Query'!B66</f>
        <v>0</v>
      </c>
      <c r="C54" t="str">
        <f t="shared" si="1"/>
        <v xml:space="preserve"> '0',</v>
      </c>
    </row>
    <row r="55" spans="1:3">
      <c r="A55">
        <f>ROW()</f>
        <v>55</v>
      </c>
      <c r="B55" s="77">
        <f>'Run Query'!B67</f>
        <v>0</v>
      </c>
      <c r="C55" t="str">
        <f t="shared" si="1"/>
        <v xml:space="preserve"> '0',</v>
      </c>
    </row>
    <row r="56" spans="1:3">
      <c r="A56">
        <f>ROW()</f>
        <v>56</v>
      </c>
      <c r="B56" s="77">
        <f>'Run Query'!B68</f>
        <v>0</v>
      </c>
      <c r="C56" t="str">
        <f t="shared" si="1"/>
        <v xml:space="preserve"> '0',</v>
      </c>
    </row>
    <row r="57" spans="1:3">
      <c r="A57">
        <f>ROW()</f>
        <v>57</v>
      </c>
      <c r="B57" s="77">
        <f>'Run Query'!B69</f>
        <v>0</v>
      </c>
      <c r="C57" t="str">
        <f t="shared" si="1"/>
        <v xml:space="preserve"> '0',</v>
      </c>
    </row>
    <row r="58" spans="1:3">
      <c r="A58">
        <f>ROW()</f>
        <v>58</v>
      </c>
      <c r="B58" s="77">
        <f>'Run Query'!B70</f>
        <v>0</v>
      </c>
      <c r="C58" t="str">
        <f t="shared" si="1"/>
        <v xml:space="preserve"> '0',</v>
      </c>
    </row>
    <row r="59" spans="1:3">
      <c r="A59">
        <f>ROW()</f>
        <v>59</v>
      </c>
      <c r="B59" s="77">
        <f>'Run Query'!B71</f>
        <v>0</v>
      </c>
      <c r="C59" t="str">
        <f t="shared" si="1"/>
        <v xml:space="preserve"> '0',</v>
      </c>
    </row>
    <row r="60" spans="1:3">
      <c r="A60">
        <f>ROW()</f>
        <v>60</v>
      </c>
      <c r="B60" s="77">
        <f>'Run Query'!B72</f>
        <v>0</v>
      </c>
      <c r="C60" t="str">
        <f t="shared" si="1"/>
        <v xml:space="preserve"> '0',</v>
      </c>
    </row>
    <row r="61" spans="1:3">
      <c r="A61">
        <f>ROW()</f>
        <v>61</v>
      </c>
      <c r="B61" s="77">
        <f>'Run Query'!B73</f>
        <v>0</v>
      </c>
      <c r="C61" t="str">
        <f t="shared" si="1"/>
        <v xml:space="preserve"> '0',</v>
      </c>
    </row>
    <row r="62" spans="1:3">
      <c r="A62">
        <f>ROW()</f>
        <v>62</v>
      </c>
      <c r="B62" s="77">
        <f>'Run Query'!B74</f>
        <v>0</v>
      </c>
      <c r="C62" t="str">
        <f t="shared" si="1"/>
        <v xml:space="preserve"> '0',</v>
      </c>
    </row>
    <row r="63" spans="1:3">
      <c r="A63">
        <f>ROW()</f>
        <v>63</v>
      </c>
      <c r="B63" s="77">
        <f>'Run Query'!B75</f>
        <v>0</v>
      </c>
      <c r="C63" t="str">
        <f t="shared" si="1"/>
        <v xml:space="preserve"> '0',</v>
      </c>
    </row>
    <row r="64" spans="1:3">
      <c r="A64">
        <f>ROW()</f>
        <v>64</v>
      </c>
      <c r="B64" s="77">
        <f>'Run Query'!B76</f>
        <v>0</v>
      </c>
      <c r="C64" t="str">
        <f t="shared" si="1"/>
        <v xml:space="preserve"> '0',</v>
      </c>
    </row>
    <row r="65" spans="1:3">
      <c r="A65">
        <f>ROW()</f>
        <v>65</v>
      </c>
      <c r="B65" s="77">
        <f>'Run Query'!B77</f>
        <v>0</v>
      </c>
      <c r="C65" t="str">
        <f t="shared" si="1"/>
        <v xml:space="preserve"> '0',</v>
      </c>
    </row>
    <row r="66" spans="1:3">
      <c r="A66">
        <f>ROW()</f>
        <v>66</v>
      </c>
      <c r="B66" s="77">
        <f>'Run Query'!B78</f>
        <v>0</v>
      </c>
      <c r="C66" t="str">
        <f t="shared" si="1"/>
        <v xml:space="preserve"> '0',</v>
      </c>
    </row>
    <row r="67" spans="1:3">
      <c r="A67">
        <f>ROW()</f>
        <v>67</v>
      </c>
      <c r="B67" s="77">
        <f>'Run Query'!B79</f>
        <v>0</v>
      </c>
      <c r="C67" t="str">
        <f t="shared" si="1"/>
        <v xml:space="preserve"> '0',</v>
      </c>
    </row>
    <row r="68" spans="1:3">
      <c r="A68">
        <f>ROW()</f>
        <v>68</v>
      </c>
      <c r="B68" s="77">
        <f>'Run Query'!B80</f>
        <v>0</v>
      </c>
      <c r="C68" t="str">
        <f t="shared" si="1"/>
        <v xml:space="preserve"> '0',</v>
      </c>
    </row>
    <row r="69" spans="1:3">
      <c r="A69">
        <f>ROW()</f>
        <v>69</v>
      </c>
      <c r="B69" s="77">
        <f>'Run Query'!B81</f>
        <v>0</v>
      </c>
      <c r="C69" t="str">
        <f t="shared" si="1"/>
        <v xml:space="preserve"> '0',</v>
      </c>
    </row>
    <row r="70" spans="1:3">
      <c r="A70">
        <f>ROW()</f>
        <v>70</v>
      </c>
      <c r="B70" s="77">
        <f>'Run Query'!B82</f>
        <v>0</v>
      </c>
      <c r="C70" t="str">
        <f t="shared" si="1"/>
        <v xml:space="preserve"> '0',</v>
      </c>
    </row>
    <row r="71" spans="1:3">
      <c r="A71">
        <f>ROW()</f>
        <v>71</v>
      </c>
      <c r="B71" s="77">
        <f>'Run Query'!B83</f>
        <v>0</v>
      </c>
      <c r="C71" t="str">
        <f t="shared" si="1"/>
        <v xml:space="preserve"> '0',</v>
      </c>
    </row>
    <row r="72" spans="1:3">
      <c r="A72">
        <f>ROW()</f>
        <v>72</v>
      </c>
      <c r="B72" s="77">
        <f>'Run Query'!B84</f>
        <v>0</v>
      </c>
      <c r="C72" t="str">
        <f t="shared" si="1"/>
        <v xml:space="preserve"> '0',</v>
      </c>
    </row>
    <row r="73" spans="1:3">
      <c r="A73">
        <f>ROW()</f>
        <v>73</v>
      </c>
      <c r="B73" s="77">
        <f>'Run Query'!B85</f>
        <v>0</v>
      </c>
      <c r="C73" t="str">
        <f t="shared" ref="C73:C100" si="2">" "&amp;"'"&amp;B73&amp;"'"&amp;","</f>
        <v xml:space="preserve"> '0',</v>
      </c>
    </row>
    <row r="74" spans="1:3">
      <c r="A74">
        <f>ROW()</f>
        <v>74</v>
      </c>
      <c r="B74" s="77">
        <f>'Run Query'!B86</f>
        <v>0</v>
      </c>
      <c r="C74" t="str">
        <f t="shared" si="2"/>
        <v xml:space="preserve"> '0',</v>
      </c>
    </row>
    <row r="75" spans="1:3">
      <c r="A75">
        <f>ROW()</f>
        <v>75</v>
      </c>
      <c r="B75" s="77">
        <f>'Run Query'!B87</f>
        <v>0</v>
      </c>
      <c r="C75" t="str">
        <f t="shared" si="2"/>
        <v xml:space="preserve"> '0',</v>
      </c>
    </row>
    <row r="76" spans="1:3">
      <c r="A76">
        <f>ROW()</f>
        <v>76</v>
      </c>
      <c r="B76" s="77">
        <f>'Run Query'!B88</f>
        <v>0</v>
      </c>
      <c r="C76" t="str">
        <f t="shared" si="2"/>
        <v xml:space="preserve"> '0',</v>
      </c>
    </row>
    <row r="77" spans="1:3">
      <c r="A77">
        <f>ROW()</f>
        <v>77</v>
      </c>
      <c r="B77" s="77">
        <f>'Run Query'!B89</f>
        <v>0</v>
      </c>
      <c r="C77" t="str">
        <f t="shared" si="2"/>
        <v xml:space="preserve"> '0',</v>
      </c>
    </row>
    <row r="78" spans="1:3">
      <c r="A78">
        <f>ROW()</f>
        <v>78</v>
      </c>
      <c r="B78" s="77">
        <f>'Run Query'!B90</f>
        <v>0</v>
      </c>
      <c r="C78" t="str">
        <f t="shared" si="2"/>
        <v xml:space="preserve"> '0',</v>
      </c>
    </row>
    <row r="79" spans="1:3">
      <c r="A79">
        <f>ROW()</f>
        <v>79</v>
      </c>
      <c r="B79" s="77">
        <f>'Run Query'!B91</f>
        <v>0</v>
      </c>
      <c r="C79" t="str">
        <f t="shared" si="2"/>
        <v xml:space="preserve"> '0',</v>
      </c>
    </row>
    <row r="80" spans="1:3">
      <c r="A80">
        <f>ROW()</f>
        <v>80</v>
      </c>
      <c r="B80" s="77">
        <f>'Run Query'!B92</f>
        <v>0</v>
      </c>
      <c r="C80" t="str">
        <f t="shared" si="2"/>
        <v xml:space="preserve"> '0',</v>
      </c>
    </row>
    <row r="81" spans="1:3">
      <c r="A81">
        <f>ROW()</f>
        <v>81</v>
      </c>
      <c r="B81" s="77">
        <f>'Run Query'!B93</f>
        <v>0</v>
      </c>
      <c r="C81" t="str">
        <f t="shared" si="2"/>
        <v xml:space="preserve"> '0',</v>
      </c>
    </row>
    <row r="82" spans="1:3">
      <c r="A82">
        <f>ROW()</f>
        <v>82</v>
      </c>
      <c r="B82" s="77">
        <f>'Run Query'!B94</f>
        <v>0</v>
      </c>
      <c r="C82" t="str">
        <f t="shared" si="2"/>
        <v xml:space="preserve"> '0',</v>
      </c>
    </row>
    <row r="83" spans="1:3">
      <c r="A83">
        <f>ROW()</f>
        <v>83</v>
      </c>
      <c r="B83" s="77">
        <f>'Run Query'!B95</f>
        <v>0</v>
      </c>
      <c r="C83" t="str">
        <f t="shared" si="2"/>
        <v xml:space="preserve"> '0',</v>
      </c>
    </row>
    <row r="84" spans="1:3">
      <c r="A84">
        <f>ROW()</f>
        <v>84</v>
      </c>
      <c r="B84" s="77">
        <f>'Run Query'!B96</f>
        <v>0</v>
      </c>
      <c r="C84" t="str">
        <f t="shared" si="2"/>
        <v xml:space="preserve"> '0',</v>
      </c>
    </row>
    <row r="85" spans="1:3">
      <c r="A85">
        <f>ROW()</f>
        <v>85</v>
      </c>
      <c r="B85" s="77">
        <f>'Run Query'!B97</f>
        <v>0</v>
      </c>
      <c r="C85" t="str">
        <f t="shared" si="2"/>
        <v xml:space="preserve"> '0',</v>
      </c>
    </row>
    <row r="86" spans="1:3">
      <c r="A86">
        <f>ROW()</f>
        <v>86</v>
      </c>
      <c r="B86" s="77">
        <f>'Run Query'!B98</f>
        <v>0</v>
      </c>
      <c r="C86" t="str">
        <f t="shared" si="2"/>
        <v xml:space="preserve"> '0',</v>
      </c>
    </row>
    <row r="87" spans="1:3">
      <c r="A87">
        <f>ROW()</f>
        <v>87</v>
      </c>
      <c r="B87" s="77">
        <f>'Run Query'!B99</f>
        <v>0</v>
      </c>
      <c r="C87" t="str">
        <f t="shared" si="2"/>
        <v xml:space="preserve"> '0',</v>
      </c>
    </row>
    <row r="88" spans="1:3">
      <c r="A88">
        <f>ROW()</f>
        <v>88</v>
      </c>
      <c r="B88" s="77">
        <f>'Run Query'!B100</f>
        <v>0</v>
      </c>
      <c r="C88" t="str">
        <f t="shared" si="2"/>
        <v xml:space="preserve"> '0',</v>
      </c>
    </row>
    <row r="89" spans="1:3">
      <c r="A89">
        <f>ROW()</f>
        <v>89</v>
      </c>
      <c r="B89" s="77">
        <f>'Run Query'!B101</f>
        <v>0</v>
      </c>
      <c r="C89" t="str">
        <f t="shared" si="2"/>
        <v xml:space="preserve"> '0',</v>
      </c>
    </row>
    <row r="90" spans="1:3">
      <c r="A90">
        <f>ROW()</f>
        <v>90</v>
      </c>
      <c r="B90" s="77">
        <f>'Run Query'!B102</f>
        <v>0</v>
      </c>
      <c r="C90" t="str">
        <f t="shared" si="2"/>
        <v xml:space="preserve"> '0',</v>
      </c>
    </row>
    <row r="91" spans="1:3">
      <c r="A91">
        <f>ROW()</f>
        <v>91</v>
      </c>
      <c r="B91" s="77">
        <f>'Run Query'!B103</f>
        <v>0</v>
      </c>
      <c r="C91" t="str">
        <f t="shared" si="2"/>
        <v xml:space="preserve"> '0',</v>
      </c>
    </row>
    <row r="92" spans="1:3">
      <c r="A92">
        <f>ROW()</f>
        <v>92</v>
      </c>
      <c r="B92" s="77">
        <f>'Run Query'!B104</f>
        <v>0</v>
      </c>
      <c r="C92" t="str">
        <f t="shared" si="2"/>
        <v xml:space="preserve"> '0',</v>
      </c>
    </row>
    <row r="93" spans="1:3">
      <c r="A93">
        <f>ROW()</f>
        <v>93</v>
      </c>
      <c r="B93" s="77">
        <f>'Run Query'!B105</f>
        <v>0</v>
      </c>
      <c r="C93" t="str">
        <f t="shared" si="2"/>
        <v xml:space="preserve"> '0',</v>
      </c>
    </row>
    <row r="94" spans="1:3">
      <c r="A94">
        <f>ROW()</f>
        <v>94</v>
      </c>
      <c r="B94" s="77">
        <f>'Run Query'!B106</f>
        <v>0</v>
      </c>
      <c r="C94" t="str">
        <f t="shared" si="2"/>
        <v xml:space="preserve"> '0',</v>
      </c>
    </row>
    <row r="95" spans="1:3">
      <c r="A95">
        <f>ROW()</f>
        <v>95</v>
      </c>
      <c r="B95" s="77">
        <f>'Run Query'!B107</f>
        <v>0</v>
      </c>
      <c r="C95" t="str">
        <f t="shared" si="2"/>
        <v xml:space="preserve"> '0',</v>
      </c>
    </row>
    <row r="96" spans="1:3">
      <c r="A96">
        <f>ROW()</f>
        <v>96</v>
      </c>
      <c r="B96" s="77">
        <f>'Run Query'!B108</f>
        <v>0</v>
      </c>
      <c r="C96" t="str">
        <f t="shared" si="2"/>
        <v xml:space="preserve"> '0',</v>
      </c>
    </row>
    <row r="97" spans="1:3">
      <c r="A97">
        <f>ROW()</f>
        <v>97</v>
      </c>
      <c r="B97" s="77">
        <f>'Run Query'!B109</f>
        <v>0</v>
      </c>
      <c r="C97" t="str">
        <f t="shared" si="2"/>
        <v xml:space="preserve"> '0',</v>
      </c>
    </row>
    <row r="98" spans="1:3">
      <c r="A98">
        <f>ROW()</f>
        <v>98</v>
      </c>
      <c r="B98" s="77">
        <f>'Run Query'!B110</f>
        <v>0</v>
      </c>
      <c r="C98" t="str">
        <f t="shared" si="2"/>
        <v xml:space="preserve"> '0',</v>
      </c>
    </row>
    <row r="99" spans="1:3">
      <c r="A99">
        <f>ROW()</f>
        <v>99</v>
      </c>
      <c r="B99" s="77">
        <f>'Run Query'!B111</f>
        <v>0</v>
      </c>
      <c r="C99" t="str">
        <f t="shared" si="2"/>
        <v xml:space="preserve"> '0',</v>
      </c>
    </row>
    <row r="100" spans="1:3">
      <c r="A100">
        <f>ROW()</f>
        <v>100</v>
      </c>
      <c r="B100" s="77">
        <f>'Run Query'!B112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5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5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5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5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5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5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177</v>
      </c>
      <c r="K19" s="207" t="s">
        <v>14</v>
      </c>
    </row>
    <row r="20" spans="1:11" ht="13.5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5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5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5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5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5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5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5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5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5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5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5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5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5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5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5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5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5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5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5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5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5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5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5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5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5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5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5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5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5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5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5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5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5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5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5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5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5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5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5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5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5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5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5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5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5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5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5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5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5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5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5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5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5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5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5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5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5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5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5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5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5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5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5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5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5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5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5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5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5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5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5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5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5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5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5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5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5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5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5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5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5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5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5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5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5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5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5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5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5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5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5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5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5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5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5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5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5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5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5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5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5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5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5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5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5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5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5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5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5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5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5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5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5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5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5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5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5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5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5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5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5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5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5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5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5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5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5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5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5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5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5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5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5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5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5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5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5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5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5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5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5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5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5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5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5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5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5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5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5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5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5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5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Felienne</cp:lastModifiedBy>
  <cp:lastPrinted>2001-10-24T13:15:04Z</cp:lastPrinted>
  <dcterms:created xsi:type="dcterms:W3CDTF">1998-02-25T20:12:16Z</dcterms:created>
  <dcterms:modified xsi:type="dcterms:W3CDTF">2014-09-03T20:13:14Z</dcterms:modified>
</cp:coreProperties>
</file>