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ummary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MC">[4]Inputs!$E$5</definedName>
    <definedName name="Avg_Load">[4]Inputs!$B$28</definedName>
    <definedName name="BasisIndexWarning">OFFSET([2]Curves!#REF!,0,0,1,COUNT([2]Curves!$A$17:$IV$17))</definedName>
    <definedName name="buckettable">[3]DateTable!$D$4:$F$288</definedName>
    <definedName name="C_Strike">Summary!$B$27</definedName>
    <definedName name="Callstrike">#REF!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ays_month">[4]Inputs!$B$34</definedName>
    <definedName name="days_year">[4]Inputs!$B$33</definedName>
    <definedName name="Deal_Val">Summary!$D$28</definedName>
    <definedName name="End_Year">[4]Inputs!$E$19</definedName>
    <definedName name="Enddate">'[1]Mainline to Leach'!$H$6</definedName>
    <definedName name="escalator">#REF!</definedName>
    <definedName name="FGTCapVolumes">#REF!</definedName>
    <definedName name="FGTSummerVolumes">#REF!</definedName>
    <definedName name="Gas_Price">[4]Inputs!$B$11</definedName>
    <definedName name="Heat_Rate">[4]Inputs!$B$6</definedName>
    <definedName name="hours_year">[4]Inputs!$B$35</definedName>
    <definedName name="HP">[4]Inputs!$B$5</definedName>
    <definedName name="kW_HP">[4]Inputs!$B$40</definedName>
    <definedName name="Min_Load">[4]Inputs!$B$29</definedName>
    <definedName name="MKTCapVolumes">#REF!</definedName>
    <definedName name="MKTCapVolumeswithSummer">#REF!</definedName>
    <definedName name="mthbeg" localSheetId="0">#REF!</definedName>
    <definedName name="mthbeg">#REF!</definedName>
    <definedName name="mthend" localSheetId="0">#REF!</definedName>
    <definedName name="mthend">#REF!</definedName>
    <definedName name="Orig">Summary!$B$19</definedName>
    <definedName name="P_Strike">Summary!$B$25</definedName>
    <definedName name="post_id">#REF!</definedName>
    <definedName name="_xlnm.Print_Area" localSheetId="0">Summary!$A$1:$L$138</definedName>
    <definedName name="_xlnm.Print_Area">#REF!</definedName>
    <definedName name="_xlnm.Print_Titles">#REF!</definedName>
    <definedName name="Putstrike">#REF!</definedName>
    <definedName name="PW">#REF!</definedName>
    <definedName name="sencount" hidden="1">1</definedName>
    <definedName name="Start_Year">[4]Inputs!$E$18</definedName>
    <definedName name="total">#REF!</definedName>
    <definedName name="TotalFGTVolumes">#REF!</definedName>
    <definedName name="TotalVolumes">#REF!</definedName>
    <definedName name="UID">#REF!</definedName>
    <definedName name="weeks_month">[4]Inputs!$B$38</definedName>
    <definedName name="Z2Volumes">#REF!</definedName>
    <definedName name="Z3Volumes">#REF!</definedName>
  </definedNames>
  <calcPr calcId="152511" fullCalcOnLoad="1"/>
</workbook>
</file>

<file path=xl/calcChain.xml><?xml version="1.0" encoding="utf-8"?>
<calcChain xmlns="http://schemas.openxmlformats.org/spreadsheetml/2006/main">
  <c r="J4" i="1" l="1"/>
  <c r="K4" i="1" s="1"/>
  <c r="B5" i="1"/>
  <c r="C5" i="1"/>
  <c r="J5" i="1" s="1"/>
  <c r="D5" i="1"/>
  <c r="E5" i="1"/>
  <c r="F5" i="1"/>
  <c r="G5" i="1"/>
  <c r="H5" i="1"/>
  <c r="I5" i="1"/>
  <c r="J6" i="1"/>
  <c r="K6" i="1"/>
  <c r="B7" i="1"/>
  <c r="C7" i="1"/>
  <c r="D7" i="1"/>
  <c r="E7" i="1"/>
  <c r="F7" i="1"/>
  <c r="G7" i="1"/>
  <c r="H7" i="1"/>
  <c r="I7" i="1"/>
  <c r="J7" i="1"/>
  <c r="J9" i="1"/>
  <c r="K9" i="1" s="1"/>
  <c r="L9" i="1" s="1"/>
  <c r="J11" i="1"/>
  <c r="K11" i="1"/>
  <c r="L11" i="1"/>
  <c r="J13" i="1"/>
  <c r="K13" i="1" s="1"/>
  <c r="L14" i="1" s="1"/>
  <c r="J14" i="1"/>
  <c r="K14" i="1" s="1"/>
  <c r="J16" i="1"/>
  <c r="K16" i="1"/>
  <c r="L17" i="1" s="1"/>
  <c r="J17" i="1"/>
  <c r="K17" i="1"/>
  <c r="J20" i="1"/>
  <c r="K20" i="1" s="1"/>
  <c r="L21" i="1" s="1"/>
  <c r="M21" i="1" s="1"/>
  <c r="J21" i="1"/>
  <c r="K21" i="1"/>
  <c r="J25" i="1"/>
  <c r="K25" i="1" s="1"/>
  <c r="L25" i="1" s="1"/>
  <c r="M25" i="1" s="1"/>
  <c r="P7" i="4"/>
  <c r="P8" i="4"/>
  <c r="P10" i="4"/>
  <c r="L7" i="1" l="1"/>
  <c r="M17" i="1" s="1"/>
  <c r="M23" i="1" s="1"/>
  <c r="M27" i="1" s="1"/>
  <c r="K23" i="1"/>
  <c r="K27" i="1" s="1"/>
</calcChain>
</file>

<file path=xl/sharedStrings.xml><?xml version="1.0" encoding="utf-8"?>
<sst xmlns="http://schemas.openxmlformats.org/spreadsheetml/2006/main" count="173" uniqueCount="63">
  <si>
    <t>Sales Origination</t>
  </si>
  <si>
    <t>Supply Origination</t>
  </si>
  <si>
    <t>Physical &amp; Financial Trading</t>
  </si>
  <si>
    <t>CES Asset Management</t>
  </si>
  <si>
    <t>3rd Party Transport</t>
  </si>
  <si>
    <t>Year</t>
  </si>
  <si>
    <t>Daily Volume</t>
  </si>
  <si>
    <t>Sales Origination Margin</t>
  </si>
  <si>
    <t>Supply Origination Margin</t>
  </si>
  <si>
    <t>2001 Actual</t>
  </si>
  <si>
    <t>Average</t>
  </si>
  <si>
    <t>Proforma</t>
  </si>
  <si>
    <t>Jan</t>
  </si>
  <si>
    <t>Feb</t>
  </si>
  <si>
    <t>Mar</t>
  </si>
  <si>
    <t>Apr</t>
  </si>
  <si>
    <t>May</t>
  </si>
  <si>
    <t>Jun</t>
  </si>
  <si>
    <t>Jul</t>
  </si>
  <si>
    <t>Aug</t>
  </si>
  <si>
    <t>Fuel</t>
  </si>
  <si>
    <t>LUAF</t>
  </si>
  <si>
    <t>ENA's Firm Transport</t>
  </si>
  <si>
    <t>ENA's Firm Storage</t>
  </si>
  <si>
    <t>3rd Party Storage</t>
  </si>
  <si>
    <t>Total Gross Margin</t>
  </si>
  <si>
    <t>Expenses</t>
  </si>
  <si>
    <t>EBITDA</t>
  </si>
  <si>
    <t>Thermo</t>
  </si>
  <si>
    <t>Curve Date</t>
  </si>
  <si>
    <t>Mark Date</t>
  </si>
  <si>
    <t>Bid</t>
  </si>
  <si>
    <t>Offer</t>
  </si>
  <si>
    <t xml:space="preserve">NYMEX </t>
  </si>
  <si>
    <t>Basis</t>
  </si>
  <si>
    <t>Basis Location</t>
  </si>
  <si>
    <t>IF-CIG/RKYMTN</t>
  </si>
  <si>
    <t>Index Location</t>
  </si>
  <si>
    <t>none</t>
  </si>
  <si>
    <t>-$0.01 from mid for every 1000 contracts</t>
  </si>
  <si>
    <t>Monthyl Vol</t>
  </si>
  <si>
    <t>MMBtu/day</t>
  </si>
  <si>
    <t>Contracts</t>
  </si>
  <si>
    <t>SWAP Value</t>
  </si>
  <si>
    <t>Start</t>
  </si>
  <si>
    <t>Origination</t>
  </si>
  <si>
    <t>End</t>
  </si>
  <si>
    <t xml:space="preserve">Swap price = </t>
  </si>
  <si>
    <t>COSTLESS COLLAR TRANSACTION</t>
  </si>
  <si>
    <t>CALL</t>
  </si>
  <si>
    <t>PUT</t>
  </si>
  <si>
    <t>Call Offer</t>
  </si>
  <si>
    <t>Phy1 Fin2</t>
  </si>
  <si>
    <t>Put Offer</t>
  </si>
  <si>
    <t>Vol Offer</t>
  </si>
  <si>
    <t>Buy1 Sell2</t>
  </si>
  <si>
    <t>Vol Bid</t>
  </si>
  <si>
    <t>STRIKE</t>
  </si>
  <si>
    <t>PREMIUM</t>
  </si>
  <si>
    <t>VALUE</t>
  </si>
  <si>
    <t>PUT VALUATION</t>
  </si>
  <si>
    <t>CALL VALUATION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</si>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</sst>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0000"/>
    <numFmt numFmtId="166" formatCode="0.000"/>
    <numFmt numFmtId="167" formatCode="&quot;$&quot;#,##0.000"/>
    <numFmt numFmtId="168" formatCode="&quot;$&quot;#,##0"/>
    <numFmt numFmtId="171" formatCode="&quot;$&quot;#,##0.0000_);[Red]\(&quot;$&quot;#,##0.0000\)"/>
    <numFmt numFmtId="182" formatCode="&quot;$&quot;#,##0.000_);[Red]\(&quot;$&quot;#,##0.000\)"/>
    <numFmt numFmtId="212" formatCode="#,##0.000"/>
  </numFmts>
  <fonts count="2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8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38" fontId="10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" fillId="0" borderId="3" applyNumberFormat="0" applyFill="0" applyAlignment="0" applyProtection="0"/>
    <xf numFmtId="10" fontId="10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10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8" fontId="0" fillId="0" borderId="0" xfId="0" applyNumberFormat="1"/>
    <xf numFmtId="168" fontId="0" fillId="0" borderId="11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3" xfId="0" applyNumberFormat="1" applyBorder="1"/>
    <xf numFmtId="168" fontId="0" fillId="0" borderId="13" xfId="0" applyNumberFormat="1" applyBorder="1" applyAlignment="1">
      <alignment horizontal="center"/>
    </xf>
    <xf numFmtId="0" fontId="16" fillId="0" borderId="0" xfId="0" applyFont="1"/>
    <xf numFmtId="0" fontId="17" fillId="0" borderId="0" xfId="0" applyFont="1" applyFill="1"/>
    <xf numFmtId="0" fontId="0" fillId="0" borderId="14" xfId="0" applyBorder="1"/>
    <xf numFmtId="0" fontId="0" fillId="0" borderId="0" xfId="0" applyBorder="1"/>
    <xf numFmtId="0" fontId="0" fillId="0" borderId="15" xfId="0" applyBorder="1"/>
    <xf numFmtId="14" fontId="3" fillId="5" borderId="6" xfId="0" applyNumberFormat="1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14" xfId="0" quotePrefix="1" applyBorder="1"/>
    <xf numFmtId="3" fontId="0" fillId="0" borderId="14" xfId="0" applyNumberFormat="1" applyBorder="1"/>
    <xf numFmtId="3" fontId="3" fillId="5" borderId="6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8" fillId="6" borderId="0" xfId="0" applyFont="1" applyFill="1" applyBorder="1"/>
    <xf numFmtId="9" fontId="18" fillId="6" borderId="0" xfId="0" applyNumberFormat="1" applyFont="1" applyFill="1" applyAlignment="1">
      <alignment horizontal="center"/>
    </xf>
    <xf numFmtId="3" fontId="18" fillId="6" borderId="0" xfId="0" applyNumberFormat="1" applyFont="1" applyFill="1" applyAlignment="1">
      <alignment horizontal="center"/>
    </xf>
    <xf numFmtId="0" fontId="19" fillId="6" borderId="0" xfId="0" applyFont="1" applyFill="1"/>
    <xf numFmtId="182" fontId="4" fillId="0" borderId="0" xfId="0" applyNumberFormat="1" applyFont="1" applyFill="1" applyAlignment="1">
      <alignment horizontal="center"/>
    </xf>
    <xf numFmtId="0" fontId="18" fillId="0" borderId="0" xfId="0" applyFont="1" applyFill="1" applyBorder="1"/>
    <xf numFmtId="9" fontId="18" fillId="0" borderId="0" xfId="0" applyNumberFormat="1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0" fontId="19" fillId="0" borderId="0" xfId="0" applyFont="1" applyFill="1"/>
    <xf numFmtId="0" fontId="4" fillId="0" borderId="15" xfId="0" applyFont="1" applyBorder="1" applyAlignment="1">
      <alignment horizontal="right"/>
    </xf>
    <xf numFmtId="17" fontId="3" fillId="5" borderId="6" xfId="0" applyNumberFormat="1" applyFont="1" applyFill="1" applyBorder="1" applyAlignment="1">
      <alignment horizontal="center"/>
    </xf>
    <xf numFmtId="166" fontId="3" fillId="5" borderId="6" xfId="0" applyNumberFormat="1" applyFont="1" applyFill="1" applyBorder="1" applyAlignment="1">
      <alignment horizontal="center"/>
    </xf>
    <xf numFmtId="6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8" fillId="6" borderId="0" xfId="0" applyFont="1" applyFill="1" applyAlignment="1">
      <alignment horizontal="left"/>
    </xf>
    <xf numFmtId="0" fontId="19" fillId="6" borderId="0" xfId="0" applyFont="1" applyFill="1" applyAlignment="1">
      <alignment horizontal="centerContinuous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centerContinuous"/>
    </xf>
    <xf numFmtId="0" fontId="0" fillId="0" borderId="0" xfId="0" applyAlignment="1">
      <alignment horizontal="right"/>
    </xf>
    <xf numFmtId="1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168" fontId="3" fillId="5" borderId="6" xfId="0" applyNumberFormat="1" applyFont="1" applyFill="1" applyBorder="1" applyAlignment="1">
      <alignment horizontal="center"/>
    </xf>
    <xf numFmtId="167" fontId="3" fillId="5" borderId="11" xfId="0" applyNumberFormat="1" applyFont="1" applyFill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center"/>
    </xf>
    <xf numFmtId="212" fontId="3" fillId="5" borderId="6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8" fillId="7" borderId="16" xfId="0" applyFont="1" applyFill="1" applyBorder="1" applyAlignment="1">
      <alignment horizontal="left"/>
    </xf>
    <xf numFmtId="171" fontId="3" fillId="5" borderId="6" xfId="0" applyNumberFormat="1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71" fontId="4" fillId="0" borderId="13" xfId="0" applyNumberFormat="1" applyFont="1" applyFill="1" applyBorder="1" applyAlignment="1">
      <alignment horizontal="center"/>
    </xf>
    <xf numFmtId="6" fontId="4" fillId="0" borderId="1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7" xfId="0" applyFont="1" applyBorder="1" applyAlignment="1">
      <alignment horizontal="center"/>
    </xf>
    <xf numFmtId="5" fontId="4" fillId="0" borderId="18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0" xfId="0" applyFill="1"/>
    <xf numFmtId="0" fontId="4" fillId="6" borderId="0" xfId="0" applyFont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18" fillId="0" borderId="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Continuous"/>
    </xf>
    <xf numFmtId="0" fontId="19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8" fontId="4" fillId="0" borderId="0" xfId="0" applyNumberFormat="1" applyFont="1" applyFill="1" applyBorder="1" applyAlignment="1">
      <alignment horizontal="center"/>
    </xf>
    <xf numFmtId="6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5" fontId="4" fillId="0" borderId="0" xfId="0" applyNumberFormat="1" applyFont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center"/>
    </xf>
    <xf numFmtId="5" fontId="4" fillId="6" borderId="0" xfId="0" applyNumberFormat="1" applyFont="1" applyFill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171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18" fillId="8" borderId="17" xfId="0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0" fontId="18" fillId="8" borderId="18" xfId="0" applyFont="1" applyFill="1" applyBorder="1" applyAlignment="1">
      <alignment horizontal="center"/>
    </xf>
    <xf numFmtId="17" fontId="18" fillId="8" borderId="17" xfId="0" applyNumberFormat="1" applyFont="1" applyFill="1" applyBorder="1" applyAlignment="1">
      <alignment horizontal="center"/>
    </xf>
    <xf numFmtId="17" fontId="18" fillId="8" borderId="19" xfId="0" applyNumberFormat="1" applyFont="1" applyFill="1" applyBorder="1" applyAlignment="1">
      <alignment horizontal="center"/>
    </xf>
    <xf numFmtId="17" fontId="18" fillId="8" borderId="18" xfId="0" applyNumberFormat="1" applyFont="1" applyFill="1" applyBorder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23</xdr:row>
      <xdr:rowOff>28575</xdr:rowOff>
    </xdr:from>
    <xdr:to>
      <xdr:col>6</xdr:col>
      <xdr:colOff>523875</xdr:colOff>
      <xdr:row>24</xdr:row>
      <xdr:rowOff>161925</xdr:rowOff>
    </xdr:to>
    <xdr:sp macro="[0]!Put_Strike" textlink="">
      <xdr:nvSpPr>
        <xdr:cNvPr id="1025" name="Rectangle 1"/>
        <xdr:cNvSpPr>
          <a:spLocks noChangeArrowheads="1"/>
        </xdr:cNvSpPr>
      </xdr:nvSpPr>
      <xdr:spPr bwMode="auto">
        <a:xfrm>
          <a:off x="4962525" y="3981450"/>
          <a:ext cx="14859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737373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Set Put Strike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llar%20&amp;%20Swa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Garden%20State%20Paper/oil-gas%2006-2001/gas%20cost%200724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SWAP"/>
      <sheetName val="Put "/>
      <sheetName val="Call "/>
      <sheetName val="Curves"/>
    </sheetNames>
    <sheetDataSet>
      <sheetData sheetId="0"/>
      <sheetData sheetId="1"/>
      <sheetData sheetId="2"/>
      <sheetData sheetId="3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37165</v>
          </cell>
          <cell r="D17">
            <v>3.1631325442092399E-2</v>
          </cell>
          <cell r="E17">
            <v>1.925</v>
          </cell>
          <cell r="F17">
            <v>0.85</v>
          </cell>
          <cell r="G17">
            <v>-0.82499999999999996</v>
          </cell>
          <cell r="H17">
            <v>0.85</v>
          </cell>
          <cell r="I17">
            <v>1.7500000000000002E-2</v>
          </cell>
          <cell r="J17">
            <v>-0.01</v>
          </cell>
          <cell r="K17">
            <v>0.85</v>
          </cell>
        </row>
        <row r="18">
          <cell r="C18">
            <v>37196</v>
          </cell>
        </row>
        <row r="19">
          <cell r="C19">
            <v>37226</v>
          </cell>
        </row>
        <row r="20">
          <cell r="C20">
            <v>37257</v>
          </cell>
        </row>
        <row r="21">
          <cell r="C21">
            <v>37288</v>
          </cell>
        </row>
        <row r="22">
          <cell r="C22">
            <v>37316</v>
          </cell>
        </row>
        <row r="23">
          <cell r="C23">
            <v>37347</v>
          </cell>
        </row>
        <row r="24">
          <cell r="C24">
            <v>37377</v>
          </cell>
        </row>
        <row r="25">
          <cell r="C25">
            <v>37408</v>
          </cell>
        </row>
        <row r="26">
          <cell r="C26">
            <v>37438</v>
          </cell>
        </row>
        <row r="27">
          <cell r="C27">
            <v>37469</v>
          </cell>
        </row>
        <row r="28">
          <cell r="C28">
            <v>37500</v>
          </cell>
        </row>
        <row r="29">
          <cell r="C29">
            <v>37530</v>
          </cell>
        </row>
        <row r="30">
          <cell r="C30">
            <v>37561</v>
          </cell>
        </row>
        <row r="31">
          <cell r="C31">
            <v>37591</v>
          </cell>
        </row>
        <row r="32">
          <cell r="C32">
            <v>37622</v>
          </cell>
        </row>
        <row r="33">
          <cell r="C33">
            <v>37653</v>
          </cell>
        </row>
        <row r="34">
          <cell r="C34">
            <v>37681</v>
          </cell>
        </row>
        <row r="35">
          <cell r="C35">
            <v>37712</v>
          </cell>
        </row>
        <row r="36">
          <cell r="C36">
            <v>37742</v>
          </cell>
        </row>
        <row r="37">
          <cell r="C37">
            <v>37773</v>
          </cell>
        </row>
        <row r="38">
          <cell r="C38">
            <v>37803</v>
          </cell>
        </row>
        <row r="39">
          <cell r="C39">
            <v>37834</v>
          </cell>
        </row>
        <row r="40">
          <cell r="C40">
            <v>37865</v>
          </cell>
        </row>
        <row r="41">
          <cell r="C41">
            <v>37895</v>
          </cell>
        </row>
        <row r="42">
          <cell r="C42">
            <v>37926</v>
          </cell>
        </row>
        <row r="43">
          <cell r="C43">
            <v>37956</v>
          </cell>
        </row>
        <row r="44">
          <cell r="C44">
            <v>37987</v>
          </cell>
        </row>
        <row r="45">
          <cell r="C45">
            <v>38018</v>
          </cell>
        </row>
        <row r="46">
          <cell r="C46">
            <v>38047</v>
          </cell>
        </row>
        <row r="47">
          <cell r="C47">
            <v>38078</v>
          </cell>
        </row>
        <row r="48">
          <cell r="C48">
            <v>38108</v>
          </cell>
        </row>
        <row r="49">
          <cell r="C49">
            <v>38139</v>
          </cell>
        </row>
        <row r="50">
          <cell r="C50">
            <v>38169</v>
          </cell>
        </row>
        <row r="51">
          <cell r="C51">
            <v>38200</v>
          </cell>
        </row>
        <row r="52">
          <cell r="C52">
            <v>38231</v>
          </cell>
        </row>
        <row r="53">
          <cell r="C53">
            <v>38261</v>
          </cell>
        </row>
        <row r="54">
          <cell r="C54">
            <v>38292</v>
          </cell>
        </row>
        <row r="55">
          <cell r="C55">
            <v>38322</v>
          </cell>
        </row>
        <row r="56">
          <cell r="C56">
            <v>38353</v>
          </cell>
        </row>
        <row r="57">
          <cell r="C57">
            <v>38384</v>
          </cell>
        </row>
        <row r="58">
          <cell r="C58">
            <v>38412</v>
          </cell>
        </row>
        <row r="59">
          <cell r="C59">
            <v>38443</v>
          </cell>
        </row>
        <row r="60">
          <cell r="C60">
            <v>38473</v>
          </cell>
        </row>
        <row r="61">
          <cell r="C61">
            <v>38504</v>
          </cell>
        </row>
        <row r="62">
          <cell r="C62">
            <v>38534</v>
          </cell>
        </row>
        <row r="63">
          <cell r="C63">
            <v>38565</v>
          </cell>
        </row>
        <row r="64">
          <cell r="C64">
            <v>38596</v>
          </cell>
        </row>
        <row r="65">
          <cell r="C65">
            <v>38626</v>
          </cell>
        </row>
        <row r="66">
          <cell r="C66">
            <v>38657</v>
          </cell>
        </row>
        <row r="67">
          <cell r="C67">
            <v>38687</v>
          </cell>
        </row>
        <row r="68">
          <cell r="C68">
            <v>38718</v>
          </cell>
        </row>
        <row r="69">
          <cell r="C69">
            <v>38749</v>
          </cell>
        </row>
        <row r="70">
          <cell r="C70">
            <v>38777</v>
          </cell>
        </row>
        <row r="71">
          <cell r="C71">
            <v>38808</v>
          </cell>
        </row>
        <row r="72">
          <cell r="C72">
            <v>38838</v>
          </cell>
        </row>
        <row r="73">
          <cell r="C73">
            <v>38869</v>
          </cell>
        </row>
        <row r="74">
          <cell r="C74">
            <v>38899</v>
          </cell>
        </row>
        <row r="75">
          <cell r="C75">
            <v>38930</v>
          </cell>
        </row>
        <row r="76">
          <cell r="C76">
            <v>38961</v>
          </cell>
        </row>
        <row r="77">
          <cell r="C77">
            <v>38991</v>
          </cell>
        </row>
        <row r="78">
          <cell r="C78">
            <v>39022</v>
          </cell>
        </row>
        <row r="79">
          <cell r="C79">
            <v>39052</v>
          </cell>
        </row>
        <row r="80">
          <cell r="C80">
            <v>39083</v>
          </cell>
        </row>
        <row r="81">
          <cell r="C81">
            <v>39114</v>
          </cell>
        </row>
        <row r="82">
          <cell r="C82">
            <v>39142</v>
          </cell>
        </row>
        <row r="83">
          <cell r="C83">
            <v>39173</v>
          </cell>
        </row>
        <row r="84">
          <cell r="C84">
            <v>39203</v>
          </cell>
        </row>
        <row r="85">
          <cell r="C85">
            <v>39234</v>
          </cell>
        </row>
        <row r="86">
          <cell r="C86">
            <v>39264</v>
          </cell>
        </row>
        <row r="87">
          <cell r="C87">
            <v>39295</v>
          </cell>
        </row>
        <row r="88">
          <cell r="C88">
            <v>39326</v>
          </cell>
        </row>
        <row r="89">
          <cell r="C89">
            <v>39356</v>
          </cell>
        </row>
        <row r="90">
          <cell r="C90">
            <v>39387</v>
          </cell>
        </row>
        <row r="91">
          <cell r="C91">
            <v>39417</v>
          </cell>
        </row>
        <row r="92">
          <cell r="C92">
            <v>39448</v>
          </cell>
        </row>
        <row r="93">
          <cell r="C93">
            <v>39479</v>
          </cell>
        </row>
        <row r="94">
          <cell r="C94">
            <v>39508</v>
          </cell>
        </row>
        <row r="95">
          <cell r="C95">
            <v>39539</v>
          </cell>
        </row>
        <row r="96">
          <cell r="C96">
            <v>39569</v>
          </cell>
        </row>
        <row r="97">
          <cell r="C97">
            <v>39600</v>
          </cell>
        </row>
        <row r="98">
          <cell r="C98">
            <v>39630</v>
          </cell>
        </row>
        <row r="99">
          <cell r="C99">
            <v>39661</v>
          </cell>
        </row>
        <row r="100">
          <cell r="C100">
            <v>39692</v>
          </cell>
        </row>
        <row r="101">
          <cell r="C101">
            <v>39722</v>
          </cell>
        </row>
        <row r="102">
          <cell r="C102">
            <v>39753</v>
          </cell>
        </row>
        <row r="103">
          <cell r="C103">
            <v>39783</v>
          </cell>
        </row>
        <row r="104">
          <cell r="C104">
            <v>39814</v>
          </cell>
        </row>
        <row r="105">
          <cell r="C105">
            <v>39845</v>
          </cell>
        </row>
        <row r="106">
          <cell r="C106">
            <v>39873</v>
          </cell>
        </row>
        <row r="107">
          <cell r="C107">
            <v>39904</v>
          </cell>
        </row>
        <row r="108">
          <cell r="C108">
            <v>39934</v>
          </cell>
        </row>
        <row r="109">
          <cell r="C109">
            <v>39965</v>
          </cell>
        </row>
        <row r="110">
          <cell r="C110">
            <v>39995</v>
          </cell>
        </row>
        <row r="111">
          <cell r="C111">
            <v>40026</v>
          </cell>
        </row>
        <row r="112">
          <cell r="C112">
            <v>40057</v>
          </cell>
        </row>
        <row r="113">
          <cell r="C113">
            <v>40087</v>
          </cell>
        </row>
        <row r="114">
          <cell r="C114">
            <v>40118</v>
          </cell>
        </row>
        <row r="115">
          <cell r="C115">
            <v>40148</v>
          </cell>
        </row>
        <row r="116">
          <cell r="C116">
            <v>40179</v>
          </cell>
        </row>
        <row r="117">
          <cell r="C117">
            <v>40210</v>
          </cell>
        </row>
        <row r="118">
          <cell r="C118">
            <v>40238</v>
          </cell>
        </row>
        <row r="119">
          <cell r="C119">
            <v>40269</v>
          </cell>
        </row>
        <row r="120">
          <cell r="C120">
            <v>40299</v>
          </cell>
        </row>
        <row r="121">
          <cell r="C121">
            <v>40330</v>
          </cell>
        </row>
        <row r="122">
          <cell r="C122">
            <v>40360</v>
          </cell>
        </row>
        <row r="123">
          <cell r="C123">
            <v>40391</v>
          </cell>
        </row>
        <row r="124">
          <cell r="C124">
            <v>40422</v>
          </cell>
        </row>
        <row r="125">
          <cell r="C125">
            <v>40452</v>
          </cell>
        </row>
        <row r="126">
          <cell r="C126">
            <v>40483</v>
          </cell>
        </row>
        <row r="127">
          <cell r="C127">
            <v>40513</v>
          </cell>
        </row>
        <row r="128">
          <cell r="C128">
            <v>40544</v>
          </cell>
        </row>
        <row r="129">
          <cell r="C129">
            <v>40575</v>
          </cell>
        </row>
        <row r="130">
          <cell r="C130">
            <v>40603</v>
          </cell>
        </row>
        <row r="131">
          <cell r="C131">
            <v>40634</v>
          </cell>
        </row>
        <row r="132">
          <cell r="C132">
            <v>40664</v>
          </cell>
        </row>
        <row r="133">
          <cell r="C133">
            <v>40695</v>
          </cell>
        </row>
        <row r="134">
          <cell r="C134">
            <v>40725</v>
          </cell>
        </row>
        <row r="135">
          <cell r="C135">
            <v>40756</v>
          </cell>
        </row>
        <row r="136">
          <cell r="C136">
            <v>40787</v>
          </cell>
        </row>
        <row r="137">
          <cell r="C137">
            <v>40817</v>
          </cell>
        </row>
        <row r="138">
          <cell r="C138">
            <v>40848</v>
          </cell>
        </row>
        <row r="139">
          <cell r="C139">
            <v>40878</v>
          </cell>
        </row>
        <row r="140">
          <cell r="C140">
            <v>40909</v>
          </cell>
        </row>
        <row r="141">
          <cell r="C141">
            <v>40940</v>
          </cell>
        </row>
        <row r="142">
          <cell r="C142">
            <v>40969</v>
          </cell>
        </row>
        <row r="143">
          <cell r="C143">
            <v>41000</v>
          </cell>
        </row>
        <row r="144">
          <cell r="C144">
            <v>41030</v>
          </cell>
        </row>
        <row r="145">
          <cell r="C145">
            <v>41061</v>
          </cell>
        </row>
        <row r="146">
          <cell r="C146">
            <v>41091</v>
          </cell>
        </row>
        <row r="147">
          <cell r="C147">
            <v>41122</v>
          </cell>
        </row>
        <row r="148">
          <cell r="C148">
            <v>41153</v>
          </cell>
        </row>
        <row r="149">
          <cell r="C149">
            <v>41183</v>
          </cell>
        </row>
        <row r="150">
          <cell r="C150">
            <v>41214</v>
          </cell>
        </row>
        <row r="151">
          <cell r="C151">
            <v>41244</v>
          </cell>
        </row>
        <row r="152">
          <cell r="C152">
            <v>41275</v>
          </cell>
        </row>
        <row r="153">
          <cell r="C153">
            <v>41306</v>
          </cell>
        </row>
        <row r="154">
          <cell r="C154">
            <v>41334</v>
          </cell>
        </row>
        <row r="155">
          <cell r="C155">
            <v>41365</v>
          </cell>
        </row>
        <row r="156">
          <cell r="C156">
            <v>41395</v>
          </cell>
        </row>
        <row r="157">
          <cell r="C157">
            <v>41426</v>
          </cell>
        </row>
        <row r="158">
          <cell r="C158">
            <v>41456</v>
          </cell>
        </row>
        <row r="159">
          <cell r="C159">
            <v>41487</v>
          </cell>
        </row>
        <row r="160">
          <cell r="C160">
            <v>41518</v>
          </cell>
        </row>
        <row r="161">
          <cell r="C161">
            <v>41548</v>
          </cell>
        </row>
        <row r="162">
          <cell r="C162">
            <v>41579</v>
          </cell>
        </row>
        <row r="163">
          <cell r="C163">
            <v>41609</v>
          </cell>
        </row>
        <row r="164">
          <cell r="C164">
            <v>41640</v>
          </cell>
        </row>
        <row r="165">
          <cell r="C165">
            <v>41671</v>
          </cell>
        </row>
        <row r="166">
          <cell r="C166">
            <v>41699</v>
          </cell>
        </row>
        <row r="167">
          <cell r="C167">
            <v>41730</v>
          </cell>
        </row>
        <row r="168">
          <cell r="C168">
            <v>41760</v>
          </cell>
        </row>
        <row r="169">
          <cell r="C169">
            <v>41791</v>
          </cell>
        </row>
        <row r="170">
          <cell r="C170">
            <v>41821</v>
          </cell>
        </row>
        <row r="171">
          <cell r="C171">
            <v>41852</v>
          </cell>
        </row>
        <row r="172">
          <cell r="C172">
            <v>41883</v>
          </cell>
        </row>
        <row r="173">
          <cell r="C173">
            <v>41913</v>
          </cell>
        </row>
        <row r="174">
          <cell r="C174">
            <v>41944</v>
          </cell>
        </row>
        <row r="175">
          <cell r="C175">
            <v>41974</v>
          </cell>
        </row>
        <row r="176">
          <cell r="C176">
            <v>42005</v>
          </cell>
        </row>
        <row r="177">
          <cell r="C177">
            <v>42036</v>
          </cell>
        </row>
        <row r="178">
          <cell r="C178">
            <v>42064</v>
          </cell>
        </row>
        <row r="179">
          <cell r="C179">
            <v>42095</v>
          </cell>
        </row>
        <row r="180">
          <cell r="C180">
            <v>42125</v>
          </cell>
        </row>
        <row r="181">
          <cell r="C181">
            <v>42156</v>
          </cell>
        </row>
        <row r="182">
          <cell r="C182">
            <v>42186</v>
          </cell>
        </row>
        <row r="183">
          <cell r="C183">
            <v>42217</v>
          </cell>
        </row>
        <row r="184">
          <cell r="C184">
            <v>42248</v>
          </cell>
        </row>
        <row r="185">
          <cell r="C185">
            <v>42278</v>
          </cell>
        </row>
        <row r="186">
          <cell r="C186">
            <v>42309</v>
          </cell>
        </row>
        <row r="187">
          <cell r="C187">
            <v>42339</v>
          </cell>
        </row>
        <row r="188">
          <cell r="C188">
            <v>42370</v>
          </cell>
        </row>
        <row r="189">
          <cell r="C189">
            <v>42401</v>
          </cell>
        </row>
        <row r="190">
          <cell r="C190">
            <v>42430</v>
          </cell>
        </row>
        <row r="191">
          <cell r="C191">
            <v>42461</v>
          </cell>
        </row>
        <row r="192">
          <cell r="C192">
            <v>42491</v>
          </cell>
        </row>
        <row r="193">
          <cell r="C193">
            <v>42522</v>
          </cell>
        </row>
        <row r="194">
          <cell r="C194">
            <v>42552</v>
          </cell>
        </row>
        <row r="195">
          <cell r="C195">
            <v>42583</v>
          </cell>
        </row>
        <row r="196">
          <cell r="C196">
            <v>42614</v>
          </cell>
        </row>
        <row r="197">
          <cell r="C197">
            <v>42644</v>
          </cell>
        </row>
        <row r="198">
          <cell r="C198">
            <v>42675</v>
          </cell>
        </row>
        <row r="199">
          <cell r="C199">
            <v>42705</v>
          </cell>
        </row>
        <row r="200">
          <cell r="C200">
            <v>42736</v>
          </cell>
        </row>
        <row r="201">
          <cell r="C201">
            <v>42767</v>
          </cell>
        </row>
        <row r="202">
          <cell r="C202">
            <v>42795</v>
          </cell>
        </row>
        <row r="203">
          <cell r="C203">
            <v>42826</v>
          </cell>
        </row>
        <row r="204">
          <cell r="C204">
            <v>42856</v>
          </cell>
        </row>
        <row r="205">
          <cell r="C205">
            <v>42887</v>
          </cell>
        </row>
        <row r="206">
          <cell r="C206">
            <v>42917</v>
          </cell>
        </row>
        <row r="207">
          <cell r="C207">
            <v>42948</v>
          </cell>
        </row>
        <row r="208">
          <cell r="C208">
            <v>42979</v>
          </cell>
        </row>
        <row r="209">
          <cell r="C209">
            <v>43009</v>
          </cell>
        </row>
        <row r="210">
          <cell r="C210">
            <v>43040</v>
          </cell>
        </row>
        <row r="211">
          <cell r="C211">
            <v>43070</v>
          </cell>
        </row>
        <row r="212">
          <cell r="C212">
            <v>43101</v>
          </cell>
        </row>
        <row r="213">
          <cell r="C213">
            <v>43132</v>
          </cell>
        </row>
        <row r="214">
          <cell r="C214">
            <v>43160</v>
          </cell>
        </row>
        <row r="215">
          <cell r="C215">
            <v>43191</v>
          </cell>
        </row>
        <row r="216">
          <cell r="C216">
            <v>43221</v>
          </cell>
        </row>
        <row r="217">
          <cell r="C217">
            <v>43252</v>
          </cell>
        </row>
        <row r="218">
          <cell r="C218">
            <v>43282</v>
          </cell>
        </row>
        <row r="219">
          <cell r="C219">
            <v>43313</v>
          </cell>
        </row>
        <row r="220">
          <cell r="C220">
            <v>43344</v>
          </cell>
        </row>
        <row r="221">
          <cell r="C221">
            <v>43374</v>
          </cell>
        </row>
        <row r="222">
          <cell r="C222">
            <v>43405</v>
          </cell>
        </row>
        <row r="223">
          <cell r="C223">
            <v>43435</v>
          </cell>
        </row>
        <row r="224">
          <cell r="C224">
            <v>43466</v>
          </cell>
        </row>
        <row r="225">
          <cell r="C225">
            <v>43497</v>
          </cell>
        </row>
        <row r="226">
          <cell r="C226">
            <v>43525</v>
          </cell>
        </row>
        <row r="227">
          <cell r="C227">
            <v>43556</v>
          </cell>
        </row>
        <row r="228">
          <cell r="C228">
            <v>43586</v>
          </cell>
        </row>
        <row r="229">
          <cell r="C229">
            <v>43617</v>
          </cell>
        </row>
        <row r="230">
          <cell r="C230">
            <v>43647</v>
          </cell>
        </row>
        <row r="231">
          <cell r="C231">
            <v>43678</v>
          </cell>
        </row>
        <row r="232">
          <cell r="C232">
            <v>43709</v>
          </cell>
        </row>
        <row r="233">
          <cell r="C233">
            <v>43739</v>
          </cell>
        </row>
        <row r="234">
          <cell r="C234">
            <v>43770</v>
          </cell>
        </row>
        <row r="235">
          <cell r="C235">
            <v>43800</v>
          </cell>
        </row>
        <row r="236">
          <cell r="C236">
            <v>43831</v>
          </cell>
        </row>
        <row r="237">
          <cell r="C237">
            <v>43862</v>
          </cell>
        </row>
        <row r="238">
          <cell r="C238">
            <v>43891</v>
          </cell>
        </row>
        <row r="239">
          <cell r="C239">
            <v>43922</v>
          </cell>
        </row>
        <row r="240">
          <cell r="C240">
            <v>43952</v>
          </cell>
        </row>
        <row r="241">
          <cell r="C241">
            <v>43983</v>
          </cell>
        </row>
        <row r="242">
          <cell r="C242">
            <v>44013</v>
          </cell>
        </row>
        <row r="243">
          <cell r="C243">
            <v>44044</v>
          </cell>
        </row>
        <row r="244">
          <cell r="C244">
            <v>44075</v>
          </cell>
        </row>
        <row r="245">
          <cell r="C245">
            <v>44105</v>
          </cell>
        </row>
        <row r="246">
          <cell r="C246">
            <v>44136</v>
          </cell>
        </row>
        <row r="247">
          <cell r="C247">
            <v>44166</v>
          </cell>
        </row>
        <row r="248">
          <cell r="C248">
            <v>44197</v>
          </cell>
        </row>
        <row r="249">
          <cell r="C249">
            <v>44228</v>
          </cell>
        </row>
        <row r="250">
          <cell r="C250">
            <v>44256</v>
          </cell>
        </row>
        <row r="251">
          <cell r="C251">
            <v>44287</v>
          </cell>
        </row>
        <row r="252">
          <cell r="C252">
            <v>44317</v>
          </cell>
        </row>
        <row r="253">
          <cell r="C253">
            <v>44348</v>
          </cell>
        </row>
        <row r="254">
          <cell r="C254">
            <v>44378</v>
          </cell>
        </row>
        <row r="255">
          <cell r="C255">
            <v>44409</v>
          </cell>
        </row>
        <row r="256">
          <cell r="C256">
            <v>44440</v>
          </cell>
        </row>
        <row r="257">
          <cell r="C257">
            <v>44470</v>
          </cell>
        </row>
        <row r="258">
          <cell r="C258">
            <v>44501</v>
          </cell>
        </row>
        <row r="259">
          <cell r="C259">
            <v>44531</v>
          </cell>
        </row>
        <row r="260">
          <cell r="C260">
            <v>44562</v>
          </cell>
        </row>
        <row r="261">
          <cell r="C261">
            <v>44593</v>
          </cell>
        </row>
        <row r="262">
          <cell r="C262">
            <v>44621</v>
          </cell>
        </row>
        <row r="263">
          <cell r="C263">
            <v>44652</v>
          </cell>
        </row>
        <row r="264">
          <cell r="C264">
            <v>44682</v>
          </cell>
        </row>
        <row r="265">
          <cell r="C265">
            <v>44713</v>
          </cell>
        </row>
        <row r="266">
          <cell r="C266">
            <v>44743</v>
          </cell>
        </row>
        <row r="267">
          <cell r="C267">
            <v>44774</v>
          </cell>
        </row>
        <row r="268">
          <cell r="C268">
            <v>44805</v>
          </cell>
        </row>
        <row r="269">
          <cell r="C269">
            <v>44835</v>
          </cell>
        </row>
        <row r="270">
          <cell r="C270">
            <v>44866</v>
          </cell>
        </row>
        <row r="271">
          <cell r="C271">
            <v>44896</v>
          </cell>
        </row>
        <row r="272">
          <cell r="C272">
            <v>44927</v>
          </cell>
        </row>
        <row r="273">
          <cell r="C273">
            <v>44958</v>
          </cell>
        </row>
        <row r="274">
          <cell r="C274">
            <v>44986</v>
          </cell>
        </row>
        <row r="275">
          <cell r="C275">
            <v>45017</v>
          </cell>
        </row>
        <row r="276">
          <cell r="C276">
            <v>45047</v>
          </cell>
        </row>
        <row r="277">
          <cell r="C277">
            <v>45078</v>
          </cell>
        </row>
        <row r="278">
          <cell r="C278">
            <v>45108</v>
          </cell>
        </row>
        <row r="279">
          <cell r="C279">
            <v>45139</v>
          </cell>
        </row>
        <row r="280">
          <cell r="C280">
            <v>45170</v>
          </cell>
        </row>
        <row r="281">
          <cell r="C281">
            <v>45200</v>
          </cell>
        </row>
        <row r="282">
          <cell r="C282">
            <v>45231</v>
          </cell>
        </row>
        <row r="283">
          <cell r="C283">
            <v>45261</v>
          </cell>
        </row>
        <row r="284">
          <cell r="C284">
            <v>45292</v>
          </cell>
        </row>
        <row r="285">
          <cell r="C285">
            <v>45323</v>
          </cell>
        </row>
        <row r="286">
          <cell r="C286">
            <v>45352</v>
          </cell>
        </row>
        <row r="287">
          <cell r="C287">
            <v>45383</v>
          </cell>
        </row>
        <row r="288">
          <cell r="C288">
            <v>45413</v>
          </cell>
        </row>
        <row r="289">
          <cell r="C289">
            <v>45444</v>
          </cell>
        </row>
        <row r="290">
          <cell r="C290">
            <v>45474</v>
          </cell>
        </row>
        <row r="291">
          <cell r="C291">
            <v>45505</v>
          </cell>
        </row>
        <row r="292">
          <cell r="C292">
            <v>45536</v>
          </cell>
        </row>
        <row r="293">
          <cell r="C293">
            <v>45566</v>
          </cell>
        </row>
        <row r="294">
          <cell r="C294">
            <v>45597</v>
          </cell>
        </row>
        <row r="295">
          <cell r="C295">
            <v>45627</v>
          </cell>
        </row>
        <row r="296">
          <cell r="C296">
            <v>45658</v>
          </cell>
        </row>
        <row r="297">
          <cell r="C297">
            <v>45689</v>
          </cell>
        </row>
        <row r="298">
          <cell r="C298">
            <v>45717</v>
          </cell>
        </row>
        <row r="299">
          <cell r="C299">
            <v>45748</v>
          </cell>
        </row>
        <row r="300">
          <cell r="C300">
            <v>45778</v>
          </cell>
        </row>
        <row r="301">
          <cell r="C301">
            <v>45809</v>
          </cell>
        </row>
        <row r="302">
          <cell r="C302">
            <v>45839</v>
          </cell>
        </row>
        <row r="303">
          <cell r="C303">
            <v>45870</v>
          </cell>
        </row>
        <row r="304">
          <cell r="C304">
            <v>45901</v>
          </cell>
        </row>
        <row r="305">
          <cell r="C305">
            <v>45931</v>
          </cell>
        </row>
        <row r="306">
          <cell r="C306">
            <v>45962</v>
          </cell>
        </row>
        <row r="307">
          <cell r="C307">
            <v>45992</v>
          </cell>
        </row>
        <row r="308">
          <cell r="C308">
            <v>46023</v>
          </cell>
        </row>
        <row r="309">
          <cell r="C309">
            <v>46054</v>
          </cell>
        </row>
        <row r="310">
          <cell r="C310">
            <v>46082</v>
          </cell>
        </row>
        <row r="311">
          <cell r="C311">
            <v>46113</v>
          </cell>
        </row>
        <row r="312">
          <cell r="C312">
            <v>46143</v>
          </cell>
        </row>
        <row r="313">
          <cell r="C313">
            <v>46174</v>
          </cell>
        </row>
        <row r="314">
          <cell r="C314">
            <v>46204</v>
          </cell>
        </row>
        <row r="315">
          <cell r="C315">
            <v>46235</v>
          </cell>
        </row>
        <row r="316">
          <cell r="C316">
            <v>46266</v>
          </cell>
        </row>
        <row r="317">
          <cell r="C317">
            <v>46296</v>
          </cell>
        </row>
        <row r="318">
          <cell r="C318">
            <v>46327</v>
          </cell>
        </row>
        <row r="319">
          <cell r="C319">
            <v>46357</v>
          </cell>
        </row>
        <row r="320">
          <cell r="C320">
            <v>46388</v>
          </cell>
        </row>
        <row r="321">
          <cell r="C321">
            <v>46419</v>
          </cell>
        </row>
        <row r="322">
          <cell r="C322">
            <v>46447</v>
          </cell>
        </row>
        <row r="323">
          <cell r="C323">
            <v>46478</v>
          </cell>
        </row>
        <row r="324">
          <cell r="C324">
            <v>46508</v>
          </cell>
        </row>
        <row r="325">
          <cell r="C325">
            <v>46539</v>
          </cell>
        </row>
        <row r="326">
          <cell r="C326">
            <v>46569</v>
          </cell>
        </row>
        <row r="327">
          <cell r="C327">
            <v>46600</v>
          </cell>
        </row>
        <row r="328">
          <cell r="C328">
            <v>46631</v>
          </cell>
        </row>
        <row r="329">
          <cell r="C329">
            <v>46661</v>
          </cell>
        </row>
        <row r="330">
          <cell r="C330">
            <v>46692</v>
          </cell>
        </row>
        <row r="331">
          <cell r="C331">
            <v>46722</v>
          </cell>
        </row>
        <row r="332">
          <cell r="C332">
            <v>46753</v>
          </cell>
        </row>
        <row r="333">
          <cell r="C333">
            <v>46784</v>
          </cell>
        </row>
        <row r="334">
          <cell r="C334">
            <v>46813</v>
          </cell>
        </row>
        <row r="335">
          <cell r="C335">
            <v>46844</v>
          </cell>
        </row>
        <row r="336">
          <cell r="C336">
            <v>46874</v>
          </cell>
        </row>
        <row r="337">
          <cell r="C337">
            <v>46905</v>
          </cell>
        </row>
        <row r="338">
          <cell r="C338">
            <v>46935</v>
          </cell>
        </row>
        <row r="339">
          <cell r="C339">
            <v>46966</v>
          </cell>
        </row>
        <row r="340">
          <cell r="C340">
            <v>46997</v>
          </cell>
        </row>
        <row r="341">
          <cell r="C341">
            <v>47027</v>
          </cell>
        </row>
        <row r="342">
          <cell r="C342">
            <v>47058</v>
          </cell>
        </row>
        <row r="343">
          <cell r="C343">
            <v>47088</v>
          </cell>
        </row>
        <row r="344">
          <cell r="C344">
            <v>47119</v>
          </cell>
        </row>
        <row r="345">
          <cell r="C345">
            <v>47150</v>
          </cell>
        </row>
        <row r="346">
          <cell r="C346">
            <v>47178</v>
          </cell>
        </row>
        <row r="347">
          <cell r="C347">
            <v>47209</v>
          </cell>
        </row>
        <row r="348">
          <cell r="C348">
            <v>47239</v>
          </cell>
        </row>
        <row r="349">
          <cell r="C349">
            <v>47270</v>
          </cell>
        </row>
        <row r="350">
          <cell r="C350">
            <v>47300</v>
          </cell>
        </row>
        <row r="351">
          <cell r="C351">
            <v>47331</v>
          </cell>
        </row>
        <row r="352">
          <cell r="C352">
            <v>47362</v>
          </cell>
        </row>
        <row r="353">
          <cell r="C353">
            <v>47392</v>
          </cell>
        </row>
        <row r="354">
          <cell r="C354">
            <v>47423</v>
          </cell>
        </row>
        <row r="355">
          <cell r="C355">
            <v>47453</v>
          </cell>
        </row>
        <row r="356">
          <cell r="C356">
            <v>47484</v>
          </cell>
        </row>
        <row r="357">
          <cell r="C357">
            <v>47515</v>
          </cell>
        </row>
        <row r="358">
          <cell r="C358">
            <v>47543</v>
          </cell>
        </row>
        <row r="359">
          <cell r="C359">
            <v>47574</v>
          </cell>
        </row>
        <row r="360">
          <cell r="C360">
            <v>47604</v>
          </cell>
        </row>
        <row r="361">
          <cell r="C361">
            <v>47635</v>
          </cell>
        </row>
        <row r="362">
          <cell r="C362">
            <v>47665</v>
          </cell>
        </row>
        <row r="363">
          <cell r="C363">
            <v>47696</v>
          </cell>
        </row>
        <row r="364">
          <cell r="C364">
            <v>47727</v>
          </cell>
        </row>
        <row r="365">
          <cell r="C365">
            <v>47757</v>
          </cell>
        </row>
        <row r="366">
          <cell r="C366">
            <v>47788</v>
          </cell>
        </row>
        <row r="367">
          <cell r="C367">
            <v>47818</v>
          </cell>
        </row>
        <row r="368">
          <cell r="C368">
            <v>47849</v>
          </cell>
        </row>
        <row r="369">
          <cell r="C369">
            <v>47880</v>
          </cell>
        </row>
        <row r="370">
          <cell r="C370">
            <v>47908</v>
          </cell>
        </row>
        <row r="371">
          <cell r="C371">
            <v>47939</v>
          </cell>
        </row>
        <row r="372">
          <cell r="C372">
            <v>47969</v>
          </cell>
        </row>
        <row r="373">
          <cell r="C373">
            <v>48000</v>
          </cell>
        </row>
        <row r="374">
          <cell r="C374">
            <v>48030</v>
          </cell>
        </row>
        <row r="375">
          <cell r="C375">
            <v>48061</v>
          </cell>
        </row>
        <row r="376">
          <cell r="C376">
            <v>48092</v>
          </cell>
        </row>
        <row r="377">
          <cell r="C377">
            <v>48122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137"/>
  <sheetViews>
    <sheetView tabSelected="1" view="pageBreakPreview" zoomScale="60" zoomScaleNormal="100" workbookViewId="0">
      <selection activeCell="K23" sqref="K23"/>
    </sheetView>
  </sheetViews>
  <sheetFormatPr defaultRowHeight="12.75"/>
  <cols>
    <col min="1" max="1" width="23.140625" customWidth="1"/>
    <col min="2" max="2" width="17.42578125" bestFit="1" customWidth="1"/>
    <col min="3" max="3" width="14" bestFit="1" customWidth="1"/>
    <col min="4" max="4" width="15.28515625" customWidth="1"/>
    <col min="5" max="5" width="11.5703125" bestFit="1" customWidth="1"/>
    <col min="6" max="6" width="7.42578125" customWidth="1"/>
    <col min="8" max="8" width="9.42578125" bestFit="1" customWidth="1"/>
    <col min="9" max="9" width="10.5703125" bestFit="1" customWidth="1"/>
    <col min="10" max="10" width="9.28515625" bestFit="1" customWidth="1"/>
    <col min="16" max="16" width="9.28515625" bestFit="1" customWidth="1"/>
  </cols>
  <sheetData>
    <row r="1" spans="1:19" ht="20.25">
      <c r="A1" s="20" t="s">
        <v>28</v>
      </c>
    </row>
    <row r="2" spans="1:19" ht="13.5" thickBot="1">
      <c r="A2" s="21"/>
      <c r="B2" s="3" t="s">
        <v>29</v>
      </c>
      <c r="C2" s="3" t="s">
        <v>30</v>
      </c>
      <c r="E2" s="4" t="s">
        <v>31</v>
      </c>
      <c r="F2" s="4" t="s">
        <v>32</v>
      </c>
      <c r="P2" s="22"/>
      <c r="Q2" s="23"/>
      <c r="R2" s="23"/>
      <c r="S2" s="24"/>
    </row>
    <row r="3" spans="1:19" ht="13.5" thickBot="1">
      <c r="B3" s="25">
        <v>37159</v>
      </c>
      <c r="C3" s="26">
        <v>37159</v>
      </c>
      <c r="D3" s="27" t="s">
        <v>33</v>
      </c>
      <c r="E3" s="2">
        <v>0</v>
      </c>
      <c r="F3" s="2">
        <v>2.7409747521493371E-2</v>
      </c>
      <c r="G3">
        <v>3.4350000000000001</v>
      </c>
      <c r="P3" s="22"/>
      <c r="Q3" s="23"/>
      <c r="R3" s="23"/>
      <c r="S3" s="24"/>
    </row>
    <row r="4" spans="1:19" ht="13.5" thickBot="1">
      <c r="A4" s="21"/>
      <c r="B4" s="28"/>
      <c r="C4" s="28"/>
      <c r="D4" s="27" t="s">
        <v>34</v>
      </c>
      <c r="E4" s="2">
        <v>0</v>
      </c>
      <c r="F4" s="2">
        <v>0.02</v>
      </c>
      <c r="P4" s="22"/>
      <c r="Q4" s="23"/>
      <c r="R4" s="23"/>
      <c r="S4" s="24"/>
    </row>
    <row r="5" spans="1:19" ht="13.5" thickBot="1">
      <c r="A5" s="27" t="s">
        <v>35</v>
      </c>
      <c r="B5" s="2" t="s">
        <v>36</v>
      </c>
      <c r="D5" s="29"/>
      <c r="E5" s="28"/>
      <c r="F5" s="28"/>
      <c r="P5" s="22"/>
      <c r="Q5" s="23"/>
      <c r="R5" s="23"/>
      <c r="S5" s="24"/>
    </row>
    <row r="6" spans="1:19" ht="13.5" thickBot="1">
      <c r="A6" s="27" t="s">
        <v>37</v>
      </c>
      <c r="B6" s="2" t="s">
        <v>38</v>
      </c>
      <c r="P6" s="30" t="s">
        <v>39</v>
      </c>
      <c r="Q6" s="23"/>
      <c r="R6" s="23"/>
      <c r="S6" s="24"/>
    </row>
    <row r="7" spans="1:19" ht="13.5" thickBot="1">
      <c r="A7" s="27" t="s">
        <v>40</v>
      </c>
      <c r="B7" s="2" t="s">
        <v>36</v>
      </c>
      <c r="P7" s="31">
        <f>B8</f>
        <v>10000</v>
      </c>
      <c r="Q7" s="23" t="s">
        <v>41</v>
      </c>
      <c r="R7" s="23"/>
      <c r="S7" s="24"/>
    </row>
    <row r="8" spans="1:19" ht="13.5" thickBot="1">
      <c r="A8" s="27" t="s">
        <v>6</v>
      </c>
      <c r="B8" s="32">
        <v>10000</v>
      </c>
      <c r="P8" s="22" t="e">
        <f>#REF!/#REF!</f>
        <v>#REF!</v>
      </c>
      <c r="Q8" s="23" t="s">
        <v>42</v>
      </c>
      <c r="R8" s="23"/>
      <c r="S8" s="24"/>
    </row>
    <row r="9" spans="1:19">
      <c r="A9" s="3"/>
      <c r="B9" s="33"/>
      <c r="C9" s="34"/>
    </row>
    <row r="10" spans="1:19" s="38" customFormat="1">
      <c r="A10" s="35" t="s">
        <v>43</v>
      </c>
      <c r="B10" s="36"/>
      <c r="C10" s="37"/>
      <c r="P10" s="39" t="e">
        <f>#REF!</f>
        <v>#REF!</v>
      </c>
    </row>
    <row r="11" spans="1:19" s="43" customFormat="1" ht="13.5" thickBot="1">
      <c r="A11" s="40"/>
      <c r="B11" s="41"/>
      <c r="C11" s="42"/>
    </row>
    <row r="12" spans="1:19" ht="13.5" thickBot="1">
      <c r="A12" s="44" t="s">
        <v>44</v>
      </c>
      <c r="B12" s="45">
        <v>37257</v>
      </c>
      <c r="C12" s="29" t="s">
        <v>45</v>
      </c>
      <c r="D12" s="46">
        <v>0.01</v>
      </c>
      <c r="E12" s="47">
        <v>265166.76244861056</v>
      </c>
    </row>
    <row r="13" spans="1:19" ht="13.5" thickBot="1">
      <c r="A13" s="44" t="s">
        <v>46</v>
      </c>
      <c r="B13" s="45">
        <v>40543</v>
      </c>
    </row>
    <row r="14" spans="1:19">
      <c r="A14" s="48" t="s">
        <v>32</v>
      </c>
      <c r="B14" s="48" t="s">
        <v>47</v>
      </c>
      <c r="C14" s="49">
        <v>3.049861543418658</v>
      </c>
    </row>
    <row r="15" spans="1:19">
      <c r="A15" s="3"/>
      <c r="B15" s="3"/>
      <c r="C15" s="50"/>
    </row>
    <row r="16" spans="1:19" s="38" customFormat="1">
      <c r="A16" s="51" t="s">
        <v>48</v>
      </c>
      <c r="B16" s="52"/>
      <c r="C16" s="52"/>
      <c r="D16" s="52"/>
      <c r="E16" s="52"/>
      <c r="F16" s="52"/>
      <c r="G16" s="52"/>
      <c r="H16" s="52"/>
      <c r="I16" s="52"/>
    </row>
    <row r="17" spans="1:11" s="43" customFormat="1" ht="13.5" thickBot="1">
      <c r="A17" s="53"/>
      <c r="B17" s="54"/>
      <c r="C17" s="54"/>
      <c r="D17" s="54"/>
      <c r="E17" s="54"/>
      <c r="F17" s="54"/>
      <c r="G17" s="54"/>
      <c r="H17" s="54"/>
      <c r="I17" s="54"/>
    </row>
    <row r="18" spans="1:11" ht="13.5" thickBot="1">
      <c r="A18" s="55"/>
      <c r="B18" s="56"/>
      <c r="C18" s="110" t="s">
        <v>49</v>
      </c>
      <c r="D18" s="111"/>
      <c r="E18" s="111"/>
      <c r="F18" s="112"/>
      <c r="G18" s="107" t="s">
        <v>50</v>
      </c>
      <c r="H18" s="108"/>
      <c r="I18" s="108"/>
      <c r="J18" s="109"/>
    </row>
    <row r="19" spans="1:11" ht="13.5" thickBot="1">
      <c r="A19" s="57" t="s">
        <v>45</v>
      </c>
      <c r="B19" s="58">
        <v>265166.76244861056</v>
      </c>
      <c r="C19" s="29" t="s">
        <v>51</v>
      </c>
      <c r="D19" s="59">
        <v>2.7409747521493371E-2</v>
      </c>
      <c r="E19" s="60" t="s">
        <v>52</v>
      </c>
      <c r="F19" s="61">
        <v>2</v>
      </c>
      <c r="G19" s="62" t="s">
        <v>53</v>
      </c>
      <c r="H19" s="59">
        <v>2.7409747521493371E-2</v>
      </c>
      <c r="I19" s="60" t="s">
        <v>52</v>
      </c>
      <c r="J19" s="61">
        <v>2</v>
      </c>
    </row>
    <row r="20" spans="1:11" ht="13.5" thickBot="1">
      <c r="A20" s="27" t="s">
        <v>6</v>
      </c>
      <c r="B20" s="63">
        <v>10000</v>
      </c>
      <c r="C20" s="29" t="s">
        <v>54</v>
      </c>
      <c r="D20" s="64">
        <v>0.01</v>
      </c>
      <c r="E20" s="65" t="s">
        <v>55</v>
      </c>
      <c r="F20" s="2">
        <v>2</v>
      </c>
      <c r="G20" s="62" t="s">
        <v>56</v>
      </c>
      <c r="H20" s="64">
        <v>1.1152797015601304E-2</v>
      </c>
      <c r="I20" s="65" t="s">
        <v>55</v>
      </c>
      <c r="J20" s="2">
        <v>1</v>
      </c>
    </row>
    <row r="21" spans="1:11">
      <c r="A21" s="62" t="s">
        <v>44</v>
      </c>
      <c r="B21" s="66">
        <v>37257</v>
      </c>
      <c r="G21" s="4"/>
      <c r="H21" s="4"/>
      <c r="I21" s="4"/>
    </row>
    <row r="22" spans="1:11">
      <c r="A22" s="27" t="s">
        <v>46</v>
      </c>
      <c r="B22" s="66">
        <v>40543</v>
      </c>
      <c r="C22" s="62"/>
      <c r="E22" s="27"/>
      <c r="F22" s="4"/>
      <c r="G22" s="4"/>
      <c r="H22" s="4"/>
      <c r="I22" s="4"/>
    </row>
    <row r="23" spans="1:11">
      <c r="A23" s="55"/>
      <c r="C23" s="4"/>
      <c r="D23" s="4"/>
      <c r="H23" s="67"/>
      <c r="J23" s="67"/>
      <c r="K23" s="67"/>
    </row>
    <row r="24" spans="1:11" ht="13.5" thickBot="1">
      <c r="B24" s="4" t="s">
        <v>57</v>
      </c>
      <c r="C24" s="4" t="s">
        <v>58</v>
      </c>
      <c r="D24" s="4" t="s">
        <v>59</v>
      </c>
      <c r="H24" s="67"/>
    </row>
    <row r="25" spans="1:11" ht="13.5" thickBot="1">
      <c r="A25" s="68" t="s">
        <v>60</v>
      </c>
      <c r="B25" s="69">
        <v>2.8673197888448891</v>
      </c>
      <c r="C25" s="70">
        <v>0.44989663982935407</v>
      </c>
      <c r="D25" s="71">
        <v>14788102.551190868</v>
      </c>
      <c r="H25" s="1"/>
      <c r="J25" s="72"/>
      <c r="K25" s="72"/>
    </row>
    <row r="26" spans="1:11">
      <c r="J26" s="1"/>
      <c r="K26" s="1"/>
    </row>
    <row r="27" spans="1:11" ht="13.5" thickBot="1">
      <c r="A27" s="68" t="s">
        <v>61</v>
      </c>
      <c r="B27" s="73">
        <v>3.299861543418658</v>
      </c>
      <c r="C27" s="70">
        <v>0.44182950375877156</v>
      </c>
      <c r="D27" s="74">
        <v>-14522935.78855082</v>
      </c>
      <c r="H27" s="1"/>
      <c r="J27" s="72"/>
      <c r="K27" s="72"/>
    </row>
    <row r="28" spans="1:11" ht="13.5" thickBot="1">
      <c r="B28" s="75"/>
      <c r="C28" s="76" t="s">
        <v>62</v>
      </c>
      <c r="D28" s="77">
        <v>265166.76264004782</v>
      </c>
    </row>
    <row r="29" spans="1:11">
      <c r="B29" s="78"/>
    </row>
    <row r="30" spans="1:11">
      <c r="C30" s="55"/>
      <c r="D30" s="79"/>
    </row>
    <row r="31" spans="1:11" s="80" customFormat="1">
      <c r="B31" s="81"/>
      <c r="C31" s="82"/>
      <c r="D31" s="83"/>
    </row>
    <row r="32" spans="1:11" s="86" customFormat="1" ht="13.5" thickBot="1">
      <c r="A32" s="84" t="s">
        <v>44</v>
      </c>
      <c r="B32" s="85">
        <v>37257</v>
      </c>
      <c r="C32" s="85" t="s">
        <v>45</v>
      </c>
      <c r="D32" s="85">
        <v>0.01</v>
      </c>
      <c r="E32" s="85">
        <v>35807.159279780091</v>
      </c>
      <c r="F32" s="85"/>
      <c r="G32" s="85"/>
      <c r="H32" s="85"/>
      <c r="I32" s="85"/>
    </row>
    <row r="33" spans="1:11" s="87" customFormat="1" ht="13.5" thickBot="1">
      <c r="A33" s="44" t="s">
        <v>44</v>
      </c>
      <c r="B33" s="45">
        <v>37257</v>
      </c>
      <c r="C33" s="29" t="s">
        <v>45</v>
      </c>
      <c r="D33" s="46">
        <v>0.01</v>
      </c>
      <c r="E33" s="47">
        <v>35807.159279780091</v>
      </c>
    </row>
    <row r="34" spans="1:11" s="87" customFormat="1" ht="13.5" thickBot="1">
      <c r="A34" s="44" t="s">
        <v>46</v>
      </c>
      <c r="B34" s="45">
        <v>37621</v>
      </c>
      <c r="C34"/>
      <c r="D34"/>
      <c r="E34"/>
      <c r="F34" s="88"/>
      <c r="G34" s="88"/>
      <c r="H34" s="88"/>
      <c r="I34" s="88"/>
    </row>
    <row r="35" spans="1:11" s="87" customFormat="1">
      <c r="A35" s="48" t="s">
        <v>32</v>
      </c>
      <c r="B35" s="48" t="s">
        <v>47</v>
      </c>
      <c r="C35" s="49">
        <v>2.4452517768304185</v>
      </c>
      <c r="D35"/>
      <c r="E35"/>
      <c r="F35" s="88"/>
      <c r="G35" s="88"/>
      <c r="H35" s="88"/>
      <c r="I35" s="88"/>
    </row>
    <row r="36" spans="1:11" s="87" customFormat="1">
      <c r="A36" s="89"/>
      <c r="E36" s="88"/>
      <c r="F36" s="88"/>
      <c r="G36" s="88"/>
      <c r="H36" s="88"/>
      <c r="I36" s="88"/>
    </row>
    <row r="37" spans="1:11" s="87" customFormat="1" ht="13.5" thickBot="1">
      <c r="A37"/>
      <c r="B37" s="4" t="s">
        <v>57</v>
      </c>
      <c r="C37" s="4" t="s">
        <v>58</v>
      </c>
      <c r="D37" s="4" t="s">
        <v>59</v>
      </c>
      <c r="E37" s="88"/>
      <c r="F37" s="88"/>
      <c r="G37" s="88"/>
      <c r="H37" s="88"/>
      <c r="I37" s="88"/>
    </row>
    <row r="38" spans="1:11" s="87" customFormat="1" ht="13.5" thickBot="1">
      <c r="A38" s="68" t="s">
        <v>60</v>
      </c>
      <c r="B38" s="69">
        <v>2.250041081889695</v>
      </c>
      <c r="C38" s="70">
        <v>0.29736531186974319</v>
      </c>
      <c r="D38" s="71">
        <v>1085383.3883245627</v>
      </c>
      <c r="E38" s="90"/>
      <c r="F38" s="90"/>
      <c r="G38" s="90"/>
      <c r="H38" s="90"/>
      <c r="I38" s="90"/>
      <c r="J38" s="90"/>
      <c r="K38" s="90"/>
    </row>
    <row r="39" spans="1:11" s="87" customFormat="1">
      <c r="A39"/>
      <c r="B39"/>
      <c r="C39"/>
      <c r="D39"/>
      <c r="E39" s="90"/>
      <c r="F39" s="90"/>
      <c r="G39" s="90"/>
      <c r="H39" s="90"/>
      <c r="I39" s="90"/>
    </row>
    <row r="40" spans="1:11" s="87" customFormat="1" ht="13.5" thickBot="1">
      <c r="A40" s="68" t="s">
        <v>61</v>
      </c>
      <c r="B40" s="73">
        <v>2.6952517768304185</v>
      </c>
      <c r="C40" s="70">
        <v>0.28755513124099469</v>
      </c>
      <c r="D40" s="74">
        <v>-1049576.2290296305</v>
      </c>
      <c r="E40" s="91"/>
      <c r="F40" s="92"/>
      <c r="G40" s="93"/>
      <c r="H40" s="92"/>
      <c r="I40" s="94"/>
      <c r="J40" s="95"/>
      <c r="K40" s="95"/>
    </row>
    <row r="41" spans="1:11" s="87" customFormat="1" ht="13.5" thickBot="1">
      <c r="A41"/>
      <c r="B41" s="75"/>
      <c r="C41" s="76" t="s">
        <v>62</v>
      </c>
      <c r="D41" s="77">
        <v>35807.159294932149</v>
      </c>
      <c r="J41" s="92"/>
      <c r="K41" s="92"/>
    </row>
    <row r="42" spans="1:11" s="87" customFormat="1">
      <c r="A42"/>
      <c r="B42" s="75"/>
      <c r="C42" s="78"/>
      <c r="D42" s="96"/>
      <c r="J42" s="92"/>
      <c r="K42" s="92"/>
    </row>
    <row r="43" spans="1:11" s="100" customFormat="1">
      <c r="A43" s="80"/>
      <c r="B43" s="97"/>
      <c r="C43" s="98"/>
      <c r="D43" s="99"/>
      <c r="J43" s="101"/>
      <c r="K43" s="101"/>
    </row>
    <row r="44" spans="1:11" s="87" customFormat="1" ht="13.5" thickBot="1">
      <c r="A44" s="84"/>
      <c r="B44" s="85"/>
      <c r="C44" s="85"/>
      <c r="D44" s="102"/>
      <c r="E44" s="91"/>
      <c r="F44" s="92"/>
      <c r="G44" s="93"/>
      <c r="H44" s="92"/>
      <c r="I44" s="94"/>
      <c r="J44" s="95"/>
      <c r="K44" s="95"/>
    </row>
    <row r="45" spans="1:11" s="87" customFormat="1" ht="13.5" thickBot="1">
      <c r="A45" s="44" t="s">
        <v>44</v>
      </c>
      <c r="B45" s="45">
        <v>37622</v>
      </c>
      <c r="C45" s="29" t="s">
        <v>45</v>
      </c>
      <c r="D45" s="46">
        <v>0.01</v>
      </c>
      <c r="E45" s="47">
        <v>34534.919998655729</v>
      </c>
    </row>
    <row r="46" spans="1:11" s="87" customFormat="1" ht="13.5" thickBot="1">
      <c r="A46" s="44" t="s">
        <v>46</v>
      </c>
      <c r="B46" s="45">
        <v>37986</v>
      </c>
      <c r="C46"/>
      <c r="D46"/>
      <c r="E46"/>
      <c r="G46" s="88"/>
      <c r="H46" s="88"/>
      <c r="I46" s="103"/>
    </row>
    <row r="47" spans="1:11" s="87" customFormat="1">
      <c r="A47" s="48" t="s">
        <v>32</v>
      </c>
      <c r="B47" s="48" t="s">
        <v>47</v>
      </c>
      <c r="C47" s="49">
        <v>2.8043475082381999</v>
      </c>
      <c r="D47"/>
      <c r="E47"/>
    </row>
    <row r="48" spans="1:11" s="87" customFormat="1">
      <c r="B48" s="104"/>
      <c r="C48" s="89"/>
      <c r="D48" s="92"/>
      <c r="E48" s="105"/>
    </row>
    <row r="49" spans="1:11" s="87" customFormat="1" ht="13.5" thickBot="1">
      <c r="A49"/>
      <c r="B49" s="4" t="s">
        <v>57</v>
      </c>
      <c r="C49" s="4" t="s">
        <v>58</v>
      </c>
      <c r="D49" s="4" t="s">
        <v>59</v>
      </c>
      <c r="E49" s="105"/>
    </row>
    <row r="50" spans="1:11" s="86" customFormat="1" ht="13.5" thickBot="1">
      <c r="A50" s="68" t="s">
        <v>60</v>
      </c>
      <c r="B50" s="69">
        <v>2.6129051380194803</v>
      </c>
      <c r="C50" s="70">
        <v>0.42350469371043425</v>
      </c>
      <c r="D50" s="71">
        <v>1545792.1320430851</v>
      </c>
      <c r="E50" s="85"/>
      <c r="F50" s="85"/>
      <c r="G50" s="85"/>
      <c r="H50" s="85"/>
      <c r="I50" s="85"/>
    </row>
    <row r="51" spans="1:11" s="87" customFormat="1">
      <c r="A51"/>
      <c r="B51"/>
      <c r="C51"/>
      <c r="D51"/>
    </row>
    <row r="52" spans="1:11" s="87" customFormat="1" ht="13.5" thickBot="1">
      <c r="A52" s="68" t="s">
        <v>61</v>
      </c>
      <c r="B52" s="73">
        <v>3.0543475082381999</v>
      </c>
      <c r="C52" s="70">
        <v>0.41404307167790505</v>
      </c>
      <c r="D52" s="74">
        <v>-1511257.2116243534</v>
      </c>
    </row>
    <row r="53" spans="1:11" s="87" customFormat="1" ht="13.5" thickBot="1">
      <c r="A53"/>
      <c r="B53" s="75"/>
      <c r="C53" s="76" t="s">
        <v>62</v>
      </c>
      <c r="D53" s="77">
        <v>34534.920418731635</v>
      </c>
      <c r="E53" s="88"/>
      <c r="F53" s="88"/>
    </row>
    <row r="54" spans="1:11" s="87" customFormat="1">
      <c r="A54"/>
      <c r="B54" s="75"/>
      <c r="C54" s="78"/>
      <c r="D54" s="96"/>
      <c r="E54" s="88"/>
      <c r="F54" s="88"/>
    </row>
    <row r="55" spans="1:11" s="100" customFormat="1">
      <c r="A55" s="80"/>
      <c r="B55" s="97"/>
      <c r="C55" s="98"/>
      <c r="D55" s="99"/>
      <c r="E55" s="98"/>
      <c r="F55" s="98"/>
    </row>
    <row r="56" spans="1:11" s="87" customFormat="1" ht="13.5" thickBot="1">
      <c r="A56" s="89"/>
      <c r="B56" s="56"/>
      <c r="C56" s="56"/>
      <c r="E56" s="88"/>
      <c r="F56" s="88"/>
      <c r="G56" s="88"/>
      <c r="H56" s="88"/>
      <c r="I56" s="88"/>
    </row>
    <row r="57" spans="1:11" s="87" customFormat="1" ht="13.5" thickBot="1">
      <c r="A57" s="44" t="s">
        <v>44</v>
      </c>
      <c r="B57" s="45">
        <v>37987</v>
      </c>
      <c r="C57" s="29" t="s">
        <v>45</v>
      </c>
      <c r="D57" s="46">
        <v>0.01</v>
      </c>
      <c r="E57" s="47">
        <v>32990.963541480683</v>
      </c>
      <c r="F57" s="88"/>
      <c r="G57" s="88"/>
      <c r="H57" s="88"/>
      <c r="I57" s="88"/>
    </row>
    <row r="58" spans="1:11" s="87" customFormat="1" ht="13.5" thickBot="1">
      <c r="A58" s="44" t="s">
        <v>46</v>
      </c>
      <c r="B58" s="45">
        <v>38352</v>
      </c>
      <c r="C58"/>
      <c r="D58"/>
      <c r="E58"/>
      <c r="F58" s="88"/>
      <c r="G58" s="88"/>
      <c r="H58" s="88"/>
      <c r="I58" s="88"/>
    </row>
    <row r="59" spans="1:11" s="87" customFormat="1">
      <c r="A59" s="48" t="s">
        <v>32</v>
      </c>
      <c r="B59" s="48" t="s">
        <v>47</v>
      </c>
      <c r="C59" s="49">
        <v>2.9385240938492538</v>
      </c>
      <c r="D59"/>
      <c r="E59"/>
      <c r="F59" s="90"/>
      <c r="G59" s="90"/>
      <c r="H59" s="90"/>
      <c r="I59" s="90"/>
      <c r="J59" s="90"/>
      <c r="K59" s="90"/>
    </row>
    <row r="60" spans="1:11" s="87" customFormat="1">
      <c r="B60" s="84"/>
      <c r="E60" s="90"/>
      <c r="F60" s="90"/>
      <c r="G60" s="90"/>
      <c r="H60" s="90"/>
      <c r="I60" s="90"/>
    </row>
    <row r="61" spans="1:11" s="87" customFormat="1" ht="13.5" thickBot="1">
      <c r="A61"/>
      <c r="B61" s="4" t="s">
        <v>57</v>
      </c>
      <c r="C61" s="4" t="s">
        <v>58</v>
      </c>
      <c r="D61" s="4" t="s">
        <v>59</v>
      </c>
      <c r="E61" s="91"/>
      <c r="F61" s="92"/>
      <c r="G61" s="93"/>
      <c r="H61" s="92"/>
      <c r="I61" s="94"/>
      <c r="J61" s="95"/>
      <c r="K61" s="95"/>
    </row>
    <row r="62" spans="1:11" s="87" customFormat="1" ht="13.5" thickBot="1">
      <c r="A62" s="68" t="s">
        <v>60</v>
      </c>
      <c r="B62" s="69">
        <v>2.7469945201579389</v>
      </c>
      <c r="C62" s="70">
        <v>0.44372825218408446</v>
      </c>
      <c r="D62" s="71">
        <v>1624045.4029937491</v>
      </c>
      <c r="J62" s="92"/>
      <c r="K62" s="92"/>
    </row>
    <row r="63" spans="1:11" s="87" customFormat="1">
      <c r="A63"/>
      <c r="B63"/>
      <c r="C63"/>
      <c r="D63"/>
      <c r="E63" s="91"/>
      <c r="F63" s="92"/>
      <c r="G63" s="93"/>
      <c r="H63" s="92"/>
      <c r="I63" s="94"/>
      <c r="J63" s="95"/>
      <c r="K63" s="95"/>
    </row>
    <row r="64" spans="1:11" s="87" customFormat="1" ht="13.5" thickBot="1">
      <c r="A64" s="68" t="s">
        <v>61</v>
      </c>
      <c r="B64" s="73">
        <v>3.1885240938492538</v>
      </c>
      <c r="C64" s="70">
        <v>0.43471432771747837</v>
      </c>
      <c r="D64" s="74">
        <v>-1591054.4394459708</v>
      </c>
    </row>
    <row r="65" spans="1:9" s="87" customFormat="1" ht="13.5" thickBot="1">
      <c r="A65"/>
      <c r="B65" s="75"/>
      <c r="C65" s="76" t="s">
        <v>62</v>
      </c>
      <c r="D65" s="77">
        <v>32990.963547778316</v>
      </c>
      <c r="G65" s="88"/>
      <c r="H65" s="88"/>
      <c r="I65" s="103"/>
    </row>
    <row r="66" spans="1:9" s="87" customFormat="1">
      <c r="A66"/>
      <c r="B66" s="75"/>
      <c r="C66" s="78"/>
      <c r="D66" s="96"/>
      <c r="G66" s="88"/>
      <c r="H66" s="88"/>
      <c r="I66" s="103"/>
    </row>
    <row r="67" spans="1:9" s="100" customFormat="1">
      <c r="A67" s="80"/>
      <c r="B67" s="97"/>
      <c r="C67" s="98"/>
      <c r="D67" s="99"/>
      <c r="G67" s="98"/>
      <c r="H67" s="98"/>
      <c r="I67" s="99"/>
    </row>
    <row r="68" spans="1:9" s="87" customFormat="1" ht="13.5" thickBot="1">
      <c r="C68" s="89"/>
      <c r="D68" s="106"/>
    </row>
    <row r="69" spans="1:9" s="87" customFormat="1" ht="13.5" thickBot="1">
      <c r="A69" s="44" t="s">
        <v>44</v>
      </c>
      <c r="B69" s="45">
        <v>38353</v>
      </c>
      <c r="C69" s="29" t="s">
        <v>45</v>
      </c>
      <c r="D69" s="46">
        <v>0.01</v>
      </c>
      <c r="E69" s="47">
        <v>31161.806448981082</v>
      </c>
    </row>
    <row r="70" spans="1:9" s="87" customFormat="1" ht="13.5" thickBot="1">
      <c r="A70" s="44" t="s">
        <v>46</v>
      </c>
      <c r="B70" s="45">
        <v>38717</v>
      </c>
      <c r="C70"/>
      <c r="D70"/>
      <c r="E70"/>
    </row>
    <row r="71" spans="1:9">
      <c r="A71" s="48" t="s">
        <v>32</v>
      </c>
      <c r="B71" s="48" t="s">
        <v>47</v>
      </c>
      <c r="C71" s="49">
        <v>3.0404848222590557</v>
      </c>
    </row>
    <row r="73" spans="1:9" ht="13.5" thickBot="1">
      <c r="B73" s="4" t="s">
        <v>57</v>
      </c>
      <c r="C73" s="4" t="s">
        <v>58</v>
      </c>
      <c r="D73" s="4" t="s">
        <v>59</v>
      </c>
    </row>
    <row r="74" spans="1:9" ht="13.5" thickBot="1">
      <c r="A74" s="68" t="s">
        <v>60</v>
      </c>
      <c r="B74" s="69">
        <v>2.8474473089194854</v>
      </c>
      <c r="C74" s="70">
        <v>0.43239532125122115</v>
      </c>
      <c r="D74" s="71">
        <v>1578242.9225669573</v>
      </c>
    </row>
    <row r="76" spans="1:9" ht="13.5" thickBot="1">
      <c r="A76" s="68" t="s">
        <v>61</v>
      </c>
      <c r="B76" s="73">
        <v>3.2904848222590557</v>
      </c>
      <c r="C76" s="70">
        <v>0.4238578400322513</v>
      </c>
      <c r="D76" s="74">
        <v>-1547081.1161177172</v>
      </c>
    </row>
    <row r="77" spans="1:9" ht="13.5" thickBot="1">
      <c r="B77" s="75"/>
      <c r="C77" s="76" t="s">
        <v>62</v>
      </c>
      <c r="D77" s="77">
        <v>31161.806449240074</v>
      </c>
    </row>
    <row r="78" spans="1:9">
      <c r="B78" s="75"/>
      <c r="C78" s="78"/>
      <c r="D78" s="96"/>
    </row>
    <row r="79" spans="1:9" s="80" customFormat="1">
      <c r="B79" s="97"/>
      <c r="C79" s="98"/>
      <c r="D79" s="99"/>
    </row>
    <row r="80" spans="1:9" ht="13.5" thickBot="1"/>
    <row r="81" spans="1:5" ht="13.5" thickBot="1">
      <c r="A81" s="44" t="s">
        <v>44</v>
      </c>
      <c r="B81" s="45">
        <v>38718</v>
      </c>
      <c r="C81" s="29" t="s">
        <v>45</v>
      </c>
      <c r="D81" s="46">
        <v>0.01</v>
      </c>
      <c r="E81" s="47">
        <v>29426.607094819563</v>
      </c>
    </row>
    <row r="82" spans="1:5" ht="13.5" thickBot="1">
      <c r="A82" s="44" t="s">
        <v>46</v>
      </c>
      <c r="B82" s="45">
        <v>39082</v>
      </c>
    </row>
    <row r="83" spans="1:5">
      <c r="A83" s="48" t="s">
        <v>32</v>
      </c>
      <c r="B83" s="48" t="s">
        <v>47</v>
      </c>
      <c r="C83" s="49">
        <v>3.1321516750633158</v>
      </c>
    </row>
    <row r="85" spans="1:5" ht="13.5" thickBot="1">
      <c r="B85" s="4" t="s">
        <v>57</v>
      </c>
      <c r="C85" s="4" t="s">
        <v>58</v>
      </c>
      <c r="D85" s="4" t="s">
        <v>59</v>
      </c>
    </row>
    <row r="86" spans="1:5" ht="13.5" thickBot="1">
      <c r="A86" s="68" t="s">
        <v>60</v>
      </c>
      <c r="B86" s="69">
        <v>2.9421559278102092</v>
      </c>
      <c r="C86" s="70">
        <v>0.46229663312494979</v>
      </c>
      <c r="D86" s="71">
        <v>1687382.7109060667</v>
      </c>
    </row>
    <row r="88" spans="1:5" ht="13.5" thickBot="1">
      <c r="A88" s="68" t="s">
        <v>61</v>
      </c>
      <c r="B88" s="73">
        <v>3.3821516750633158</v>
      </c>
      <c r="C88" s="70">
        <v>0.45423454898936982</v>
      </c>
      <c r="D88" s="74">
        <v>-1657956.1038111998</v>
      </c>
    </row>
    <row r="89" spans="1:5" ht="13.5" thickBot="1">
      <c r="B89" s="75"/>
      <c r="C89" s="76" t="s">
        <v>62</v>
      </c>
      <c r="D89" s="77">
        <v>29426.607094866922</v>
      </c>
    </row>
    <row r="90" spans="1:5">
      <c r="B90" s="75"/>
      <c r="C90" s="78"/>
      <c r="D90" s="96"/>
    </row>
    <row r="91" spans="1:5" s="80" customFormat="1">
      <c r="B91" s="97"/>
      <c r="C91" s="98"/>
      <c r="D91" s="99"/>
    </row>
    <row r="92" spans="1:5" ht="13.5" thickBot="1"/>
    <row r="93" spans="1:5" ht="13.5" thickBot="1">
      <c r="A93" s="44" t="s">
        <v>44</v>
      </c>
      <c r="B93" s="45">
        <v>39083</v>
      </c>
      <c r="C93" s="29" t="s">
        <v>45</v>
      </c>
      <c r="D93" s="46">
        <v>0.01</v>
      </c>
      <c r="E93" s="47">
        <v>27733.398343675293</v>
      </c>
    </row>
    <row r="94" spans="1:5" ht="13.5" thickBot="1">
      <c r="A94" s="44" t="s">
        <v>46</v>
      </c>
      <c r="B94" s="45">
        <v>39447</v>
      </c>
    </row>
    <row r="95" spans="1:5">
      <c r="A95" s="48" t="s">
        <v>32</v>
      </c>
      <c r="B95" s="48" t="s">
        <v>47</v>
      </c>
      <c r="C95" s="49">
        <v>3.2237882500457635</v>
      </c>
    </row>
    <row r="97" spans="1:5" ht="13.5" thickBot="1">
      <c r="B97" s="4" t="s">
        <v>57</v>
      </c>
      <c r="C97" s="4" t="s">
        <v>58</v>
      </c>
      <c r="D97" s="4" t="s">
        <v>59</v>
      </c>
    </row>
    <row r="98" spans="1:5" ht="13.5" thickBot="1">
      <c r="A98" s="68" t="s">
        <v>60</v>
      </c>
      <c r="B98" s="69">
        <v>3.0384576689536069</v>
      </c>
      <c r="C98" s="70">
        <v>0.49096871363190991</v>
      </c>
      <c r="D98" s="71">
        <v>1792035.8047564712</v>
      </c>
    </row>
    <row r="100" spans="1:5" ht="13.5" thickBot="1">
      <c r="A100" s="68" t="s">
        <v>61</v>
      </c>
      <c r="B100" s="73">
        <v>3.4737882500457635</v>
      </c>
      <c r="C100" s="70">
        <v>0.48337052230487026</v>
      </c>
      <c r="D100" s="74">
        <v>-1764302.4064127766</v>
      </c>
    </row>
    <row r="101" spans="1:5" ht="13.5" thickBot="1">
      <c r="B101" s="75"/>
      <c r="C101" s="76" t="s">
        <v>62</v>
      </c>
      <c r="D101" s="77">
        <v>27733.398343694629</v>
      </c>
    </row>
    <row r="102" spans="1:5">
      <c r="B102" s="75"/>
      <c r="C102" s="78"/>
      <c r="D102" s="96"/>
    </row>
    <row r="103" spans="1:5" s="80" customFormat="1">
      <c r="B103" s="97"/>
      <c r="C103" s="98"/>
      <c r="D103" s="99"/>
    </row>
    <row r="104" spans="1:5" ht="13.5" thickBot="1"/>
    <row r="105" spans="1:5" ht="13.5" thickBot="1">
      <c r="A105" s="44" t="s">
        <v>44</v>
      </c>
      <c r="B105" s="45">
        <v>39448</v>
      </c>
      <c r="C105" s="29" t="s">
        <v>45</v>
      </c>
      <c r="D105" s="46">
        <v>0.01</v>
      </c>
      <c r="E105" s="47">
        <v>26115.125294488727</v>
      </c>
    </row>
    <row r="106" spans="1:5" ht="13.5" thickBot="1">
      <c r="A106" s="44" t="s">
        <v>46</v>
      </c>
      <c r="B106" s="45">
        <v>39813</v>
      </c>
    </row>
    <row r="107" spans="1:5">
      <c r="A107" s="48" t="s">
        <v>32</v>
      </c>
      <c r="B107" s="48" t="s">
        <v>47</v>
      </c>
      <c r="C107" s="49">
        <v>3.3169738131309812</v>
      </c>
    </row>
    <row r="109" spans="1:5" ht="13.5" thickBot="1">
      <c r="B109" s="4" t="s">
        <v>57</v>
      </c>
      <c r="C109" s="4" t="s">
        <v>58</v>
      </c>
      <c r="D109" s="4" t="s">
        <v>59</v>
      </c>
    </row>
    <row r="110" spans="1:5" ht="13.5" thickBot="1">
      <c r="A110" s="68" t="s">
        <v>60</v>
      </c>
      <c r="B110" s="69">
        <v>3.1335067001414987</v>
      </c>
      <c r="C110" s="70">
        <v>0.49496261859904211</v>
      </c>
      <c r="D110" s="71">
        <v>1811563.184072494</v>
      </c>
    </row>
    <row r="112" spans="1:5" ht="13.5" thickBot="1">
      <c r="A112" s="68" t="s">
        <v>61</v>
      </c>
      <c r="B112" s="73">
        <v>3.5669738131309812</v>
      </c>
      <c r="C112" s="70">
        <v>0.4878273384639335</v>
      </c>
      <c r="D112" s="74">
        <v>-1785448.0587779966</v>
      </c>
    </row>
    <row r="113" spans="1:5" ht="13.5" thickBot="1">
      <c r="B113" s="75"/>
      <c r="C113" s="76" t="s">
        <v>62</v>
      </c>
      <c r="D113" s="77">
        <v>26115.125294497469</v>
      </c>
    </row>
    <row r="114" spans="1:5">
      <c r="B114" s="75"/>
      <c r="C114" s="78"/>
      <c r="D114" s="96"/>
    </row>
    <row r="115" spans="1:5" s="80" customFormat="1">
      <c r="B115" s="97"/>
      <c r="C115" s="98"/>
      <c r="D115" s="99"/>
    </row>
    <row r="116" spans="1:5" ht="13.5" thickBot="1"/>
    <row r="117" spans="1:5" ht="13.5" thickBot="1">
      <c r="A117" s="44" t="s">
        <v>44</v>
      </c>
      <c r="B117" s="45">
        <v>39814</v>
      </c>
      <c r="C117" s="29" t="s">
        <v>45</v>
      </c>
      <c r="D117" s="46">
        <v>0.01</v>
      </c>
      <c r="E117" s="47">
        <v>24455.432990473826</v>
      </c>
    </row>
    <row r="118" spans="1:5" ht="13.5" thickBot="1">
      <c r="A118" s="44" t="s">
        <v>46</v>
      </c>
      <c r="B118" s="45">
        <v>40178</v>
      </c>
    </row>
    <row r="119" spans="1:5">
      <c r="A119" s="48" t="s">
        <v>32</v>
      </c>
      <c r="B119" s="48" t="s">
        <v>47</v>
      </c>
      <c r="C119" s="49">
        <v>3.414671863279565</v>
      </c>
    </row>
    <row r="121" spans="1:5" ht="13.5" thickBot="1">
      <c r="B121" s="4" t="s">
        <v>57</v>
      </c>
      <c r="C121" s="4" t="s">
        <v>58</v>
      </c>
      <c r="D121" s="4" t="s">
        <v>59</v>
      </c>
    </row>
    <row r="122" spans="1:5" ht="13.5" thickBot="1">
      <c r="A122" s="68" t="s">
        <v>60</v>
      </c>
      <c r="B122" s="69">
        <v>3.2283071858673567</v>
      </c>
      <c r="C122" s="70">
        <v>0.4617821236100037</v>
      </c>
      <c r="D122" s="71">
        <v>1685504.7511765135</v>
      </c>
    </row>
    <row r="124" spans="1:5" ht="13.5" thickBot="1">
      <c r="A124" s="68" t="s">
        <v>61</v>
      </c>
      <c r="B124" s="73">
        <v>3.664671863279565</v>
      </c>
      <c r="C124" s="70">
        <v>0.4550820049824747</v>
      </c>
      <c r="D124" s="74">
        <v>-1661049.3181860326</v>
      </c>
    </row>
    <row r="125" spans="1:5" ht="13.5" thickBot="1">
      <c r="B125" s="75"/>
      <c r="C125" s="76" t="s">
        <v>62</v>
      </c>
      <c r="D125" s="77">
        <v>24455.432990480913</v>
      </c>
    </row>
    <row r="126" spans="1:5">
      <c r="B126" s="75"/>
      <c r="C126" s="78"/>
      <c r="D126" s="96"/>
    </row>
    <row r="127" spans="1:5" s="80" customFormat="1">
      <c r="B127" s="97"/>
      <c r="C127" s="98"/>
      <c r="D127" s="99"/>
    </row>
    <row r="128" spans="1:5" ht="13.5" thickBot="1"/>
    <row r="129" spans="1:5" ht="13.5" thickBot="1">
      <c r="A129" s="44" t="s">
        <v>44</v>
      </c>
      <c r="B129" s="45">
        <v>40179</v>
      </c>
      <c r="C129" s="29" t="s">
        <v>45</v>
      </c>
      <c r="D129" s="46">
        <v>0.01</v>
      </c>
      <c r="E129" s="47">
        <v>22941.349456255586</v>
      </c>
    </row>
    <row r="130" spans="1:5" ht="13.5" thickBot="1">
      <c r="A130" s="44" t="s">
        <v>46</v>
      </c>
      <c r="B130" s="45">
        <v>40543</v>
      </c>
    </row>
    <row r="131" spans="1:5">
      <c r="A131" s="48" t="s">
        <v>32</v>
      </c>
      <c r="B131" s="48" t="s">
        <v>47</v>
      </c>
      <c r="C131" s="49">
        <v>3.5272148210086733</v>
      </c>
    </row>
    <row r="133" spans="1:5" ht="13.5" thickBot="1">
      <c r="B133" s="4" t="s">
        <v>57</v>
      </c>
      <c r="C133" s="4" t="s">
        <v>58</v>
      </c>
      <c r="D133" s="4" t="s">
        <v>59</v>
      </c>
    </row>
    <row r="134" spans="1:5" ht="13.5" thickBot="1">
      <c r="A134" s="68" t="s">
        <v>60</v>
      </c>
      <c r="B134" s="69">
        <v>3.3386761098559985</v>
      </c>
      <c r="C134" s="70">
        <v>0.44444194622399708</v>
      </c>
      <c r="D134" s="71">
        <v>1622213.1037175893</v>
      </c>
    </row>
    <row r="136" spans="1:5" ht="13.5" thickBot="1">
      <c r="A136" s="68" t="s">
        <v>61</v>
      </c>
      <c r="B136" s="73">
        <v>3.7772148210086733</v>
      </c>
      <c r="C136" s="70">
        <v>0.43815664500309759</v>
      </c>
      <c r="D136" s="74">
        <v>-1599271.7542613063</v>
      </c>
    </row>
    <row r="137" spans="1:5" ht="13.5" thickBot="1">
      <c r="B137" s="75"/>
      <c r="C137" s="76" t="s">
        <v>62</v>
      </c>
      <c r="D137" s="77">
        <v>22941.349456283031</v>
      </c>
    </row>
  </sheetData>
  <mergeCells count="2">
    <mergeCell ref="G18:J18"/>
    <mergeCell ref="C18:F18"/>
  </mergeCells>
  <phoneticPr fontId="14" type="noConversion"/>
  <pageMargins left="0.75" right="0.75" top="1" bottom="1" header="0.5" footer="0.5"/>
  <pageSetup scale="62" fitToHeight="0" orientation="portrait" r:id="rId1"/>
  <headerFooter alignWithMargins="0"/>
  <rowBreaks count="1" manualBreakCount="1">
    <brk id="78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C1" workbookViewId="0">
      <selection activeCell="N28" sqref="N28"/>
    </sheetView>
  </sheetViews>
  <sheetFormatPr defaultRowHeight="12.75"/>
  <cols>
    <col min="1" max="1" width="25" bestFit="1" customWidth="1"/>
    <col min="10" max="10" width="11.28515625" bestFit="1" customWidth="1"/>
    <col min="11" max="11" width="9.42578125" bestFit="1" customWidth="1"/>
  </cols>
  <sheetData>
    <row r="1" spans="1:12" ht="13.5" thickBot="1">
      <c r="A1" s="3" t="s">
        <v>6</v>
      </c>
    </row>
    <row r="2" spans="1:12" ht="13.5" thickBot="1">
      <c r="A2" s="2">
        <v>633000</v>
      </c>
      <c r="B2" s="3"/>
      <c r="C2" s="3"/>
      <c r="D2" s="3"/>
      <c r="E2" s="3"/>
      <c r="F2" s="3"/>
      <c r="G2" s="3"/>
      <c r="H2" s="3"/>
      <c r="I2" s="3"/>
      <c r="J2" s="8" t="s">
        <v>9</v>
      </c>
      <c r="K2" s="4" t="s">
        <v>11</v>
      </c>
    </row>
    <row r="3" spans="1:12" ht="13.5" thickBot="1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9" t="s">
        <v>10</v>
      </c>
      <c r="K3" s="5" t="s">
        <v>5</v>
      </c>
    </row>
    <row r="4" spans="1:12" ht="13.5" thickTop="1">
      <c r="A4" t="s">
        <v>0</v>
      </c>
      <c r="B4" s="7">
        <v>2090</v>
      </c>
      <c r="C4" s="7">
        <v>1614</v>
      </c>
      <c r="D4" s="7">
        <v>1625</v>
      </c>
      <c r="E4" s="7">
        <v>1381</v>
      </c>
      <c r="F4" s="7">
        <v>1493</v>
      </c>
      <c r="G4" s="7">
        <v>1171</v>
      </c>
      <c r="H4" s="7">
        <v>1409</v>
      </c>
      <c r="I4" s="7">
        <v>1494</v>
      </c>
      <c r="J4" s="10">
        <f>AVERAGE(B4:I4)</f>
        <v>1534.625</v>
      </c>
      <c r="K4" s="7">
        <f>J4*12</f>
        <v>18415.5</v>
      </c>
    </row>
    <row r="5" spans="1:12">
      <c r="A5" t="s">
        <v>7</v>
      </c>
      <c r="B5" s="6">
        <f>B4*1000/($A$2*30)</f>
        <v>0.11005792522380201</v>
      </c>
      <c r="C5" s="6">
        <f t="shared" ref="C5:I5" si="0">C4*1000/($A$2*30)</f>
        <v>8.499210110584518E-2</v>
      </c>
      <c r="D5" s="6">
        <f t="shared" si="0"/>
        <v>8.5571353343865189E-2</v>
      </c>
      <c r="E5" s="6">
        <f t="shared" si="0"/>
        <v>7.2722485518694049E-2</v>
      </c>
      <c r="F5" s="6">
        <f t="shared" si="0"/>
        <v>7.862032648762507E-2</v>
      </c>
      <c r="G5" s="6">
        <f t="shared" si="0"/>
        <v>6.1664033701948395E-2</v>
      </c>
      <c r="H5" s="6">
        <f t="shared" si="0"/>
        <v>7.4196945760926808E-2</v>
      </c>
      <c r="I5" s="6">
        <f t="shared" si="0"/>
        <v>7.8672985781990515E-2</v>
      </c>
      <c r="J5" s="11">
        <f>AVERAGE(B5:I5)</f>
        <v>8.0812269615587157E-2</v>
      </c>
      <c r="K5" s="1"/>
    </row>
    <row r="6" spans="1:12">
      <c r="A6" t="s">
        <v>1</v>
      </c>
      <c r="B6" s="7">
        <v>631</v>
      </c>
      <c r="C6" s="7">
        <v>766</v>
      </c>
      <c r="D6" s="7">
        <v>959</v>
      </c>
      <c r="E6" s="7">
        <v>480</v>
      </c>
      <c r="F6" s="7">
        <v>631</v>
      </c>
      <c r="G6" s="7">
        <v>738</v>
      </c>
      <c r="H6" s="7">
        <v>865</v>
      </c>
      <c r="I6" s="7">
        <v>937</v>
      </c>
      <c r="J6" s="10">
        <f>AVERAGE(B6:I6)</f>
        <v>750.875</v>
      </c>
      <c r="K6" s="7">
        <f>J6*12</f>
        <v>9010.5</v>
      </c>
    </row>
    <row r="7" spans="1:12" ht="13.5" thickBot="1">
      <c r="A7" t="s">
        <v>8</v>
      </c>
      <c r="B7" s="6">
        <f>B6*1000/($A$2*30)</f>
        <v>3.3228014744602422E-2</v>
      </c>
      <c r="C7" s="6">
        <f t="shared" ref="C7:I7" si="1">C6*1000/($A$2*30)</f>
        <v>4.0337019483938918E-2</v>
      </c>
      <c r="D7" s="6">
        <f t="shared" si="1"/>
        <v>5.050026329647183E-2</v>
      </c>
      <c r="E7" s="6">
        <f t="shared" si="1"/>
        <v>2.5276461295418641E-2</v>
      </c>
      <c r="F7" s="6">
        <f t="shared" si="1"/>
        <v>3.3228014744602422E-2</v>
      </c>
      <c r="G7" s="6">
        <f t="shared" si="1"/>
        <v>3.886255924170616E-2</v>
      </c>
      <c r="H7" s="6">
        <f t="shared" si="1"/>
        <v>4.5550289626119012E-2</v>
      </c>
      <c r="I7" s="6">
        <f t="shared" si="1"/>
        <v>4.9341758820431805E-2</v>
      </c>
      <c r="J7" s="11">
        <f>AVERAGE(B7:I7)</f>
        <v>3.9540547656661401E-2</v>
      </c>
      <c r="K7" s="17"/>
      <c r="L7" s="18">
        <f>K4+K6</f>
        <v>27426</v>
      </c>
    </row>
    <row r="8" spans="1:12">
      <c r="B8" s="1"/>
      <c r="C8" s="1"/>
      <c r="D8" s="1"/>
      <c r="E8" s="1"/>
      <c r="F8" s="1"/>
      <c r="G8" s="1"/>
      <c r="H8" s="1"/>
      <c r="I8" s="1"/>
      <c r="J8" s="12"/>
      <c r="K8" s="1"/>
    </row>
    <row r="9" spans="1:12" ht="13.5" thickBot="1">
      <c r="A9" t="s">
        <v>2</v>
      </c>
      <c r="B9" s="7">
        <v>548</v>
      </c>
      <c r="C9" s="7">
        <v>1754</v>
      </c>
      <c r="D9" s="7">
        <v>332</v>
      </c>
      <c r="E9" s="7">
        <v>965</v>
      </c>
      <c r="F9" s="7">
        <v>1086</v>
      </c>
      <c r="G9" s="7">
        <v>458</v>
      </c>
      <c r="H9" s="7">
        <v>-253</v>
      </c>
      <c r="I9" s="7">
        <v>3756</v>
      </c>
      <c r="J9" s="10">
        <f t="shared" ref="J9:J14" si="2">AVERAGE(B9:I9)</f>
        <v>1080.75</v>
      </c>
      <c r="K9" s="16">
        <f>J9*12</f>
        <v>12969</v>
      </c>
      <c r="L9" s="18">
        <f>K9</f>
        <v>12969</v>
      </c>
    </row>
    <row r="10" spans="1:12">
      <c r="B10" s="1"/>
      <c r="C10" s="1"/>
      <c r="D10" s="1"/>
      <c r="E10" s="1"/>
      <c r="F10" s="1"/>
      <c r="G10" s="1"/>
      <c r="H10" s="1"/>
      <c r="I10" s="1"/>
      <c r="J10" s="12"/>
      <c r="K10" s="1"/>
    </row>
    <row r="11" spans="1:12" ht="13.5" thickBot="1">
      <c r="A11" t="s">
        <v>3</v>
      </c>
      <c r="B11" s="1">
        <v>50</v>
      </c>
      <c r="C11" s="1">
        <v>50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0">
        <f>AVERAGE(B11:I11)</f>
        <v>50</v>
      </c>
      <c r="K11" s="16">
        <f>J11*12</f>
        <v>600</v>
      </c>
      <c r="L11" s="18">
        <f>K11</f>
        <v>600</v>
      </c>
    </row>
    <row r="12" spans="1:12">
      <c r="B12" s="1"/>
      <c r="C12" s="1"/>
      <c r="D12" s="1"/>
      <c r="E12" s="1"/>
      <c r="F12" s="1"/>
      <c r="G12" s="1"/>
      <c r="H12" s="1"/>
      <c r="I12" s="1"/>
      <c r="J12" s="12"/>
      <c r="K12" s="1"/>
    </row>
    <row r="13" spans="1:12">
      <c r="A13" t="s">
        <v>4</v>
      </c>
      <c r="B13" s="7">
        <v>43</v>
      </c>
      <c r="C13" s="7">
        <v>3</v>
      </c>
      <c r="D13" s="7">
        <v>159</v>
      </c>
      <c r="E13" s="7">
        <v>111</v>
      </c>
      <c r="F13" s="7">
        <v>120</v>
      </c>
      <c r="G13" s="7">
        <v>78</v>
      </c>
      <c r="H13" s="7">
        <v>63</v>
      </c>
      <c r="I13" s="7">
        <v>116</v>
      </c>
      <c r="J13" s="10">
        <f t="shared" si="2"/>
        <v>86.625</v>
      </c>
      <c r="K13" s="7">
        <f>J13*12</f>
        <v>1039.5</v>
      </c>
    </row>
    <row r="14" spans="1:12" ht="13.5" thickBot="1">
      <c r="A14" t="s">
        <v>22</v>
      </c>
      <c r="B14" s="7">
        <v>392</v>
      </c>
      <c r="C14" s="7">
        <v>421</v>
      </c>
      <c r="D14" s="7">
        <v>377</v>
      </c>
      <c r="E14" s="7">
        <v>350</v>
      </c>
      <c r="F14" s="7">
        <v>344</v>
      </c>
      <c r="G14" s="7">
        <v>432</v>
      </c>
      <c r="H14" s="7">
        <v>336</v>
      </c>
      <c r="I14" s="7">
        <v>343</v>
      </c>
      <c r="J14" s="10">
        <f t="shared" si="2"/>
        <v>374.375</v>
      </c>
      <c r="K14" s="16">
        <f>J14*12</f>
        <v>4492.5</v>
      </c>
      <c r="L14" s="18">
        <f>K13+K14</f>
        <v>5532</v>
      </c>
    </row>
    <row r="15" spans="1:12">
      <c r="J15" s="13"/>
    </row>
    <row r="16" spans="1:12">
      <c r="A16" t="s">
        <v>23</v>
      </c>
      <c r="B16" s="7">
        <v>314</v>
      </c>
      <c r="C16" s="7">
        <v>314</v>
      </c>
      <c r="D16" s="7">
        <v>314</v>
      </c>
      <c r="E16" s="7">
        <v>392</v>
      </c>
      <c r="F16" s="7">
        <v>392</v>
      </c>
      <c r="G16" s="7">
        <v>314</v>
      </c>
      <c r="H16" s="7">
        <v>470</v>
      </c>
      <c r="I16" s="7">
        <v>392</v>
      </c>
      <c r="J16" s="10">
        <f>AVERAGE(B16:I16)</f>
        <v>362.75</v>
      </c>
      <c r="K16" s="7">
        <f>J16*12</f>
        <v>4353</v>
      </c>
    </row>
    <row r="17" spans="1:13" ht="13.5" thickBot="1">
      <c r="A17" t="s">
        <v>24</v>
      </c>
      <c r="B17" s="7">
        <v>684</v>
      </c>
      <c r="C17" s="7">
        <v>715</v>
      </c>
      <c r="D17" s="7">
        <v>664</v>
      </c>
      <c r="E17" s="7">
        <v>573</v>
      </c>
      <c r="F17" s="7">
        <v>692</v>
      </c>
      <c r="G17" s="7">
        <v>709</v>
      </c>
      <c r="H17" s="7">
        <v>706</v>
      </c>
      <c r="I17" s="7">
        <v>656</v>
      </c>
      <c r="J17" s="10">
        <f>AVERAGE(B17:I17)</f>
        <v>674.875</v>
      </c>
      <c r="K17" s="16">
        <f>J17*12</f>
        <v>8098.5</v>
      </c>
      <c r="L17" s="18">
        <f>K16+K17</f>
        <v>12451.5</v>
      </c>
      <c r="M17" s="14">
        <f>SUM(L7:L17)</f>
        <v>58978.5</v>
      </c>
    </row>
    <row r="18" spans="1:13">
      <c r="J18" s="13"/>
    </row>
    <row r="19" spans="1:13">
      <c r="J19" s="13"/>
    </row>
    <row r="20" spans="1:13">
      <c r="A20" t="s">
        <v>20</v>
      </c>
      <c r="B20" s="7">
        <v>-198</v>
      </c>
      <c r="C20" s="7">
        <v>-580</v>
      </c>
      <c r="D20" s="7">
        <v>-263</v>
      </c>
      <c r="E20" s="7">
        <v>-208</v>
      </c>
      <c r="F20" s="7">
        <v>-604</v>
      </c>
      <c r="G20" s="7">
        <v>-183</v>
      </c>
      <c r="H20" s="7">
        <v>-201</v>
      </c>
      <c r="I20" s="7">
        <v>-191</v>
      </c>
      <c r="J20" s="10">
        <f>AVERAGE(B20:I20)</f>
        <v>-303.5</v>
      </c>
      <c r="K20" s="7">
        <f>J20*12</f>
        <v>-3642</v>
      </c>
    </row>
    <row r="21" spans="1:13" ht="13.5" thickBot="1">
      <c r="A21" t="s">
        <v>21</v>
      </c>
      <c r="B21" s="7">
        <v>-556</v>
      </c>
      <c r="C21" s="7">
        <v>-1253</v>
      </c>
      <c r="D21" s="7">
        <v>-345</v>
      </c>
      <c r="E21" s="7">
        <v>-99</v>
      </c>
      <c r="F21" s="7">
        <v>-122</v>
      </c>
      <c r="G21" s="7">
        <v>-542</v>
      </c>
      <c r="H21" s="7">
        <v>-770</v>
      </c>
      <c r="I21" s="7">
        <v>237</v>
      </c>
      <c r="J21" s="10">
        <f>AVERAGE(B21:I21)</f>
        <v>-431.25</v>
      </c>
      <c r="K21" s="16">
        <f>J21*12</f>
        <v>-5175</v>
      </c>
      <c r="L21" s="18">
        <f>K20+K21</f>
        <v>-8817</v>
      </c>
      <c r="M21" s="18">
        <f>L20+L21</f>
        <v>-8817</v>
      </c>
    </row>
    <row r="22" spans="1:13">
      <c r="J22" s="13"/>
    </row>
    <row r="23" spans="1:13">
      <c r="A23" t="s">
        <v>25</v>
      </c>
      <c r="J23" s="13"/>
      <c r="K23" s="7">
        <f>SUM(K4:K21)</f>
        <v>50161.5</v>
      </c>
      <c r="M23" s="14">
        <f>M17+M21</f>
        <v>50161.5</v>
      </c>
    </row>
    <row r="24" spans="1:13">
      <c r="J24" s="13"/>
    </row>
    <row r="25" spans="1:13" ht="13.5" thickBot="1">
      <c r="A25" t="s">
        <v>26</v>
      </c>
      <c r="B25" s="7">
        <v>1875</v>
      </c>
      <c r="C25" s="7">
        <v>1850</v>
      </c>
      <c r="D25" s="7">
        <v>1873</v>
      </c>
      <c r="E25" s="7">
        <v>1897</v>
      </c>
      <c r="F25" s="7">
        <v>1901</v>
      </c>
      <c r="G25" s="7">
        <v>1657</v>
      </c>
      <c r="H25" s="7">
        <v>1770</v>
      </c>
      <c r="I25" s="7">
        <v>1739</v>
      </c>
      <c r="J25" s="15">
        <f>AVERAGE(B25:I25)</f>
        <v>1820.25</v>
      </c>
      <c r="K25" s="16">
        <f>J25*12</f>
        <v>21843</v>
      </c>
      <c r="L25" s="19">
        <f>K25</f>
        <v>21843</v>
      </c>
      <c r="M25" s="19">
        <f>L25</f>
        <v>21843</v>
      </c>
    </row>
    <row r="27" spans="1:13">
      <c r="A27" t="s">
        <v>27</v>
      </c>
      <c r="K27" s="14">
        <f>K23-K25</f>
        <v>28318.5</v>
      </c>
      <c r="M27" s="14">
        <f>M23-M25</f>
        <v>28318.5</v>
      </c>
    </row>
  </sheetData>
  <phoneticPr fontId="1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Summary</vt:lpstr>
      <vt:lpstr>Sheet1</vt:lpstr>
      <vt:lpstr>Sheet2</vt:lpstr>
      <vt:lpstr>Sheet3</vt:lpstr>
      <vt:lpstr>C_Strike</vt:lpstr>
      <vt:lpstr>Deal_Val</vt:lpstr>
      <vt:lpstr>Orig</vt:lpstr>
      <vt:lpstr>P_Strike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lfitzwat</dc:creator>
  <cp:lastModifiedBy>Felienne</cp:lastModifiedBy>
  <dcterms:created xsi:type="dcterms:W3CDTF">2001-09-26T20:39:44Z</dcterms:created>
  <dcterms:modified xsi:type="dcterms:W3CDTF">2014-09-04T13:36:22Z</dcterms:modified>
</cp:coreProperties>
</file>