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070" yWindow="30" windowWidth="6000" windowHeight="6990" activeTab="3"/>
  </bookViews>
  <sheets>
    <sheet name="Summary" sheetId="3" r:id="rId1"/>
    <sheet name="Receipts" sheetId="13" r:id="rId2"/>
    <sheet name="Utilities" sheetId="4" r:id="rId3"/>
    <sheet name="Supp-Vendor" sheetId="11" r:id="rId4"/>
    <sheet name="Mat Used" sheetId="15" r:id="rId5"/>
    <sheet name="Det. Supplies" sheetId="10" r:id="rId6"/>
    <sheet name="Work Log" sheetId="12" r:id="rId7"/>
    <sheet name="Incentive Plan" sheetId="8" r:id="rId8"/>
    <sheet name="Database" sheetId="7" r:id="rId9"/>
    <sheet name="Gen Info" sheetId="1" r:id="rId10"/>
    <sheet name="Max Rent" sheetId="14" r:id="rId11"/>
  </sheets>
  <calcPr calcId="152511" calcOnSave="0"/>
</workbook>
</file>

<file path=xl/calcChain.xml><?xml version="1.0" encoding="utf-8"?>
<calcChain xmlns="http://schemas.openxmlformats.org/spreadsheetml/2006/main">
  <c r="F47" i="7" l="1"/>
  <c r="E23" i="8"/>
  <c r="E24" i="8"/>
  <c r="C47" i="14"/>
  <c r="C49" i="14" s="1"/>
  <c r="B49" i="14" s="1"/>
  <c r="D47" i="14"/>
  <c r="E47" i="14"/>
  <c r="D49" i="14"/>
  <c r="E49" i="14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C49" i="13"/>
  <c r="C51" i="13" s="1"/>
  <c r="D49" i="13"/>
  <c r="E49" i="13"/>
  <c r="E51" i="13" s="1"/>
  <c r="D51" i="13"/>
  <c r="AE53" i="13"/>
  <c r="AH53" i="13"/>
  <c r="I59" i="13"/>
  <c r="B59" i="13" s="1"/>
  <c r="B61" i="13" s="1"/>
  <c r="J59" i="13"/>
  <c r="O59" i="13"/>
  <c r="C59" i="13" s="1"/>
  <c r="C61" i="13" s="1"/>
  <c r="P59" i="13"/>
  <c r="U59" i="13"/>
  <c r="D59" i="13" s="1"/>
  <c r="D61" i="13" s="1"/>
  <c r="V59" i="13"/>
  <c r="AA59" i="13"/>
  <c r="E59" i="13" s="1"/>
  <c r="AB59" i="13"/>
  <c r="E60" i="13" s="1"/>
  <c r="B60" i="13"/>
  <c r="C60" i="13"/>
  <c r="D60" i="13"/>
  <c r="C25" i="3"/>
  <c r="D34" i="3"/>
  <c r="D75" i="3" s="1"/>
  <c r="D36" i="3"/>
  <c r="D41" i="3"/>
  <c r="O7" i="11"/>
  <c r="O11" i="11"/>
  <c r="O38" i="11" s="1"/>
  <c r="O12" i="11"/>
  <c r="D37" i="3" s="1"/>
  <c r="O13" i="11"/>
  <c r="D38" i="3" s="1"/>
  <c r="O15" i="11"/>
  <c r="O22" i="11"/>
  <c r="O23" i="11"/>
  <c r="O24" i="11"/>
  <c r="O26" i="11"/>
  <c r="O28" i="11"/>
  <c r="O29" i="11"/>
  <c r="O30" i="11"/>
  <c r="O31" i="11"/>
  <c r="O32" i="11"/>
  <c r="O35" i="11"/>
  <c r="O36" i="11"/>
  <c r="D38" i="11"/>
  <c r="E38" i="11"/>
  <c r="F38" i="11"/>
  <c r="I38" i="11"/>
  <c r="M38" i="11"/>
  <c r="B41" i="4"/>
  <c r="C41" i="4"/>
  <c r="D41" i="4"/>
  <c r="B51" i="4"/>
  <c r="C51" i="4"/>
  <c r="D51" i="4"/>
  <c r="B60" i="4"/>
  <c r="C60" i="4"/>
  <c r="D60" i="4"/>
  <c r="E53" i="13" l="1"/>
  <c r="E55" i="13" s="1"/>
  <c r="C4" i="3" s="1"/>
  <c r="C79" i="3" s="1"/>
  <c r="E61" i="13"/>
  <c r="F61" i="13" s="1"/>
  <c r="D5" i="3" s="1"/>
</calcChain>
</file>

<file path=xl/sharedStrings.xml><?xml version="1.0" encoding="utf-8"?>
<sst xmlns="http://schemas.openxmlformats.org/spreadsheetml/2006/main" count="1347" uniqueCount="755">
  <si>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</si>
  <si>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</si>
  <si>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</si>
  <si>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</si>
  <si>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</si>
  <si>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</si>
  <si>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</si>
  <si>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</si>
  <si>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</si>
  <si>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</si>
  <si>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</si>
  <si>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</si>
  <si>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</si>
  <si>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</si>
  <si>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</si>
  <si>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</si>
  <si>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</si>
  <si>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</si>
  <si>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</si>
  <si>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</si>
  <si>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</si>
  <si>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</si>
  <si>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</si>
  <si>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</si>
  <si>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</si>
  <si>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</si>
  <si>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</si>
  <si>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</si>
  <si>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</si>
  <si>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Advertising</t>
  </si>
  <si>
    <t xml:space="preserve">  </t>
  </si>
  <si>
    <t>Maintenance</t>
  </si>
  <si>
    <t xml:space="preserve">  Wages:</t>
  </si>
  <si>
    <t>Wade O'Neill</t>
  </si>
  <si>
    <t xml:space="preserve">  Worldwide Pest</t>
  </si>
  <si>
    <t>Legal/Professional:</t>
  </si>
  <si>
    <t xml:space="preserve">  National Tenant Network</t>
  </si>
  <si>
    <t xml:space="preserve">  Other</t>
  </si>
  <si>
    <t>Management:</t>
  </si>
  <si>
    <t xml:space="preserve">  Mary Richards</t>
  </si>
  <si>
    <t>Supplies: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</si>
  <si>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</si>
  <si>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</si>
  <si>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</si>
  <si>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</si>
  <si>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</si>
  <si>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</si>
  <si>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</si>
  <si>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</si>
  <si>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</si>
  <si>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</si>
  <si>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</si>
  <si>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</si>
  <si>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</si>
  <si>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</si>
  <si>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</si>
  <si>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</si>
  <si>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</si>
  <si>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</si>
  <si>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</si>
  <si>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</si>
  <si>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</si>
  <si>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</si>
  <si>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</si>
  <si>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</si>
  <si>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</si>
  <si>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</si>
  <si>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</si>
  <si>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</si>
  <si>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</si>
  <si>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</si>
  <si>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</si>
  <si>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</si>
  <si>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</si>
  <si>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</si>
  <si>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</si>
  <si>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</si>
  <si>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</si>
  <si>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</si>
  <si>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</si>
  <si>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</si>
  <si>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</si>
  <si>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</si>
  <si>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Aug</t>
  </si>
  <si>
    <t>Rent</t>
  </si>
  <si>
    <t>Net</t>
  </si>
  <si>
    <t>A/C</t>
  </si>
  <si>
    <t>Unit</t>
  </si>
  <si>
    <t>Manager</t>
  </si>
  <si>
    <t>Maint.</t>
  </si>
  <si>
    <t>May</t>
  </si>
  <si>
    <t xml:space="preserve">  Contract Cleaning</t>
  </si>
  <si>
    <t>Capital Equipment</t>
  </si>
  <si>
    <t xml:space="preserve">   Refrigerators</t>
  </si>
  <si>
    <t xml:space="preserve">   Air Conditioners</t>
  </si>
  <si>
    <t>Average</t>
  </si>
  <si>
    <t>Total Repairs &amp; Supplies</t>
  </si>
  <si>
    <t>Sep</t>
  </si>
  <si>
    <t>Oct</t>
  </si>
  <si>
    <t>Jul</t>
  </si>
  <si>
    <t>Jun</t>
  </si>
  <si>
    <t>Apr</t>
  </si>
  <si>
    <t>Mar</t>
  </si>
  <si>
    <t>Feb</t>
  </si>
  <si>
    <t>Jan</t>
  </si>
  <si>
    <t>Nov Est.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</si>
  <si>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</si>
  <si>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</si>
  <si>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</si>
  <si>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</si>
  <si>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</si>
  <si>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</si>
  <si>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</si>
  <si>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</si>
  <si>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</si>
  <si>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Nov</t>
  </si>
  <si>
    <t xml:space="preserve">   Coin Washer</t>
  </si>
  <si>
    <t xml:space="preserve">   Gary's Supplies</t>
  </si>
  <si>
    <t xml:space="preserve">   Vinyl Floor</t>
  </si>
  <si>
    <t xml:space="preserve">   Paint</t>
  </si>
  <si>
    <t xml:space="preserve">   Cleaning </t>
  </si>
  <si>
    <t xml:space="preserve">   Lumber</t>
  </si>
  <si>
    <t xml:space="preserve">   Sheetrock</t>
  </si>
  <si>
    <t xml:space="preserve">   Locks</t>
  </si>
  <si>
    <t xml:space="preserve">   Tools/Blades/Bits</t>
  </si>
  <si>
    <t xml:space="preserve">   Electric</t>
  </si>
  <si>
    <t xml:space="preserve">   MiniBlinds</t>
  </si>
  <si>
    <t xml:space="preserve">   Window Panes</t>
  </si>
  <si>
    <t>Walmart</t>
  </si>
  <si>
    <t>Papes</t>
  </si>
  <si>
    <t>Home Depot</t>
  </si>
  <si>
    <t>Sh. Williams</t>
  </si>
  <si>
    <t>1st Source</t>
  </si>
  <si>
    <t>Steelmans</t>
  </si>
  <si>
    <t>R. Vallejo</t>
  </si>
  <si>
    <t>Century</t>
  </si>
  <si>
    <t>Crumps</t>
  </si>
  <si>
    <t>Other</t>
  </si>
  <si>
    <t>Date</t>
  </si>
  <si>
    <t>Invoice</t>
  </si>
  <si>
    <t>Vendor</t>
  </si>
  <si>
    <t>Quantity</t>
  </si>
  <si>
    <t>Item</t>
  </si>
  <si>
    <t>Price</t>
  </si>
  <si>
    <t>Unit Used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</si>
  <si>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</si>
  <si>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</si>
  <si>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</si>
  <si>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</si>
  <si>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</si>
  <si>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</si>
  <si>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</si>
  <si>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</si>
  <si>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</si>
  <si>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</si>
  <si>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</si>
  <si>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Est. $$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</si>
  <si>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</si>
  <si>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</si>
  <si>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</si>
  <si>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</si>
  <si>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</si>
  <si>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</si>
  <si>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</si>
  <si>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</si>
  <si>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</si>
  <si>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</si>
  <si>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</si>
  <si>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</si>
  <si>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</si>
  <si>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</si>
  <si>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>Rents</t>
  </si>
  <si>
    <t>Deposits</t>
  </si>
  <si>
    <t>Net Operating Income</t>
  </si>
  <si>
    <t xml:space="preserve">    Total Receipts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</si>
  <si>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</si>
  <si>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</si>
  <si>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</si>
  <si>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</si>
  <si>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</si>
  <si>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</si>
  <si>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7/21</t>
  </si>
  <si>
    <t>Maint</t>
  </si>
  <si>
    <t xml:space="preserve"> Periods/Month</t>
  </si>
  <si>
    <t>Ritchie</t>
  </si>
  <si>
    <t>Trevino,Jr.</t>
  </si>
  <si>
    <t>Armendariz</t>
  </si>
  <si>
    <t>Copeland</t>
  </si>
  <si>
    <t>Merriwether</t>
  </si>
  <si>
    <t>Longoria</t>
  </si>
  <si>
    <t>Alexander</t>
  </si>
  <si>
    <t>Martinez</t>
  </si>
  <si>
    <t>Clark</t>
  </si>
  <si>
    <t>Benefield</t>
  </si>
  <si>
    <t>Campos</t>
  </si>
  <si>
    <t>Cisneros</t>
  </si>
  <si>
    <t>Sotelo</t>
  </si>
  <si>
    <t>Jasso</t>
  </si>
  <si>
    <t>Wood</t>
  </si>
  <si>
    <t>Perez</t>
  </si>
  <si>
    <t>Mims</t>
  </si>
  <si>
    <t>Harris</t>
  </si>
  <si>
    <t>Ramirez</t>
  </si>
  <si>
    <t>Garza</t>
  </si>
  <si>
    <t>Ramos</t>
  </si>
  <si>
    <t>Placencia</t>
  </si>
  <si>
    <t>Tram</t>
  </si>
  <si>
    <t>Phillips</t>
  </si>
  <si>
    <t>Nieto</t>
  </si>
  <si>
    <t>Tijerina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</si>
  <si>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</si>
  <si>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</si>
  <si>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</si>
  <si>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</si>
  <si>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</si>
  <si>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</si>
  <si>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</si>
  <si>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</si>
  <si>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</si>
  <si>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</si>
  <si>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</si>
  <si>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</si>
  <si>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</si>
  <si>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</si>
  <si>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</si>
  <si>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</si>
  <si>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Haranty Sal.</t>
  </si>
  <si>
    <t>Gold. Corral</t>
  </si>
  <si>
    <t>Light. Metals</t>
  </si>
  <si>
    <t>Acme Brick</t>
  </si>
  <si>
    <t>WalMart Dist.</t>
  </si>
  <si>
    <t>Marble Masters</t>
  </si>
  <si>
    <t>Papes Pecan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</si>
  <si>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</si>
  <si>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</si>
  <si>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</si>
  <si>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</si>
  <si>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</si>
  <si>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</si>
  <si>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</si>
  <si>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</si>
  <si>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</si>
  <si>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</si>
  <si>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</si>
  <si>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</si>
  <si>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</si>
  <si>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</si>
  <si>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</si>
  <si>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</si>
  <si>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</si>
  <si>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</si>
  <si>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</si>
  <si>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</si>
  <si>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</si>
  <si>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</si>
  <si>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</si>
  <si>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</si>
  <si>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</si>
  <si>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</si>
  <si>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</si>
  <si>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</si>
  <si>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</si>
  <si>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</si>
  <si>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</si>
  <si>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</si>
  <si>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</si>
  <si>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</si>
  <si>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</si>
  <si>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</si>
  <si>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</si>
  <si>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</si>
  <si>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</si>
  <si>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 xml:space="preserve">  Office</t>
  </si>
  <si>
    <t>KWJ/Berg</t>
  </si>
  <si>
    <t>KWJ Rental</t>
  </si>
  <si>
    <t>hand crank auger</t>
  </si>
  <si>
    <t>plumbing</t>
  </si>
  <si>
    <t>#13300</t>
  </si>
  <si>
    <t>USPS</t>
  </si>
  <si>
    <t>stamps</t>
  </si>
  <si>
    <t>office</t>
  </si>
  <si>
    <t>TC#1794</t>
  </si>
  <si>
    <t>Wal-Mart</t>
  </si>
  <si>
    <t>Ajax</t>
  </si>
  <si>
    <t>cleaning</t>
  </si>
  <si>
    <t>paper clip holder</t>
  </si>
  <si>
    <t>index dividers</t>
  </si>
  <si>
    <t>6pk manilla envelopes</t>
  </si>
  <si>
    <t>binders</t>
  </si>
  <si>
    <t>wall calender</t>
  </si>
  <si>
    <t>3pk bankers boxes</t>
  </si>
  <si>
    <t>brillo pads</t>
  </si>
  <si>
    <t>2pk scrubbies</t>
  </si>
  <si>
    <t>Rented snake for kitchen drain line. Found lots of red string. Will speak with tenant</t>
  </si>
  <si>
    <t>about this. Water leaking under cabinet due to water backing up in drain line.</t>
  </si>
  <si>
    <t>Kitchen sink &amp; commode clogged. Ran bowl auger thru commode. Draining properly</t>
  </si>
  <si>
    <t>Apt #31</t>
  </si>
  <si>
    <t>V</t>
  </si>
  <si>
    <t>#01014176</t>
  </si>
  <si>
    <t>threshold</t>
  </si>
  <si>
    <t>#14</t>
  </si>
  <si>
    <t>pull chain light fixtures</t>
  </si>
  <si>
    <t>1/#28-1/stock</t>
  </si>
  <si>
    <t>#32</t>
  </si>
  <si>
    <t>maint.</t>
  </si>
  <si>
    <t>sheets 3/4" plywood</t>
  </si>
  <si>
    <t>stock</t>
  </si>
  <si>
    <t>Papes Lumber</t>
  </si>
  <si>
    <t>TC#77375-0</t>
  </si>
  <si>
    <t>Steelman Office Sup.</t>
  </si>
  <si>
    <t>copy holder</t>
  </si>
  <si>
    <t>2000 desk calender</t>
  </si>
  <si>
    <t>postal scale</t>
  </si>
  <si>
    <t>TC#1333</t>
  </si>
  <si>
    <t xml:space="preserve">telephone </t>
  </si>
  <si>
    <t>#13317</t>
  </si>
  <si>
    <t>electric roto rooter</t>
  </si>
  <si>
    <t>#41</t>
  </si>
  <si>
    <t>at this time. Helped Gary with a/c and heat installation.</t>
  </si>
  <si>
    <t xml:space="preserve"> Replaced damaged sheetrock. Removed kitchen cabinet and tore up rotten floor.</t>
  </si>
  <si>
    <t>Went to KWJ Rentals to pick up snake. Ran snake through bath and commode drains.</t>
  </si>
  <si>
    <t>laundry room</t>
  </si>
  <si>
    <t>Emptied trash and swept.</t>
  </si>
  <si>
    <t>Replaced 2 screens and cut board to hold window open.</t>
  </si>
  <si>
    <t>Finished removing rotten kitchen floor. Replaced joists. Shimming up joists and layed</t>
  </si>
  <si>
    <t>plywood.</t>
  </si>
  <si>
    <t>Adjusted front and back door strike plates so locks will latch.</t>
  </si>
  <si>
    <t>Picking up limbs and blowing off leaves.</t>
  </si>
  <si>
    <t>Finished kitchen sub-floor. Put cabinets back. Removed floor boards where wall needs</t>
  </si>
  <si>
    <t>studding up. Working  on leveling wall between bedroom and bathroom.</t>
  </si>
  <si>
    <t>Went to Papes Lumber to pick up supplies and unloaded them .</t>
  </si>
  <si>
    <t>Radio Shack</t>
  </si>
  <si>
    <t>mouse pad</t>
  </si>
  <si>
    <t>Sprint telephone</t>
  </si>
  <si>
    <t>#2 button did not work.</t>
  </si>
  <si>
    <t>#010014653</t>
  </si>
  <si>
    <t>screen turnbuckle</t>
  </si>
  <si>
    <t>supplies</t>
  </si>
  <si>
    <t>#10</t>
  </si>
  <si>
    <t>2x6x8's</t>
  </si>
  <si>
    <t>5 gal. Bucket of mud</t>
  </si>
  <si>
    <t>concrete pads</t>
  </si>
  <si>
    <t>#38</t>
  </si>
  <si>
    <t>cinder blocks</t>
  </si>
  <si>
    <t xml:space="preserve">                          Total</t>
  </si>
  <si>
    <t>#010014780</t>
  </si>
  <si>
    <t>square D breakers</t>
  </si>
  <si>
    <t>1/#25-1/stock</t>
  </si>
  <si>
    <t>4" octagon boxes</t>
  </si>
  <si>
    <t>4pk AA batteries</t>
  </si>
  <si>
    <t>2pk 9-v batteries</t>
  </si>
  <si>
    <t>carpet strip</t>
  </si>
  <si>
    <t>#25</t>
  </si>
  <si>
    <t>4pk D batteries</t>
  </si>
  <si>
    <t>6" taping knife</t>
  </si>
  <si>
    <t>6# can drain opener</t>
  </si>
  <si>
    <t>Replaced breaker in box.</t>
  </si>
  <si>
    <t>Installed turnbuckle on screen door.</t>
  </si>
  <si>
    <t>Replaced light bulbs in entry light and stairway light.</t>
  </si>
  <si>
    <t>Secured commode to floor and flange.</t>
  </si>
  <si>
    <t>Unclogged kitchen sink. It was full of hamb. Grease. Spoke with tenant about this.</t>
  </si>
  <si>
    <t xml:space="preserve">Replaced 20 amp breaker. Removed all trash. Cleaned all light covers and replaced </t>
  </si>
  <si>
    <t>the light bulbs. Cleaned the stove, frig, kitchen sink, cabinets, tub, commode, bath</t>
  </si>
  <si>
    <t>sink , swept and mopped both floors.</t>
  </si>
  <si>
    <t xml:space="preserve">Removed bedroom carpet. Swept down cob webs. Replaced 2 screens. Deciding how </t>
  </si>
  <si>
    <t>to install an electric smoke alarm.</t>
  </si>
  <si>
    <t xml:space="preserve">  n/a</t>
  </si>
  <si>
    <t>#25487</t>
  </si>
  <si>
    <t>Papes Floors</t>
  </si>
  <si>
    <t>12'x18' vinyl</t>
  </si>
  <si>
    <t>12'x25' carpet</t>
  </si>
  <si>
    <t>#010014962</t>
  </si>
  <si>
    <t>bath sink stems</t>
  </si>
  <si>
    <t>#16</t>
  </si>
  <si>
    <t>brass seats</t>
  </si>
  <si>
    <t>#010015025</t>
  </si>
  <si>
    <t>credit</t>
  </si>
  <si>
    <t>11/2x12 PVC ext.</t>
  </si>
  <si>
    <t>11/4x12 PVC ext.</t>
  </si>
  <si>
    <t>roll teflon tape</t>
  </si>
  <si>
    <t>electrical</t>
  </si>
  <si>
    <t>3/8x1/2x20 sup. Lines</t>
  </si>
  <si>
    <t>2/#16-2/stock</t>
  </si>
  <si>
    <t>2pk. Correction tape</t>
  </si>
  <si>
    <t>Checked stems in bath faucet and found leaking. Went to Papes lumber to get new</t>
  </si>
  <si>
    <t xml:space="preserve">ones. Installed new stems and found would not fit. Decided to replace sink with one </t>
  </si>
  <si>
    <t>from stock. When installing shutoff, it broke. Went back to Papes to get another. Finished</t>
  </si>
  <si>
    <t>installing sink, shutoffs and supply lines. Caulked around sink and 2 holes.</t>
  </si>
  <si>
    <t>Cut the carpet for the L.R. and bedroom. Carried in padding and tack strips.</t>
  </si>
  <si>
    <t>#010015059</t>
  </si>
  <si>
    <t>brass bushings</t>
  </si>
  <si>
    <t>Late Charge</t>
  </si>
  <si>
    <t>10 + 2 a day</t>
  </si>
  <si>
    <t>Jan. 21</t>
  </si>
  <si>
    <t>#010015175</t>
  </si>
  <si>
    <t>boxes masonry nails</t>
  </si>
  <si>
    <t>#010015212</t>
  </si>
  <si>
    <t>gal. Plastic cement</t>
  </si>
  <si>
    <t>4" brush</t>
  </si>
  <si>
    <t>tools</t>
  </si>
  <si>
    <t>other</t>
  </si>
  <si>
    <t>pd. 10 Lt.Ch.&amp; 5 key charge</t>
  </si>
  <si>
    <t>Trimmed and stretched bedroom carpet. Installed tackstrips and pad in L.R. Removed blinds</t>
  </si>
  <si>
    <t>for soaking. Installed smoke alarm. Cleaned blinds and rehung. Hung 1 new blind in L.R.</t>
  </si>
  <si>
    <t>Patched cracks in the walls.</t>
  </si>
  <si>
    <t>Looked to find where water leaking into closet. Went to Papes Lumber to get roof sealant.</t>
  </si>
  <si>
    <t>Patched with sealant but due to cold temp. would not adhere. Put tarp over leak until the</t>
  </si>
  <si>
    <t>weather clears and warms up so sealant will adhere.</t>
  </si>
  <si>
    <t>Jan.21</t>
  </si>
  <si>
    <t>Tenant complained of hearing water running in her closet wall. Tore wall open and found nipple</t>
  </si>
  <si>
    <t xml:space="preserve">going into 90 broken. Replaced with new one. </t>
  </si>
  <si>
    <t>Breaker kept tripping so replaced with new one.</t>
  </si>
  <si>
    <t>Tenant complained of tub draining slow and commode overflowing. Rented roto-rooter and ran</t>
  </si>
  <si>
    <t>thru lines. Found men's underwear(32" waist) in line. Gave tenant plumbers notice that they</t>
  </si>
  <si>
    <t>will be charged the next time. Bath had 2 leaks from roof. Caulked inside and put tar on the</t>
  </si>
  <si>
    <t>bad areas of the roof. This house needs to be reroofed badly.</t>
  </si>
  <si>
    <t xml:space="preserve">Tenant complained of water in the closet. Checked all closets and could not find any wet </t>
  </si>
  <si>
    <t>areas. Tenant was not home.</t>
  </si>
  <si>
    <t xml:space="preserve"> Caulked around shower handles to keep water from getting behind wall. Replaced shower</t>
  </si>
  <si>
    <t>head. Caulked around 1 L.R. window.</t>
  </si>
  <si>
    <t>bldg.1-4 W.H.</t>
  </si>
  <si>
    <t>bldg.1-4W.H.</t>
  </si>
  <si>
    <t>Found small hole in copper line. Replaced the line and installed a 3/4" ball valve.</t>
  </si>
  <si>
    <t>Installed a threshold on front door. Repaired where leaking from roof into closet with tar.</t>
  </si>
  <si>
    <t>#5071269</t>
  </si>
  <si>
    <t>3/8 galv. Nipples</t>
  </si>
  <si>
    <t>galv. Ells</t>
  </si>
  <si>
    <t>#010015435</t>
  </si>
  <si>
    <t>3/4" full port ball valves</t>
  </si>
  <si>
    <t>#13386</t>
  </si>
  <si>
    <t>repairs</t>
  </si>
  <si>
    <t>#010015672</t>
  </si>
  <si>
    <t>wax bowl rings</t>
  </si>
  <si>
    <t>commode flappers</t>
  </si>
  <si>
    <t>sets tank to bowl bolts</t>
  </si>
  <si>
    <t>20amp breaker</t>
  </si>
  <si>
    <t>1lb box drywall screws</t>
  </si>
  <si>
    <t>sink stoppers</t>
  </si>
  <si>
    <t>commode tank</t>
  </si>
  <si>
    <t>#28</t>
  </si>
  <si>
    <t>sets anchor bolts</t>
  </si>
  <si>
    <t>Replaced commode tank. Pulled commode to see why not secure to floor. Found small</t>
  </si>
  <si>
    <t>piece of cement under bowl. It is now secure.</t>
  </si>
  <si>
    <t>Replaced bathroom heater.</t>
  </si>
  <si>
    <t>#010015808</t>
  </si>
  <si>
    <t>Gerber stems</t>
  </si>
  <si>
    <t>#21</t>
  </si>
  <si>
    <t xml:space="preserve">               '32</t>
  </si>
  <si>
    <t xml:space="preserve">               '38</t>
  </si>
  <si>
    <t xml:space="preserve">               '41</t>
  </si>
  <si>
    <t>front park lot</t>
  </si>
  <si>
    <t xml:space="preserve">               '10</t>
  </si>
  <si>
    <t xml:space="preserve">               '16</t>
  </si>
  <si>
    <t xml:space="preserve">               '25</t>
  </si>
  <si>
    <t xml:space="preserve">                 '3</t>
  </si>
  <si>
    <t xml:space="preserve">               '14</t>
  </si>
  <si>
    <t xml:space="preserve">Opened shower wall to find where water coming from. Found 1/2" nipple going to shower </t>
  </si>
  <si>
    <t>head leaking. Replaced with new one. Also replaced gerber stem .</t>
  </si>
  <si>
    <t xml:space="preserve">Installed a threshold on front door. Cut down door to fit with threshold. Caulked around </t>
  </si>
  <si>
    <t>threshold. Installed pull chain fixture in back bedroom closet.</t>
  </si>
  <si>
    <t>Stapled screen over outside vents to keep out critters.</t>
  </si>
  <si>
    <t>TC#78770-0</t>
  </si>
  <si>
    <t>Steelman Office</t>
  </si>
  <si>
    <t>2pk fax film</t>
  </si>
  <si>
    <t>GE phone</t>
  </si>
  <si>
    <t>#010015905</t>
  </si>
  <si>
    <t>Pape Lumber</t>
  </si>
  <si>
    <t>tubes caulk</t>
  </si>
  <si>
    <t>tubes liquid nail</t>
  </si>
  <si>
    <t>1st Dep.</t>
  </si>
  <si>
    <t>2nd Dep.</t>
  </si>
  <si>
    <t>Fwd. Bal.</t>
  </si>
  <si>
    <t>Feb.3</t>
  </si>
  <si>
    <t>Feb.4</t>
  </si>
  <si>
    <t>Feb.1</t>
  </si>
  <si>
    <t>Late charge</t>
  </si>
  <si>
    <t>TC#25580</t>
  </si>
  <si>
    <t>box cement tack strips</t>
  </si>
  <si>
    <t>Painted plywood that was put over hole in wall yesterday and glued back shower wall.</t>
  </si>
  <si>
    <t xml:space="preserve">Scraped and caulked around tub. Pulled toilet to prep floor for vinyl. Layed vinyl in bath, </t>
  </si>
  <si>
    <t>caulked around covebase and reset toilet. Removed appliances to prep kitchen floor for the</t>
  </si>
  <si>
    <t xml:space="preserve">vinyl. Layed vinyl, caulked around covebase and replaced appliances. Rehung doors and </t>
  </si>
  <si>
    <t>carpeted closet. Cleaned old adhesive from L.R. floor and started putting down tack strips for</t>
  </si>
  <si>
    <t>carpet.</t>
  </si>
  <si>
    <t>Lt. Charge pd.</t>
  </si>
  <si>
    <t>1/2 dep. Until apt.ready</t>
  </si>
  <si>
    <t xml:space="preserve">       &lt;2&gt;</t>
  </si>
  <si>
    <t xml:space="preserve">                  Total</t>
  </si>
  <si>
    <t xml:space="preserve">Punch List:Wiped out window sills. Rinsed out kitchen sink. Repaired loose hinge on </t>
  </si>
  <si>
    <t>cabinet door. Cleaned front of oven door. Cleaned commode tank lid. Cleaned dried cleanser</t>
  </si>
  <si>
    <t>from shower floor.</t>
  </si>
  <si>
    <t>Checked frig for loud noise and water dripping. Ran thru defrost. Could not hear loud noise.</t>
  </si>
  <si>
    <t>Took freezer apart to find where water dripping from. Coming from between freezer and frig</t>
  </si>
  <si>
    <t>Cut a piece of metal to direct water to proper drain area.</t>
  </si>
  <si>
    <t xml:space="preserve">Put rest of tack strips and pad down in L.R. Painted covebase thu out. Layed carpet in L.R. </t>
  </si>
  <si>
    <t xml:space="preserve">Rehung doors and cleaned them and walls. </t>
  </si>
  <si>
    <t># Occup.</t>
  </si>
  <si>
    <t>#010016394</t>
  </si>
  <si>
    <t>36" thresholds</t>
  </si>
  <si>
    <t>1/#34-1/stock</t>
  </si>
  <si>
    <t>Jan.28</t>
  </si>
  <si>
    <t>5keycharge</t>
  </si>
  <si>
    <t>Feb.16</t>
  </si>
  <si>
    <t>part dep.pd.</t>
  </si>
  <si>
    <t>Found water on bedroom floor. It was coming from cold side supply line on W.H. behind the</t>
  </si>
  <si>
    <t xml:space="preserve">wall. Tore wall out to get to W.H. Replaced supply line. Resheetrocked wall and put shelves </t>
  </si>
  <si>
    <t>back together. Wet vaced closet floor. Taped and floated sheetrock.</t>
  </si>
  <si>
    <t>Installed threshold. Will finish Monday.</t>
  </si>
  <si>
    <t>Tenant complained freezer was not freezing. Checked and seemed like timer was stuck. Will</t>
  </si>
  <si>
    <t>Compounded and textured walls.</t>
  </si>
  <si>
    <t>Did a good trash and limb pick up.</t>
  </si>
  <si>
    <t xml:space="preserve">       property</t>
  </si>
  <si>
    <t>check freezer again on Monday. Left thermometers in frig to monitor temp.</t>
  </si>
  <si>
    <t xml:space="preserve">Checked frig and freezer. Freezer was at -10. Frig at 20. Turned down thermostat. Removed </t>
  </si>
  <si>
    <t>thermometers.</t>
  </si>
  <si>
    <t>Replaced outlet and cover in bedroom.</t>
  </si>
  <si>
    <t>Off. Parking</t>
  </si>
  <si>
    <t>Drilled holes for anchors in wall beside office and put up No Parking signs.</t>
  </si>
  <si>
    <t>Removed furniture and trash from apt.</t>
  </si>
  <si>
    <t>TC#9560</t>
  </si>
  <si>
    <t>gal. Bleach</t>
  </si>
  <si>
    <t>2pk. Ink pens</t>
  </si>
  <si>
    <t>candles</t>
  </si>
  <si>
    <t>#010016770</t>
  </si>
  <si>
    <t>masonry drill bits</t>
  </si>
  <si>
    <t>Did some painting and compounding.</t>
  </si>
  <si>
    <t xml:space="preserve">Did some compounding. Changed outlets, covers and switches in both bedrooms. Put up </t>
  </si>
  <si>
    <t>light covers in bedrooms. Repaired door jam and replaced trim in bedroom entry door. Layed</t>
  </si>
  <si>
    <t xml:space="preserve">the vinyl in same entry way. Painted door and jam. Painted rest of this bedroom. Scraped </t>
  </si>
  <si>
    <t xml:space="preserve">peeling paint from closet. </t>
  </si>
  <si>
    <t>Frig. 9-8-99</t>
  </si>
  <si>
    <t xml:space="preserve"> 1-19-00</t>
  </si>
  <si>
    <t>Installed electric smoke alarm.</t>
  </si>
  <si>
    <t>Cleared and sub-floored L.R. Painted doors, windows, baseboards and trim in L.R. Layed</t>
  </si>
  <si>
    <t xml:space="preserve">vinyl in L.R. entry. Layed padding in L.R. Started building platform for heater. Made list of </t>
  </si>
  <si>
    <t>needed supplies at Home Depot. Left to go pick them up.</t>
  </si>
  <si>
    <t>trim boards</t>
  </si>
  <si>
    <t>1/4 round</t>
  </si>
  <si>
    <t>1x4x10 trim boards</t>
  </si>
  <si>
    <t>30" int. door</t>
  </si>
  <si>
    <t>36" int. doors</t>
  </si>
  <si>
    <t>tub surround</t>
  </si>
  <si>
    <t>roll carpet tape</t>
  </si>
  <si>
    <t>double SS sink</t>
  </si>
  <si>
    <t>privacy locks</t>
  </si>
  <si>
    <t>locks</t>
  </si>
  <si>
    <t>combo lock</t>
  </si>
  <si>
    <t>pks. Stove knobs</t>
  </si>
  <si>
    <t>pk. Oven knobs</t>
  </si>
  <si>
    <t>burner receptacles</t>
  </si>
  <si>
    <t>supply lines</t>
  </si>
  <si>
    <t>sink baskets</t>
  </si>
  <si>
    <t>paint screens</t>
  </si>
  <si>
    <t>pks. Outlets</t>
  </si>
  <si>
    <t>pks. Switches</t>
  </si>
  <si>
    <t>pks. Outlet covers</t>
  </si>
  <si>
    <t>elec. Smoke alarms</t>
  </si>
  <si>
    <t>sink basket assem.</t>
  </si>
  <si>
    <t>double switches</t>
  </si>
  <si>
    <t>case caulk</t>
  </si>
  <si>
    <t>sets door hinges</t>
  </si>
  <si>
    <t>pks. Light buttons</t>
  </si>
  <si>
    <t>gal. Glass cleaner</t>
  </si>
  <si>
    <t>3pk. Paint covers</t>
  </si>
  <si>
    <t>boxes staples</t>
  </si>
  <si>
    <t>p-trap</t>
  </si>
  <si>
    <t>can lighter fluid</t>
  </si>
  <si>
    <t>box masonry screws</t>
  </si>
  <si>
    <t>light covers</t>
  </si>
  <si>
    <t>carpet strips</t>
  </si>
  <si>
    <t>carpet bar</t>
  </si>
  <si>
    <t>30" mini-blind</t>
  </si>
  <si>
    <t>36" mini-blinds</t>
  </si>
  <si>
    <t>35" mini-blinds</t>
  </si>
  <si>
    <t>box utility knife blades</t>
  </si>
  <si>
    <t>boxes underlay nails</t>
  </si>
  <si>
    <t>box screws</t>
  </si>
  <si>
    <t>roll carpet pad</t>
  </si>
  <si>
    <t xml:space="preserve">                         Total</t>
  </si>
  <si>
    <t>3/#38-7/stock</t>
  </si>
  <si>
    <t>Jan.,2000</t>
  </si>
  <si>
    <t>Tenant Pay</t>
  </si>
  <si>
    <t>Dec.,1999</t>
  </si>
  <si>
    <t>Variance</t>
  </si>
  <si>
    <t>Replaced outlet and cover in L.R.</t>
  </si>
  <si>
    <t xml:space="preserve">Removed stickers and put up light covers. Replaced all outlets and covers except GFCI in </t>
  </si>
  <si>
    <t xml:space="preserve">kitchen. Hung 5 mini-blinds. Replaced 2 light switches and covers in kitchen. Changed dead </t>
  </si>
  <si>
    <t xml:space="preserve">bolt  and entry lock on front door. Also repaired strike plate. Replaced entry lock on back </t>
  </si>
  <si>
    <t xml:space="preserve">door. Cleaned adhesive off entry vinyls. Painted and hung doors with hardware. Installed </t>
  </si>
  <si>
    <t>bedroom baseboards.</t>
  </si>
  <si>
    <t>#010017668</t>
  </si>
  <si>
    <t>gal. Plug</t>
  </si>
  <si>
    <t>#42 spiket</t>
  </si>
  <si>
    <t>faucets</t>
  </si>
  <si>
    <t>faucet and valve</t>
  </si>
  <si>
    <t>#38 shower</t>
  </si>
  <si>
    <t>#38 kit.&amp; bath</t>
  </si>
  <si>
    <t>1/27 bal.+46elec.</t>
  </si>
  <si>
    <t>Perez,D.</t>
  </si>
  <si>
    <t>Best Tires</t>
  </si>
  <si>
    <t>deposit &amp; rent</t>
  </si>
  <si>
    <t>Tenant complained of water running in kitchen wall. Opened wall and found a nipple going into</t>
  </si>
  <si>
    <t>tee broken off. Cut tee in half and replaced it with a union.</t>
  </si>
  <si>
    <t xml:space="preserve">Replaced bath sink. Textured L.R. walls. </t>
  </si>
  <si>
    <t>Replaced threshold.</t>
  </si>
  <si>
    <t>Finished texturing L.R. walls. Replaced shower/tub faucet. Prepped shower walls for tub</t>
  </si>
  <si>
    <t>surround.</t>
  </si>
  <si>
    <t>Painted L.R. Cut a/c vent holes in bedrooms.</t>
  </si>
  <si>
    <t>#13569</t>
  </si>
  <si>
    <t>KWJ Rentals</t>
  </si>
  <si>
    <t>roto hammer</t>
  </si>
  <si>
    <t>#25 threshold</t>
  </si>
  <si>
    <t>#010018007</t>
  </si>
  <si>
    <t>gasket,bolts</t>
  </si>
  <si>
    <t>#35 commode</t>
  </si>
  <si>
    <t>Arrutia</t>
  </si>
  <si>
    <t xml:space="preserve">Removed tank gasket and bolts from commode. Went to Papes to get new ones. Replaced </t>
  </si>
  <si>
    <t>gasket and bolts. Also replaced wax ring.</t>
  </si>
  <si>
    <t>Commode was clogged. Went to KWJ to rent auger. Ran auger through sewer lines. Reset</t>
  </si>
  <si>
    <t>commode with new anchor bolts.</t>
  </si>
  <si>
    <t>Cut holes for a/c vents in L.R., bath and kitchen. Found bathroom floor rotten. Removed tub</t>
  </si>
  <si>
    <t>and W.H.</t>
  </si>
  <si>
    <t>Capitol Items:</t>
  </si>
  <si>
    <t xml:space="preserve">   Condenser-#38</t>
  </si>
  <si>
    <t>#13601</t>
  </si>
  <si>
    <t>roto-rooter</t>
  </si>
  <si>
    <t>#15</t>
  </si>
  <si>
    <t>plus 2 a day</t>
  </si>
  <si>
    <t>#010018376</t>
  </si>
  <si>
    <t>GFCI outlets</t>
  </si>
  <si>
    <t>3/#38-1/stock</t>
  </si>
  <si>
    <t>bath drain</t>
  </si>
  <si>
    <t>3" brush</t>
  </si>
  <si>
    <t>3/4" plywood</t>
  </si>
  <si>
    <t>2x6x10's</t>
  </si>
  <si>
    <t>4x4x8's</t>
  </si>
  <si>
    <t>2x4x8's</t>
  </si>
  <si>
    <t>#010018564</t>
  </si>
  <si>
    <t>8x8x16 cinder blocks</t>
  </si>
  <si>
    <t>4x8x16 cinder blocks</t>
  </si>
  <si>
    <t>lumber</t>
  </si>
  <si>
    <t>plumb.</t>
  </si>
  <si>
    <t>electric</t>
  </si>
  <si>
    <t>carpet</t>
  </si>
  <si>
    <t>doors</t>
  </si>
  <si>
    <t>tub stoppers</t>
  </si>
  <si>
    <t>vinyl</t>
  </si>
  <si>
    <t>Ripped out bath and bedroom floors. Replaced floor joists. Put down plywood in bedroom.</t>
  </si>
  <si>
    <t>Apt#44</t>
  </si>
  <si>
    <t>Apt#41-43</t>
  </si>
  <si>
    <t>Wtr</t>
  </si>
  <si>
    <t>Apt#41</t>
  </si>
  <si>
    <t>L.R.</t>
  </si>
  <si>
    <t>Pro rent,dep,app fee</t>
  </si>
  <si>
    <t xml:space="preserve">Layed plywood. Loaded cinder blocks and lumber to return to Papes and returned them. </t>
  </si>
  <si>
    <t xml:space="preserve">Leveled and put block supports under the tub area. Covered floor with plywood. Replaced </t>
  </si>
  <si>
    <t>the sheetrock in bath, taped and floated it. Replaced door trim.</t>
  </si>
  <si>
    <t>Complained that when oven was on and turned burners on, tripped breaker. Found breaker on</t>
  </si>
  <si>
    <t>stove was tripped. Shifted breaker around and installed a 2 circuit breaker so could fit them</t>
  </si>
  <si>
    <t>all in until time we can change breaker box. Also adjusted dead bolt strike plate.</t>
  </si>
  <si>
    <t>Replaced flush handle on commode.</t>
  </si>
  <si>
    <t>elec. 25</t>
  </si>
  <si>
    <t>elec. 15</t>
  </si>
  <si>
    <t>elec. 10</t>
  </si>
  <si>
    <t>elec.20</t>
  </si>
  <si>
    <t>elec. 41</t>
  </si>
  <si>
    <t>elec. 23</t>
  </si>
  <si>
    <t>elec.27</t>
  </si>
  <si>
    <t>elec. 30</t>
  </si>
  <si>
    <t>110+46 elec.</t>
  </si>
  <si>
    <t>5 key charge</t>
  </si>
  <si>
    <t>100+36 elec.</t>
  </si>
  <si>
    <t xml:space="preserve">      &lt;10&gt;</t>
  </si>
  <si>
    <t xml:space="preserve">      &lt;25&gt;</t>
  </si>
  <si>
    <t>10+2 a day</t>
  </si>
  <si>
    <t>Monthly Total</t>
  </si>
  <si>
    <t>Less Vacancies</t>
  </si>
  <si>
    <t>Expected Receipts</t>
  </si>
  <si>
    <t>7/14/21/28</t>
  </si>
  <si>
    <t>Jan 3 on last deposit</t>
  </si>
  <si>
    <t>Jan 4 on last deposit</t>
  </si>
  <si>
    <t>14/28</t>
  </si>
  <si>
    <t>Pd for 7th &amp; 14th</t>
  </si>
  <si>
    <t>Switched to weekly</t>
  </si>
  <si>
    <t>March rent</t>
  </si>
  <si>
    <t>added ac +10/week</t>
  </si>
  <si>
    <t>switched to weekly</t>
  </si>
  <si>
    <t>DATE</t>
  </si>
  <si>
    <t>UNIT</t>
  </si>
  <si>
    <t>QTY</t>
  </si>
  <si>
    <t>ITEM</t>
  </si>
  <si>
    <t>20 amp breaker</t>
  </si>
  <si>
    <t>light bulbs</t>
  </si>
  <si>
    <t>1/2 to 3/8 shutoffs</t>
  </si>
  <si>
    <t>reducing bushings</t>
  </si>
  <si>
    <t>faucet(removed from #38)</t>
  </si>
  <si>
    <t>bath sink(stock)</t>
  </si>
  <si>
    <t>bathroom heater</t>
  </si>
  <si>
    <t>gal. Tar</t>
  </si>
  <si>
    <t>set tank to bowl bolts</t>
  </si>
  <si>
    <t>wax ring</t>
  </si>
  <si>
    <t>Gerber stem</t>
  </si>
  <si>
    <t>tube liquid nail</t>
  </si>
  <si>
    <t>2'x2' 1/4" plywood</t>
  </si>
  <si>
    <t>blue anchors &amp; screws</t>
  </si>
  <si>
    <t>pull chain light fixture</t>
  </si>
  <si>
    <t>1/2</t>
  </si>
  <si>
    <t>pkg. Weatherstriping</t>
  </si>
  <si>
    <t>set anchor bolts</t>
  </si>
  <si>
    <t>tube caulk</t>
  </si>
  <si>
    <t>electric smoke alarm</t>
  </si>
  <si>
    <t>electric box</t>
  </si>
  <si>
    <t>ft. wire</t>
  </si>
  <si>
    <t>tack strips</t>
  </si>
  <si>
    <t>35" mini-blind</t>
  </si>
  <si>
    <t>6ft carpet strip</t>
  </si>
  <si>
    <t>sheet of sheetrock</t>
  </si>
  <si>
    <t>16" W.H. supply line</t>
  </si>
  <si>
    <t>outlet cover</t>
  </si>
  <si>
    <t>ft. electric wire</t>
  </si>
  <si>
    <t xml:space="preserve">outlet  </t>
  </si>
  <si>
    <t>1/2" union</t>
  </si>
  <si>
    <t>36" carpet bar</t>
  </si>
  <si>
    <t>2 circuit breaker</t>
  </si>
  <si>
    <t>flush handle</t>
  </si>
  <si>
    <t xml:space="preserve">   Doors/Hinges</t>
  </si>
  <si>
    <t xml:space="preserve">   Nails/Bolts/Screws/Etc.</t>
  </si>
  <si>
    <t xml:space="preserve">   Light Fixtures/Access.</t>
  </si>
  <si>
    <t xml:space="preserve">   Smoke Detectors</t>
  </si>
  <si>
    <t>Total Paid</t>
  </si>
  <si>
    <t xml:space="preserve">   Tack Strip/Tape/Bars</t>
  </si>
  <si>
    <t xml:space="preserve">   Carpet/Padding</t>
  </si>
  <si>
    <t xml:space="preserve">   Paint Tools</t>
  </si>
  <si>
    <t xml:space="preserve">   Faucets</t>
  </si>
  <si>
    <t xml:space="preserve">   Commodes</t>
  </si>
  <si>
    <t xml:space="preserve">   Sinks</t>
  </si>
  <si>
    <t xml:space="preserve">   Tub/Shower Surrounds</t>
  </si>
  <si>
    <t xml:space="preserve">   Bathroom Heaters</t>
  </si>
  <si>
    <t xml:space="preserve">   Plumbing Supplies</t>
  </si>
  <si>
    <t xml:space="preserve">   Caulk/Liquid Nail</t>
  </si>
  <si>
    <t xml:space="preserve">   Carpet/Vinyl Adhesive</t>
  </si>
  <si>
    <t xml:space="preserve">     &lt;100&gt;</t>
  </si>
  <si>
    <t>Lt. Notice on 1/28</t>
  </si>
  <si>
    <t>app. Fee</t>
  </si>
  <si>
    <t xml:space="preserve">   Stove Parts</t>
  </si>
  <si>
    <t xml:space="preserve">   Locks/Keys</t>
  </si>
  <si>
    <t xml:space="preserve">   Breakers</t>
  </si>
  <si>
    <t xml:space="preserve">   Adhesive,Tar,Mud</t>
  </si>
  <si>
    <t xml:space="preserve">   Thresholds</t>
  </si>
  <si>
    <t xml:space="preserve">  Tax</t>
  </si>
  <si>
    <t>Utilities</t>
  </si>
  <si>
    <t xml:space="preserve">   Water</t>
  </si>
  <si>
    <t xml:space="preserve">   Gas</t>
  </si>
  <si>
    <t xml:space="preserve">   AT&amp;T</t>
  </si>
  <si>
    <t xml:space="preserve">   Sw.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</si>
</sst>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&quot;$&quot;#,##0"/>
  </numFmts>
  <fonts count="8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" fontId="0" fillId="0" borderId="0" xfId="0" quotePrefix="1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4" fillId="6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86"/>
  <sheetViews>
    <sheetView showZeros="0" topLeftCell="A3" workbookViewId="0">
      <pane xSplit="2" ySplit="1" topLeftCell="C70" activePane="bottomRight" state="frozen"/>
      <selection activeCell="A3" sqref="A3"/>
      <selection pane="topRight" activeCell="D3" sqref="D3"/>
      <selection pane="bottomLeft" activeCell="A4" sqref="A4"/>
      <selection pane="bottomRight" activeCell="C70" sqref="C70"/>
    </sheetView>
  </sheetViews>
  <sheetFormatPr defaultRowHeight="12.75" x14ac:dyDescent="0.2"/>
  <cols>
    <col min="1" max="1" width="21" customWidth="1"/>
    <col min="3" max="3" width="10.7109375" customWidth="1"/>
    <col min="12" max="12" width="9.7109375" customWidth="1"/>
    <col min="15" max="15" width="3.28515625" customWidth="1"/>
    <col min="17" max="17" width="2.140625" customWidth="1"/>
  </cols>
  <sheetData>
    <row r="3" spans="1:18" x14ac:dyDescent="0.2">
      <c r="C3" t="s">
        <v>170</v>
      </c>
      <c r="D3" s="5" t="s">
        <v>104</v>
      </c>
      <c r="E3" s="5" t="s">
        <v>103</v>
      </c>
      <c r="F3" s="5" t="s">
        <v>102</v>
      </c>
      <c r="G3" s="5" t="s">
        <v>101</v>
      </c>
      <c r="H3" s="5" t="s">
        <v>90</v>
      </c>
      <c r="I3" s="5" t="s">
        <v>100</v>
      </c>
      <c r="J3" s="5" t="s">
        <v>99</v>
      </c>
      <c r="K3" s="5" t="s">
        <v>83</v>
      </c>
      <c r="L3" s="5" t="s">
        <v>97</v>
      </c>
      <c r="M3" s="5" t="s">
        <v>98</v>
      </c>
      <c r="N3" s="5" t="s">
        <v>115</v>
      </c>
      <c r="P3" s="3" t="s">
        <v>95</v>
      </c>
      <c r="R3" s="3" t="s">
        <v>105</v>
      </c>
    </row>
    <row r="4" spans="1:18" x14ac:dyDescent="0.2">
      <c r="A4" t="s">
        <v>171</v>
      </c>
      <c r="C4">
        <f>Receipts!E55</f>
        <v>16280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P4" s="3"/>
      <c r="R4" s="3"/>
    </row>
    <row r="5" spans="1:18" x14ac:dyDescent="0.2">
      <c r="A5" t="s">
        <v>172</v>
      </c>
      <c r="D5" s="5">
        <f>Receipts!F61</f>
        <v>15779</v>
      </c>
      <c r="E5" s="5"/>
      <c r="F5" s="5"/>
      <c r="G5" s="5"/>
      <c r="H5" s="5"/>
      <c r="I5" s="5"/>
      <c r="J5" s="5"/>
      <c r="K5" s="5"/>
      <c r="L5" s="5"/>
      <c r="M5" s="5"/>
      <c r="N5" s="5"/>
      <c r="P5" s="3"/>
      <c r="R5" s="3"/>
    </row>
    <row r="6" spans="1:18" x14ac:dyDescent="0.2">
      <c r="A6" t="s">
        <v>174</v>
      </c>
      <c r="D6" s="5" t="s">
        <v>108</v>
      </c>
      <c r="E6" s="5"/>
      <c r="F6" s="5"/>
      <c r="G6" s="5"/>
      <c r="H6" s="5"/>
      <c r="I6" s="5"/>
      <c r="J6" s="5"/>
      <c r="K6" s="5"/>
      <c r="L6" s="5"/>
      <c r="M6" s="5"/>
      <c r="N6" s="5"/>
      <c r="P6" s="3"/>
      <c r="R6" s="3"/>
    </row>
    <row r="7" spans="1:18" x14ac:dyDescent="0.2">
      <c r="D7" s="5"/>
      <c r="E7" s="5"/>
      <c r="F7" s="5"/>
      <c r="G7" s="5"/>
      <c r="H7" s="5"/>
      <c r="I7" s="5"/>
      <c r="J7" s="5"/>
      <c r="K7" s="5"/>
      <c r="L7" s="5"/>
      <c r="M7" s="5"/>
      <c r="N7" s="5"/>
      <c r="P7" s="3"/>
      <c r="R7" s="3"/>
    </row>
    <row r="8" spans="1:18" x14ac:dyDescent="0.2">
      <c r="D8" s="5"/>
      <c r="E8" s="5"/>
      <c r="F8" s="5"/>
      <c r="G8" s="5"/>
      <c r="H8" s="5"/>
      <c r="I8" s="5"/>
      <c r="J8" s="5"/>
      <c r="K8" s="5"/>
      <c r="L8" s="5"/>
      <c r="M8" s="5"/>
      <c r="N8" s="5"/>
      <c r="P8" s="3"/>
      <c r="R8" s="3"/>
    </row>
    <row r="9" spans="1:18" x14ac:dyDescent="0.2">
      <c r="A9" t="s">
        <v>29</v>
      </c>
      <c r="C9">
        <v>25</v>
      </c>
      <c r="D9">
        <v>0</v>
      </c>
      <c r="P9" s="4"/>
    </row>
    <row r="10" spans="1:18" x14ac:dyDescent="0.2">
      <c r="A10" t="s">
        <v>30</v>
      </c>
      <c r="P10" s="4"/>
    </row>
    <row r="11" spans="1:18" x14ac:dyDescent="0.2">
      <c r="A11" t="s">
        <v>31</v>
      </c>
      <c r="P11" s="4"/>
    </row>
    <row r="12" spans="1:18" x14ac:dyDescent="0.2">
      <c r="A12" t="s">
        <v>32</v>
      </c>
      <c r="B12" t="s">
        <v>33</v>
      </c>
      <c r="C12">
        <v>1120</v>
      </c>
      <c r="D12">
        <v>1288.5</v>
      </c>
      <c r="P12" s="4"/>
    </row>
    <row r="13" spans="1:18" x14ac:dyDescent="0.2">
      <c r="P13" s="4"/>
    </row>
    <row r="14" spans="1:18" x14ac:dyDescent="0.2">
      <c r="P14" s="4"/>
    </row>
    <row r="15" spans="1:18" ht="12" customHeight="1" x14ac:dyDescent="0.2">
      <c r="A15" t="s">
        <v>34</v>
      </c>
      <c r="C15">
        <v>47.41</v>
      </c>
      <c r="D15">
        <v>47.41</v>
      </c>
      <c r="P15" s="4"/>
    </row>
    <row r="16" spans="1:18" ht="12" customHeight="1" x14ac:dyDescent="0.2">
      <c r="A16" t="s">
        <v>37</v>
      </c>
      <c r="P16" s="4"/>
    </row>
    <row r="17" spans="1:16" ht="12" customHeight="1" x14ac:dyDescent="0.2">
      <c r="A17" t="s">
        <v>91</v>
      </c>
      <c r="C17" t="s">
        <v>108</v>
      </c>
      <c r="P17" s="4"/>
    </row>
    <row r="18" spans="1:16" x14ac:dyDescent="0.2">
      <c r="P18" s="4"/>
    </row>
    <row r="19" spans="1:16" x14ac:dyDescent="0.2">
      <c r="A19" t="s">
        <v>35</v>
      </c>
      <c r="P19" s="4"/>
    </row>
    <row r="20" spans="1:16" x14ac:dyDescent="0.2">
      <c r="A20" t="s">
        <v>36</v>
      </c>
      <c r="C20">
        <v>100</v>
      </c>
      <c r="D20">
        <v>113.14</v>
      </c>
      <c r="P20" s="4"/>
    </row>
    <row r="21" spans="1:16" x14ac:dyDescent="0.2">
      <c r="A21" t="s">
        <v>37</v>
      </c>
      <c r="P21" s="4"/>
    </row>
    <row r="22" spans="1:16" x14ac:dyDescent="0.2">
      <c r="P22" s="4"/>
    </row>
    <row r="23" spans="1:16" x14ac:dyDescent="0.2">
      <c r="P23" s="4"/>
    </row>
    <row r="24" spans="1:16" x14ac:dyDescent="0.2">
      <c r="A24" t="s">
        <v>38</v>
      </c>
      <c r="P24" s="4"/>
    </row>
    <row r="25" spans="1:16" x14ac:dyDescent="0.2">
      <c r="A25" t="s">
        <v>39</v>
      </c>
      <c r="C25">
        <f>260*4.5</f>
        <v>1170</v>
      </c>
      <c r="D25">
        <v>990</v>
      </c>
      <c r="P25" s="4"/>
    </row>
    <row r="26" spans="1:16" x14ac:dyDescent="0.2">
      <c r="P26" s="4"/>
    </row>
    <row r="27" spans="1:16" x14ac:dyDescent="0.2">
      <c r="P27" s="4"/>
    </row>
    <row r="28" spans="1:16" x14ac:dyDescent="0.2">
      <c r="P28" s="4"/>
    </row>
    <row r="29" spans="1:16" x14ac:dyDescent="0.2">
      <c r="P29" s="4"/>
    </row>
    <row r="30" spans="1:16" x14ac:dyDescent="0.2">
      <c r="P30" s="4"/>
    </row>
    <row r="31" spans="1:16" x14ac:dyDescent="0.2">
      <c r="P31" s="4"/>
    </row>
    <row r="32" spans="1:16" x14ac:dyDescent="0.2">
      <c r="A32" t="s">
        <v>40</v>
      </c>
      <c r="P32" s="4"/>
    </row>
    <row r="33" spans="1:16" x14ac:dyDescent="0.2">
      <c r="A33" t="s">
        <v>731</v>
      </c>
      <c r="C33">
        <v>450</v>
      </c>
      <c r="D33">
        <v>251.32</v>
      </c>
      <c r="P33" s="4"/>
    </row>
    <row r="34" spans="1:16" x14ac:dyDescent="0.2">
      <c r="A34" t="s">
        <v>730</v>
      </c>
      <c r="C34">
        <v>250</v>
      </c>
      <c r="D34">
        <f>'Supp-Vendor'!O7</f>
        <v>41.92</v>
      </c>
      <c r="P34" s="4"/>
    </row>
    <row r="35" spans="1:16" x14ac:dyDescent="0.2">
      <c r="A35" t="s">
        <v>118</v>
      </c>
      <c r="C35">
        <v>150</v>
      </c>
      <c r="D35">
        <v>95.76</v>
      </c>
      <c r="P35" s="4"/>
    </row>
    <row r="36" spans="1:16" x14ac:dyDescent="0.2">
      <c r="A36" t="s">
        <v>740</v>
      </c>
      <c r="C36">
        <v>100</v>
      </c>
      <c r="D36">
        <f>'Supp-Vendor'!O11</f>
        <v>9.9700000000000006</v>
      </c>
      <c r="P36" s="4"/>
    </row>
    <row r="37" spans="1:16" x14ac:dyDescent="0.2">
      <c r="A37" t="s">
        <v>119</v>
      </c>
      <c r="C37">
        <v>200</v>
      </c>
      <c r="D37">
        <f>'Supp-Vendor'!O12</f>
        <v>18.57</v>
      </c>
      <c r="P37" s="4"/>
    </row>
    <row r="38" spans="1:16" x14ac:dyDescent="0.2">
      <c r="A38" t="s">
        <v>732</v>
      </c>
      <c r="C38">
        <v>75</v>
      </c>
      <c r="D38">
        <f>'Supp-Vendor'!O13</f>
        <v>254.49</v>
      </c>
      <c r="P38" s="4"/>
    </row>
    <row r="39" spans="1:16" x14ac:dyDescent="0.2">
      <c r="A39" t="s">
        <v>120</v>
      </c>
      <c r="C39">
        <v>50</v>
      </c>
      <c r="D39">
        <v>18.57</v>
      </c>
      <c r="P39" s="4"/>
    </row>
    <row r="40" spans="1:16" x14ac:dyDescent="0.2">
      <c r="A40" t="s">
        <v>121</v>
      </c>
      <c r="C40">
        <v>50</v>
      </c>
      <c r="D40">
        <v>254.49</v>
      </c>
      <c r="P40" s="4"/>
    </row>
    <row r="41" spans="1:16" x14ac:dyDescent="0.2">
      <c r="A41" t="s">
        <v>122</v>
      </c>
      <c r="D41">
        <f>'Supp-Vendor'!O21</f>
        <v>0</v>
      </c>
      <c r="P41" s="4"/>
    </row>
    <row r="42" spans="1:16" x14ac:dyDescent="0.2">
      <c r="A42" t="s">
        <v>123</v>
      </c>
      <c r="D42">
        <v>87.61</v>
      </c>
      <c r="P42" s="4"/>
    </row>
    <row r="43" spans="1:16" x14ac:dyDescent="0.2">
      <c r="A43" t="s">
        <v>124</v>
      </c>
      <c r="D43">
        <v>119.1</v>
      </c>
      <c r="P43" s="4"/>
    </row>
    <row r="44" spans="1:16" x14ac:dyDescent="0.2">
      <c r="A44" t="s">
        <v>733</v>
      </c>
      <c r="D44">
        <v>49.3</v>
      </c>
      <c r="P44" s="4"/>
    </row>
    <row r="45" spans="1:16" x14ac:dyDescent="0.2">
      <c r="A45" t="s">
        <v>734</v>
      </c>
      <c r="D45">
        <v>22.25</v>
      </c>
      <c r="P45" s="4"/>
    </row>
    <row r="46" spans="1:16" x14ac:dyDescent="0.2">
      <c r="A46" t="s">
        <v>735</v>
      </c>
      <c r="D46">
        <v>24</v>
      </c>
      <c r="P46" s="4"/>
    </row>
    <row r="47" spans="1:16" x14ac:dyDescent="0.2">
      <c r="A47" t="s">
        <v>736</v>
      </c>
      <c r="D47">
        <v>21.97</v>
      </c>
      <c r="P47" s="4"/>
    </row>
    <row r="48" spans="1:16" x14ac:dyDescent="0.2">
      <c r="A48" t="s">
        <v>737</v>
      </c>
      <c r="P48" s="4"/>
    </row>
    <row r="49" spans="1:16" x14ac:dyDescent="0.2">
      <c r="A49" t="s">
        <v>738</v>
      </c>
      <c r="D49">
        <v>212.92</v>
      </c>
      <c r="P49" s="4"/>
    </row>
    <row r="50" spans="1:16" x14ac:dyDescent="0.2">
      <c r="A50" t="s">
        <v>125</v>
      </c>
      <c r="D50">
        <v>125.05</v>
      </c>
    </row>
    <row r="51" spans="1:16" x14ac:dyDescent="0.2">
      <c r="A51" t="s">
        <v>126</v>
      </c>
      <c r="D51">
        <v>38</v>
      </c>
      <c r="P51" s="4"/>
    </row>
    <row r="52" spans="1:16" x14ac:dyDescent="0.2">
      <c r="A52" t="s">
        <v>127</v>
      </c>
      <c r="P52" s="4"/>
    </row>
    <row r="53" spans="1:16" x14ac:dyDescent="0.2">
      <c r="A53" t="s">
        <v>725</v>
      </c>
      <c r="D53">
        <v>103.38</v>
      </c>
      <c r="P53" s="4"/>
    </row>
    <row r="54" spans="1:16" x14ac:dyDescent="0.2">
      <c r="A54" t="s">
        <v>748</v>
      </c>
      <c r="D54">
        <v>40.200000000000003</v>
      </c>
      <c r="P54" s="4"/>
    </row>
    <row r="55" spans="1:16" x14ac:dyDescent="0.2">
      <c r="A55" t="s">
        <v>726</v>
      </c>
      <c r="D55">
        <v>50.82</v>
      </c>
      <c r="P55" s="4"/>
    </row>
    <row r="56" spans="1:16" x14ac:dyDescent="0.2">
      <c r="A56" t="s">
        <v>739</v>
      </c>
      <c r="D56">
        <v>37.880000000000003</v>
      </c>
      <c r="P56" s="4"/>
    </row>
    <row r="57" spans="1:16" x14ac:dyDescent="0.2">
      <c r="A57" t="s">
        <v>727</v>
      </c>
      <c r="D57">
        <v>35.340000000000003</v>
      </c>
      <c r="P57" s="4"/>
    </row>
    <row r="58" spans="1:16" x14ac:dyDescent="0.2">
      <c r="A58" t="s">
        <v>728</v>
      </c>
      <c r="D58">
        <v>26.94</v>
      </c>
      <c r="P58" s="4"/>
    </row>
    <row r="59" spans="1:16" x14ac:dyDescent="0.2">
      <c r="A59" t="s">
        <v>744</v>
      </c>
      <c r="D59">
        <v>54.24</v>
      </c>
      <c r="P59" s="4"/>
    </row>
    <row r="60" spans="1:16" x14ac:dyDescent="0.2">
      <c r="A60" t="s">
        <v>746</v>
      </c>
      <c r="D60">
        <v>21.84</v>
      </c>
      <c r="P60" s="4"/>
    </row>
    <row r="61" spans="1:16" x14ac:dyDescent="0.2">
      <c r="A61" t="s">
        <v>747</v>
      </c>
      <c r="D61">
        <v>24.27</v>
      </c>
      <c r="P61" s="4"/>
    </row>
    <row r="62" spans="1:16" x14ac:dyDescent="0.2">
      <c r="A62" t="s">
        <v>272</v>
      </c>
      <c r="D62">
        <v>144.06</v>
      </c>
      <c r="P62" s="4"/>
    </row>
    <row r="63" spans="1:16" x14ac:dyDescent="0.2">
      <c r="A63" t="s">
        <v>37</v>
      </c>
      <c r="D63">
        <v>38.82</v>
      </c>
      <c r="P63" s="4"/>
    </row>
    <row r="64" spans="1:16" x14ac:dyDescent="0.2">
      <c r="A64" t="s">
        <v>749</v>
      </c>
      <c r="D64">
        <v>158.28</v>
      </c>
      <c r="P64" s="4"/>
    </row>
    <row r="65" spans="1:16" x14ac:dyDescent="0.2">
      <c r="P65" s="4"/>
    </row>
    <row r="66" spans="1:16" x14ac:dyDescent="0.2">
      <c r="P66" s="4"/>
    </row>
    <row r="67" spans="1:16" x14ac:dyDescent="0.2">
      <c r="A67" t="s">
        <v>750</v>
      </c>
      <c r="P67" s="4"/>
    </row>
    <row r="68" spans="1:16" x14ac:dyDescent="0.2">
      <c r="A68" t="s">
        <v>125</v>
      </c>
      <c r="D68">
        <v>3477.86</v>
      </c>
    </row>
    <row r="69" spans="1:16" x14ac:dyDescent="0.2">
      <c r="A69" t="s">
        <v>751</v>
      </c>
      <c r="D69">
        <v>1270.33</v>
      </c>
    </row>
    <row r="70" spans="1:16" x14ac:dyDescent="0.2">
      <c r="A70" t="s">
        <v>752</v>
      </c>
      <c r="D70">
        <v>184.12</v>
      </c>
    </row>
    <row r="71" spans="1:16" x14ac:dyDescent="0.2">
      <c r="A71" t="s">
        <v>753</v>
      </c>
      <c r="D71">
        <v>11.21</v>
      </c>
    </row>
    <row r="72" spans="1:16" x14ac:dyDescent="0.2">
      <c r="A72" t="s">
        <v>754</v>
      </c>
      <c r="D72">
        <v>127.62</v>
      </c>
    </row>
    <row r="75" spans="1:16" x14ac:dyDescent="0.2">
      <c r="B75" t="s">
        <v>41</v>
      </c>
      <c r="D75">
        <f>SUM(D9:D72)</f>
        <v>9891.5500000000011</v>
      </c>
    </row>
    <row r="79" spans="1:16" ht="15.75" x14ac:dyDescent="0.25">
      <c r="A79" t="s">
        <v>173</v>
      </c>
      <c r="C79" s="8">
        <f>C4-C68</f>
        <v>16280</v>
      </c>
    </row>
    <row r="82" spans="1:18" x14ac:dyDescent="0.2">
      <c r="A82" t="s">
        <v>92</v>
      </c>
    </row>
    <row r="83" spans="1:18" x14ac:dyDescent="0.2">
      <c r="A83" t="s">
        <v>93</v>
      </c>
      <c r="L83">
        <v>2075</v>
      </c>
    </row>
    <row r="84" spans="1:18" x14ac:dyDescent="0.2">
      <c r="A84" t="s">
        <v>94</v>
      </c>
      <c r="D84">
        <v>408.38</v>
      </c>
      <c r="M84">
        <v>625</v>
      </c>
      <c r="N84">
        <v>1389.97</v>
      </c>
      <c r="R84">
        <v>1000</v>
      </c>
    </row>
    <row r="85" spans="1:18" x14ac:dyDescent="0.2">
      <c r="A85" t="s">
        <v>116</v>
      </c>
      <c r="N85">
        <v>457.94</v>
      </c>
    </row>
    <row r="86" spans="1:18" x14ac:dyDescent="0.2">
      <c r="A86" t="s">
        <v>117</v>
      </c>
      <c r="D86">
        <v>791.24</v>
      </c>
      <c r="N86">
        <v>474.89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2.75" x14ac:dyDescent="0.2"/>
  <cols>
    <col min="3" max="3" width="12" customWidth="1"/>
  </cols>
  <sheetData>
    <row r="3" spans="1:6" x14ac:dyDescent="0.2">
      <c r="A3" s="2" t="s">
        <v>1</v>
      </c>
      <c r="B3" s="2"/>
    </row>
    <row r="4" spans="1:6" x14ac:dyDescent="0.2">
      <c r="A4" t="s">
        <v>0</v>
      </c>
      <c r="D4">
        <v>35599</v>
      </c>
    </row>
    <row r="5" spans="1:6" x14ac:dyDescent="0.2">
      <c r="A5" t="s">
        <v>2</v>
      </c>
      <c r="D5">
        <v>38385</v>
      </c>
    </row>
    <row r="8" spans="1:6" x14ac:dyDescent="0.2">
      <c r="A8" s="3" t="s">
        <v>6</v>
      </c>
      <c r="B8" s="2"/>
      <c r="C8" s="2"/>
    </row>
    <row r="9" spans="1:6" x14ac:dyDescent="0.2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">
      <c r="A10" t="s">
        <v>3</v>
      </c>
      <c r="C10" t="s">
        <v>4</v>
      </c>
      <c r="D10" t="s">
        <v>5</v>
      </c>
    </row>
    <row r="11" spans="1:6" x14ac:dyDescent="0.2">
      <c r="A11" t="s">
        <v>11</v>
      </c>
      <c r="C11" t="s">
        <v>12</v>
      </c>
      <c r="D11" t="s">
        <v>13</v>
      </c>
      <c r="F11" t="s">
        <v>14</v>
      </c>
    </row>
    <row r="12" spans="1:6" x14ac:dyDescent="0.2">
      <c r="A12" t="s">
        <v>15</v>
      </c>
      <c r="C12" t="s">
        <v>16</v>
      </c>
      <c r="D12" t="s">
        <v>17</v>
      </c>
    </row>
    <row r="13" spans="1:6" x14ac:dyDescent="0.2">
      <c r="A13" t="s">
        <v>18</v>
      </c>
      <c r="C13" t="s">
        <v>19</v>
      </c>
      <c r="D13" t="s">
        <v>20</v>
      </c>
    </row>
    <row r="14" spans="1:6" x14ac:dyDescent="0.2">
      <c r="A14" t="s">
        <v>21</v>
      </c>
      <c r="C14" t="s">
        <v>22</v>
      </c>
      <c r="D14" t="s">
        <v>24</v>
      </c>
      <c r="F14" t="s">
        <v>23</v>
      </c>
    </row>
    <row r="15" spans="1:6" x14ac:dyDescent="0.2">
      <c r="A15" t="s">
        <v>26</v>
      </c>
      <c r="C15" t="s">
        <v>25</v>
      </c>
      <c r="D15" t="s">
        <v>27</v>
      </c>
      <c r="F15" t="s">
        <v>28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2.75" x14ac:dyDescent="0.2"/>
  <sheetData>
    <row r="2" spans="1:5" x14ac:dyDescent="0.2">
      <c r="A2" t="s">
        <v>87</v>
      </c>
      <c r="B2" t="s">
        <v>163</v>
      </c>
      <c r="C2" t="s">
        <v>157</v>
      </c>
      <c r="D2" t="s">
        <v>159</v>
      </c>
      <c r="E2" t="s">
        <v>158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6" t="s">
        <v>180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6" t="s">
        <v>182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175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253</v>
      </c>
      <c r="C48">
        <v>52</v>
      </c>
      <c r="D48">
        <v>26</v>
      </c>
      <c r="E48">
        <v>12</v>
      </c>
    </row>
    <row r="49" spans="1:5" ht="15.75" x14ac:dyDescent="0.25">
      <c r="A49" t="s">
        <v>81</v>
      </c>
      <c r="B49" s="7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176</v>
      </c>
    </row>
    <row r="53" spans="1:5" x14ac:dyDescent="0.2">
      <c r="A53" t="s">
        <v>177</v>
      </c>
    </row>
    <row r="54" spans="1:5" x14ac:dyDescent="0.2">
      <c r="A54" t="s">
        <v>178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H63"/>
  <sheetViews>
    <sheetView topLeftCell="A3" workbookViewId="0">
      <pane xSplit="6" ySplit="2" topLeftCell="Z27" activePane="bottomRight" state="frozen"/>
      <selection activeCell="A3" sqref="A3"/>
      <selection pane="topRight" activeCell="G3" sqref="G3"/>
      <selection pane="bottomLeft" activeCell="A5" sqref="A5"/>
      <selection pane="bottomRight" activeCell="AE31" sqref="AE31"/>
    </sheetView>
  </sheetViews>
  <sheetFormatPr defaultRowHeight="12.75" x14ac:dyDescent="0.2"/>
  <cols>
    <col min="1" max="1" width="4.42578125" customWidth="1"/>
    <col min="2" max="2" width="0.28515625" customWidth="1"/>
    <col min="3" max="3" width="7.28515625" customWidth="1"/>
    <col min="5" max="5" width="7.5703125" customWidth="1"/>
    <col min="6" max="6" width="9.5703125" customWidth="1"/>
    <col min="7" max="7" width="8.28515625" customWidth="1"/>
    <col min="8" max="8" width="8.28515625" style="22" customWidth="1"/>
    <col min="9" max="9" width="7.42578125" customWidth="1"/>
    <col min="10" max="10" width="7.85546875" customWidth="1"/>
    <col min="11" max="11" width="11" customWidth="1"/>
    <col min="12" max="12" width="24.7109375" customWidth="1"/>
    <col min="13" max="13" width="8.42578125" customWidth="1"/>
    <col min="14" max="14" width="8.28515625" customWidth="1"/>
    <col min="15" max="15" width="8" customWidth="1"/>
    <col min="16" max="16" width="8.42578125" customWidth="1"/>
    <col min="17" max="17" width="10.85546875" customWidth="1"/>
    <col min="18" max="18" width="17.42578125" customWidth="1"/>
    <col min="19" max="20" width="8.28515625" customWidth="1"/>
    <col min="21" max="21" width="7.42578125" customWidth="1"/>
    <col min="22" max="22" width="7.85546875" customWidth="1"/>
    <col min="23" max="23" width="11" customWidth="1"/>
    <col min="24" max="24" width="19" customWidth="1"/>
    <col min="25" max="25" width="11.140625" customWidth="1"/>
    <col min="26" max="26" width="8.28515625" customWidth="1"/>
    <col min="29" max="29" width="10.7109375" bestFit="1" customWidth="1"/>
    <col min="30" max="30" width="16.28515625" customWidth="1"/>
    <col min="31" max="31" width="8.28515625" customWidth="1"/>
    <col min="34" max="34" width="9.140625" customWidth="1"/>
  </cols>
  <sheetData>
    <row r="3" spans="1:34" ht="20.25" x14ac:dyDescent="0.3">
      <c r="B3" s="28" t="s">
        <v>170</v>
      </c>
      <c r="C3" s="29"/>
      <c r="D3" s="29"/>
      <c r="E3" s="29"/>
      <c r="F3" s="29"/>
      <c r="G3" s="26" t="s">
        <v>165</v>
      </c>
      <c r="H3" s="27"/>
      <c r="I3" s="27"/>
      <c r="J3" s="27"/>
      <c r="K3" s="27"/>
      <c r="L3" s="27"/>
      <c r="M3" s="23"/>
      <c r="N3" s="30" t="s">
        <v>166</v>
      </c>
      <c r="O3" s="30"/>
      <c r="P3" s="30"/>
      <c r="Q3" s="30"/>
      <c r="R3" s="30"/>
      <c r="S3" s="16"/>
      <c r="T3" s="31" t="s">
        <v>167</v>
      </c>
      <c r="U3" s="31"/>
      <c r="V3" s="31"/>
      <c r="W3" s="31"/>
      <c r="X3" s="31"/>
      <c r="Y3" s="15"/>
      <c r="Z3" s="25" t="s">
        <v>168</v>
      </c>
      <c r="AA3" s="25"/>
      <c r="AB3" s="25"/>
      <c r="AC3" s="25"/>
      <c r="AD3" s="25"/>
      <c r="AE3" s="16"/>
      <c r="AG3" s="16"/>
      <c r="AH3" s="17"/>
    </row>
    <row r="4" spans="1:34" x14ac:dyDescent="0.2">
      <c r="A4" t="s">
        <v>87</v>
      </c>
      <c r="C4" s="18" t="s">
        <v>157</v>
      </c>
      <c r="D4" s="18" t="s">
        <v>159</v>
      </c>
      <c r="E4" s="18" t="s">
        <v>158</v>
      </c>
      <c r="F4" s="18" t="s">
        <v>179</v>
      </c>
      <c r="G4" t="s">
        <v>160</v>
      </c>
      <c r="H4" s="22" t="s">
        <v>164</v>
      </c>
      <c r="I4" t="s">
        <v>161</v>
      </c>
      <c r="J4" t="s">
        <v>162</v>
      </c>
      <c r="K4" t="s">
        <v>391</v>
      </c>
      <c r="L4" t="s">
        <v>154</v>
      </c>
      <c r="M4" t="s">
        <v>164</v>
      </c>
      <c r="N4" t="s">
        <v>160</v>
      </c>
      <c r="O4" t="s">
        <v>469</v>
      </c>
      <c r="P4" t="s">
        <v>470</v>
      </c>
      <c r="Q4" t="s">
        <v>391</v>
      </c>
      <c r="R4" t="s">
        <v>154</v>
      </c>
      <c r="S4" t="s">
        <v>471</v>
      </c>
      <c r="T4" t="s">
        <v>160</v>
      </c>
      <c r="U4" t="s">
        <v>161</v>
      </c>
      <c r="V4" t="s">
        <v>162</v>
      </c>
      <c r="W4" t="s">
        <v>391</v>
      </c>
      <c r="X4" t="s">
        <v>154</v>
      </c>
      <c r="Y4" t="s">
        <v>164</v>
      </c>
      <c r="Z4" t="s">
        <v>160</v>
      </c>
      <c r="AA4" t="s">
        <v>161</v>
      </c>
      <c r="AB4" t="s">
        <v>162</v>
      </c>
      <c r="AC4" t="s">
        <v>475</v>
      </c>
      <c r="AD4" t="s">
        <v>154</v>
      </c>
      <c r="AE4" t="s">
        <v>164</v>
      </c>
      <c r="AH4" t="s">
        <v>729</v>
      </c>
    </row>
    <row r="5" spans="1:34" x14ac:dyDescent="0.2">
      <c r="A5">
        <v>1</v>
      </c>
      <c r="C5" s="18">
        <v>100</v>
      </c>
      <c r="D5" s="18"/>
      <c r="E5" s="18"/>
      <c r="F5" s="21" t="s">
        <v>678</v>
      </c>
      <c r="G5" s="9">
        <v>36532</v>
      </c>
      <c r="I5">
        <v>100</v>
      </c>
      <c r="N5" s="9">
        <v>36539</v>
      </c>
      <c r="O5">
        <v>100</v>
      </c>
      <c r="T5" s="9">
        <v>36546</v>
      </c>
      <c r="U5">
        <v>100</v>
      </c>
      <c r="Z5" s="9">
        <v>36553</v>
      </c>
      <c r="AA5">
        <v>100</v>
      </c>
      <c r="AH5">
        <f>AB5+AA5+V5+U5+P5+O5+J5+I5</f>
        <v>400</v>
      </c>
    </row>
    <row r="6" spans="1:34" x14ac:dyDescent="0.2">
      <c r="A6">
        <v>2</v>
      </c>
      <c r="C6" s="18">
        <v>95</v>
      </c>
      <c r="D6" s="18"/>
      <c r="E6" s="18"/>
      <c r="F6" s="21" t="s">
        <v>678</v>
      </c>
      <c r="G6" s="9">
        <v>36532</v>
      </c>
      <c r="H6" s="22">
        <v>15</v>
      </c>
      <c r="I6">
        <v>110</v>
      </c>
      <c r="L6" t="s">
        <v>401</v>
      </c>
      <c r="N6" s="9">
        <v>36539</v>
      </c>
      <c r="O6">
        <v>95</v>
      </c>
      <c r="T6" s="9">
        <v>36547</v>
      </c>
      <c r="U6">
        <v>95</v>
      </c>
      <c r="W6">
        <v>10</v>
      </c>
      <c r="X6" t="s">
        <v>627</v>
      </c>
      <c r="Y6">
        <v>22</v>
      </c>
      <c r="Z6" s="9">
        <v>36553</v>
      </c>
      <c r="AA6">
        <v>127</v>
      </c>
      <c r="AE6" t="s">
        <v>672</v>
      </c>
      <c r="AH6">
        <f t="shared" ref="AH6:AH48" si="0">AB6+AA6+V6+U6+P6+O6+J6+I6</f>
        <v>427</v>
      </c>
    </row>
    <row r="7" spans="1:34" x14ac:dyDescent="0.2">
      <c r="A7">
        <v>3</v>
      </c>
      <c r="C7" s="18">
        <v>110</v>
      </c>
      <c r="D7" s="18"/>
      <c r="E7" s="18"/>
      <c r="F7" s="21" t="s">
        <v>678</v>
      </c>
      <c r="G7" s="9">
        <v>36166</v>
      </c>
      <c r="I7">
        <v>110</v>
      </c>
      <c r="N7" s="9">
        <v>36537</v>
      </c>
      <c r="O7">
        <v>110</v>
      </c>
      <c r="T7" s="9">
        <v>36544</v>
      </c>
      <c r="U7">
        <v>110</v>
      </c>
      <c r="Z7" s="9">
        <v>36552</v>
      </c>
      <c r="AA7">
        <v>110</v>
      </c>
      <c r="AH7">
        <f t="shared" si="0"/>
        <v>440</v>
      </c>
    </row>
    <row r="8" spans="1:34" x14ac:dyDescent="0.2">
      <c r="A8">
        <v>4</v>
      </c>
      <c r="C8" s="18"/>
      <c r="D8" s="18"/>
      <c r="E8" s="18">
        <v>330</v>
      </c>
      <c r="F8" s="18">
        <v>3</v>
      </c>
      <c r="G8" s="9">
        <v>36532</v>
      </c>
      <c r="I8">
        <v>0</v>
      </c>
      <c r="L8" t="s">
        <v>679</v>
      </c>
      <c r="N8" s="14"/>
      <c r="P8" s="9"/>
      <c r="Q8" s="9"/>
      <c r="R8" t="s">
        <v>472</v>
      </c>
      <c r="T8" s="9">
        <v>36546</v>
      </c>
      <c r="V8">
        <v>330</v>
      </c>
      <c r="X8" t="s">
        <v>684</v>
      </c>
      <c r="Z8" s="9"/>
      <c r="AH8">
        <f t="shared" si="0"/>
        <v>330</v>
      </c>
    </row>
    <row r="9" spans="1:34" x14ac:dyDescent="0.2">
      <c r="A9">
        <v>5</v>
      </c>
      <c r="C9" s="18">
        <v>100</v>
      </c>
      <c r="D9" s="18"/>
      <c r="E9" s="18"/>
      <c r="F9" s="18"/>
      <c r="G9" t="s">
        <v>297</v>
      </c>
      <c r="N9" t="s">
        <v>297</v>
      </c>
      <c r="T9" s="9" t="s">
        <v>297</v>
      </c>
      <c r="Z9" t="s">
        <v>297</v>
      </c>
      <c r="AH9">
        <f t="shared" si="0"/>
        <v>0</v>
      </c>
    </row>
    <row r="10" spans="1:34" x14ac:dyDescent="0.2">
      <c r="A10">
        <v>6</v>
      </c>
      <c r="C10" s="18"/>
      <c r="D10" s="18">
        <v>220</v>
      </c>
      <c r="E10" s="18"/>
      <c r="F10" s="19" t="s">
        <v>181</v>
      </c>
      <c r="G10" s="9">
        <v>36532</v>
      </c>
      <c r="I10">
        <v>220</v>
      </c>
      <c r="N10" s="9"/>
      <c r="P10" s="9"/>
      <c r="Q10" s="9"/>
      <c r="R10" t="s">
        <v>408</v>
      </c>
      <c r="T10" s="9">
        <v>36546</v>
      </c>
      <c r="U10">
        <v>240</v>
      </c>
      <c r="X10" t="s">
        <v>685</v>
      </c>
      <c r="Z10" s="9"/>
      <c r="AH10">
        <f t="shared" si="0"/>
        <v>460</v>
      </c>
    </row>
    <row r="11" spans="1:34" x14ac:dyDescent="0.2">
      <c r="A11">
        <v>7</v>
      </c>
      <c r="C11" s="20" t="s">
        <v>180</v>
      </c>
      <c r="D11" s="18"/>
      <c r="E11" s="18"/>
      <c r="F11" s="18" t="s">
        <v>366</v>
      </c>
      <c r="G11" s="9">
        <v>36532</v>
      </c>
      <c r="I11">
        <v>0</v>
      </c>
      <c r="N11" s="9"/>
      <c r="P11" s="9"/>
      <c r="Q11" s="9"/>
      <c r="S11" t="s">
        <v>108</v>
      </c>
      <c r="T11" s="9"/>
      <c r="Z11" s="9"/>
      <c r="AH11">
        <f t="shared" si="0"/>
        <v>0</v>
      </c>
    </row>
    <row r="12" spans="1:34" x14ac:dyDescent="0.2">
      <c r="A12">
        <v>8</v>
      </c>
      <c r="C12" s="18"/>
      <c r="D12" s="18"/>
      <c r="E12" s="18">
        <v>480</v>
      </c>
      <c r="F12" s="18">
        <v>4</v>
      </c>
      <c r="G12" s="9">
        <v>36529</v>
      </c>
      <c r="I12">
        <v>0</v>
      </c>
      <c r="L12" t="s">
        <v>680</v>
      </c>
      <c r="N12" s="14"/>
      <c r="P12" s="9"/>
      <c r="Q12" s="9"/>
      <c r="R12" t="s">
        <v>473</v>
      </c>
      <c r="T12" s="9"/>
      <c r="Z12" s="9"/>
      <c r="AH12">
        <f t="shared" si="0"/>
        <v>0</v>
      </c>
    </row>
    <row r="13" spans="1:34" x14ac:dyDescent="0.2">
      <c r="A13">
        <v>9</v>
      </c>
      <c r="C13" s="18">
        <v>100</v>
      </c>
      <c r="D13" s="18"/>
      <c r="E13" s="18"/>
      <c r="F13" s="21" t="s">
        <v>678</v>
      </c>
      <c r="G13" s="9">
        <v>36531</v>
      </c>
      <c r="I13">
        <v>100</v>
      </c>
      <c r="N13" s="9">
        <v>36538</v>
      </c>
      <c r="O13">
        <v>100</v>
      </c>
      <c r="T13" s="9">
        <v>36545</v>
      </c>
      <c r="U13">
        <v>100</v>
      </c>
      <c r="Z13" s="9">
        <v>36552</v>
      </c>
      <c r="AA13">
        <v>100</v>
      </c>
      <c r="AH13">
        <f t="shared" si="0"/>
        <v>400</v>
      </c>
    </row>
    <row r="14" spans="1:34" x14ac:dyDescent="0.2">
      <c r="A14">
        <v>10</v>
      </c>
      <c r="C14" s="18">
        <v>110</v>
      </c>
      <c r="D14" s="18"/>
      <c r="E14" s="18"/>
      <c r="F14" s="21" t="s">
        <v>678</v>
      </c>
      <c r="G14" s="9">
        <v>36532</v>
      </c>
      <c r="I14">
        <v>110</v>
      </c>
      <c r="N14" s="9">
        <v>36539</v>
      </c>
      <c r="O14">
        <v>110</v>
      </c>
      <c r="T14" s="9">
        <v>36546</v>
      </c>
      <c r="U14">
        <v>110</v>
      </c>
      <c r="Z14" s="9">
        <v>36553</v>
      </c>
      <c r="AA14">
        <v>110</v>
      </c>
      <c r="AH14">
        <f t="shared" si="0"/>
        <v>440</v>
      </c>
    </row>
    <row r="15" spans="1:34" x14ac:dyDescent="0.2">
      <c r="A15">
        <v>11</v>
      </c>
      <c r="C15" s="18"/>
      <c r="D15" s="18">
        <v>200</v>
      </c>
      <c r="E15" s="18"/>
      <c r="F15" s="21" t="s">
        <v>681</v>
      </c>
      <c r="G15" s="9">
        <v>36532</v>
      </c>
      <c r="I15">
        <v>0</v>
      </c>
      <c r="N15" s="9">
        <v>36539</v>
      </c>
      <c r="O15">
        <v>200</v>
      </c>
      <c r="R15" t="s">
        <v>500</v>
      </c>
      <c r="T15" s="9"/>
      <c r="Z15" s="9">
        <v>36553</v>
      </c>
      <c r="AA15">
        <v>200</v>
      </c>
      <c r="AH15">
        <f t="shared" si="0"/>
        <v>400</v>
      </c>
    </row>
    <row r="16" spans="1:34" x14ac:dyDescent="0.2">
      <c r="A16">
        <v>12</v>
      </c>
      <c r="C16" s="18">
        <v>100</v>
      </c>
      <c r="D16" s="18"/>
      <c r="E16" s="18"/>
      <c r="F16" s="21" t="s">
        <v>678</v>
      </c>
      <c r="G16" s="9">
        <v>36533</v>
      </c>
      <c r="I16">
        <v>100</v>
      </c>
      <c r="J16">
        <v>12</v>
      </c>
      <c r="K16" t="s">
        <v>392</v>
      </c>
      <c r="L16" t="s">
        <v>484</v>
      </c>
      <c r="N16" s="9">
        <v>36539</v>
      </c>
      <c r="O16">
        <v>100</v>
      </c>
      <c r="T16" s="9">
        <v>36546</v>
      </c>
      <c r="U16">
        <v>100</v>
      </c>
      <c r="Z16" s="9">
        <v>36553</v>
      </c>
      <c r="AA16">
        <v>100</v>
      </c>
      <c r="AH16">
        <f t="shared" si="0"/>
        <v>412</v>
      </c>
    </row>
    <row r="17" spans="1:34" x14ac:dyDescent="0.2">
      <c r="A17">
        <v>13</v>
      </c>
      <c r="C17" s="18"/>
      <c r="D17" s="18"/>
      <c r="E17" s="18">
        <v>480</v>
      </c>
      <c r="F17" s="18">
        <v>16</v>
      </c>
      <c r="G17" s="9">
        <v>36532</v>
      </c>
      <c r="I17">
        <v>0</v>
      </c>
      <c r="N17" s="9">
        <v>36541</v>
      </c>
      <c r="O17">
        <v>480</v>
      </c>
      <c r="P17" s="9"/>
      <c r="Q17" s="9"/>
      <c r="R17" t="s">
        <v>502</v>
      </c>
      <c r="T17" s="9"/>
      <c r="Y17" t="s">
        <v>661</v>
      </c>
      <c r="Z17" s="9"/>
      <c r="AE17">
        <v>25</v>
      </c>
      <c r="AH17">
        <f t="shared" si="0"/>
        <v>480</v>
      </c>
    </row>
    <row r="18" spans="1:34" x14ac:dyDescent="0.2">
      <c r="A18">
        <v>14</v>
      </c>
      <c r="C18" s="18">
        <v>95</v>
      </c>
      <c r="D18" s="18"/>
      <c r="E18" s="18"/>
      <c r="F18" s="21" t="s">
        <v>678</v>
      </c>
      <c r="G18" s="9">
        <v>36532</v>
      </c>
      <c r="H18" s="22">
        <v>14</v>
      </c>
      <c r="I18">
        <v>109</v>
      </c>
      <c r="N18" s="9">
        <v>36539</v>
      </c>
      <c r="O18">
        <v>95</v>
      </c>
      <c r="T18" s="9">
        <v>36546</v>
      </c>
      <c r="U18">
        <v>95</v>
      </c>
      <c r="Y18" t="s">
        <v>662</v>
      </c>
      <c r="Z18" s="9">
        <v>36553</v>
      </c>
      <c r="AA18">
        <v>110</v>
      </c>
      <c r="AH18">
        <f t="shared" si="0"/>
        <v>409</v>
      </c>
    </row>
    <row r="19" spans="1:34" x14ac:dyDescent="0.2">
      <c r="A19">
        <v>15</v>
      </c>
      <c r="C19" s="18"/>
      <c r="D19" s="18">
        <v>190</v>
      </c>
      <c r="E19" s="18"/>
      <c r="F19" s="21" t="s">
        <v>181</v>
      </c>
      <c r="G19" s="9">
        <v>36532</v>
      </c>
      <c r="I19">
        <v>190</v>
      </c>
      <c r="N19" s="9"/>
      <c r="P19" s="9"/>
      <c r="Q19" s="9"/>
      <c r="R19" t="s">
        <v>408</v>
      </c>
      <c r="T19" s="9">
        <v>36546</v>
      </c>
      <c r="U19">
        <v>190</v>
      </c>
      <c r="Z19" s="9"/>
      <c r="AH19">
        <f t="shared" si="0"/>
        <v>380</v>
      </c>
    </row>
    <row r="20" spans="1:34" x14ac:dyDescent="0.2">
      <c r="A20">
        <v>16</v>
      </c>
      <c r="C20" s="18">
        <v>100</v>
      </c>
      <c r="D20" s="18"/>
      <c r="E20" s="18"/>
      <c r="F20" s="21" t="s">
        <v>678</v>
      </c>
      <c r="G20" s="9">
        <v>36533</v>
      </c>
      <c r="I20">
        <v>100</v>
      </c>
      <c r="K20" t="s">
        <v>392</v>
      </c>
      <c r="M20">
        <v>10</v>
      </c>
      <c r="N20" s="9">
        <v>36539</v>
      </c>
      <c r="O20">
        <v>110</v>
      </c>
      <c r="T20" s="9">
        <v>36546</v>
      </c>
      <c r="U20">
        <v>100</v>
      </c>
      <c r="Y20" t="s">
        <v>663</v>
      </c>
      <c r="Z20" s="9">
        <v>36553</v>
      </c>
      <c r="AA20">
        <v>110</v>
      </c>
      <c r="AH20">
        <f t="shared" si="0"/>
        <v>420</v>
      </c>
    </row>
    <row r="21" spans="1:34" x14ac:dyDescent="0.2">
      <c r="A21">
        <v>17</v>
      </c>
      <c r="C21" s="18">
        <v>100</v>
      </c>
      <c r="D21" s="18"/>
      <c r="E21" s="18"/>
      <c r="F21" s="21" t="s">
        <v>678</v>
      </c>
      <c r="G21" s="9">
        <v>36532</v>
      </c>
      <c r="I21">
        <v>100</v>
      </c>
      <c r="N21" s="9">
        <v>36539</v>
      </c>
      <c r="O21">
        <v>100</v>
      </c>
      <c r="T21" s="9">
        <v>36546</v>
      </c>
      <c r="U21">
        <v>100</v>
      </c>
      <c r="Y21" t="s">
        <v>664</v>
      </c>
      <c r="Z21" s="9">
        <v>36553</v>
      </c>
      <c r="AA21">
        <v>120</v>
      </c>
      <c r="AH21">
        <f t="shared" si="0"/>
        <v>420</v>
      </c>
    </row>
    <row r="22" spans="1:34" x14ac:dyDescent="0.2">
      <c r="A22">
        <v>18</v>
      </c>
      <c r="C22" s="18"/>
      <c r="D22" s="18">
        <v>200</v>
      </c>
      <c r="E22" s="18"/>
      <c r="F22" s="21" t="s">
        <v>181</v>
      </c>
      <c r="G22" s="9">
        <v>36532</v>
      </c>
      <c r="I22">
        <v>150</v>
      </c>
      <c r="J22">
        <v>72</v>
      </c>
      <c r="K22" t="s">
        <v>392</v>
      </c>
      <c r="M22" t="s">
        <v>486</v>
      </c>
      <c r="N22" s="9"/>
      <c r="S22" t="s">
        <v>486</v>
      </c>
      <c r="T22" s="9">
        <v>36546</v>
      </c>
      <c r="U22">
        <v>110</v>
      </c>
      <c r="W22">
        <v>20</v>
      </c>
      <c r="X22" t="s">
        <v>597</v>
      </c>
      <c r="Y22" t="s">
        <v>669</v>
      </c>
      <c r="Z22" s="9">
        <v>36553</v>
      </c>
      <c r="AA22">
        <v>156</v>
      </c>
      <c r="AH22">
        <f t="shared" si="0"/>
        <v>488</v>
      </c>
    </row>
    <row r="23" spans="1:34" x14ac:dyDescent="0.2">
      <c r="A23">
        <v>19</v>
      </c>
      <c r="C23" s="18"/>
      <c r="D23" s="18"/>
      <c r="E23" s="18">
        <v>460</v>
      </c>
      <c r="F23" s="21"/>
      <c r="G23" t="s">
        <v>297</v>
      </c>
      <c r="N23" t="s">
        <v>297</v>
      </c>
      <c r="T23" t="s">
        <v>297</v>
      </c>
      <c r="Z23" t="s">
        <v>297</v>
      </c>
      <c r="AH23">
        <f t="shared" si="0"/>
        <v>0</v>
      </c>
    </row>
    <row r="24" spans="1:34" x14ac:dyDescent="0.2">
      <c r="A24">
        <v>20</v>
      </c>
      <c r="C24" s="18">
        <v>105</v>
      </c>
      <c r="D24" s="18"/>
      <c r="E24" s="18"/>
      <c r="F24" s="21" t="s">
        <v>678</v>
      </c>
      <c r="G24" s="9">
        <v>36532</v>
      </c>
      <c r="I24">
        <v>105</v>
      </c>
      <c r="N24" s="9">
        <v>36539</v>
      </c>
      <c r="O24">
        <v>105</v>
      </c>
      <c r="T24" s="9">
        <v>36546</v>
      </c>
      <c r="U24">
        <v>105</v>
      </c>
      <c r="Z24" s="9">
        <v>36553</v>
      </c>
      <c r="AA24">
        <v>105</v>
      </c>
      <c r="AH24">
        <f t="shared" si="0"/>
        <v>420</v>
      </c>
    </row>
    <row r="25" spans="1:34" x14ac:dyDescent="0.2">
      <c r="A25">
        <v>21</v>
      </c>
      <c r="C25" s="18">
        <v>105</v>
      </c>
      <c r="D25" s="18"/>
      <c r="E25" s="18"/>
      <c r="F25" s="21" t="s">
        <v>678</v>
      </c>
      <c r="G25" s="9">
        <v>36532</v>
      </c>
      <c r="I25">
        <v>105</v>
      </c>
      <c r="N25" s="9">
        <v>36539</v>
      </c>
      <c r="O25">
        <v>105</v>
      </c>
      <c r="T25" s="9">
        <v>36546</v>
      </c>
      <c r="U25">
        <v>105</v>
      </c>
      <c r="Y25" t="s">
        <v>665</v>
      </c>
      <c r="Z25" s="9">
        <v>36553</v>
      </c>
      <c r="AA25">
        <v>146</v>
      </c>
      <c r="AH25">
        <f t="shared" si="0"/>
        <v>461</v>
      </c>
    </row>
    <row r="26" spans="1:34" x14ac:dyDescent="0.2">
      <c r="A26">
        <v>22</v>
      </c>
      <c r="C26" s="18">
        <v>100</v>
      </c>
      <c r="D26" s="18"/>
      <c r="E26" s="18"/>
      <c r="F26" s="21" t="s">
        <v>678</v>
      </c>
      <c r="G26" s="9">
        <v>36532</v>
      </c>
      <c r="I26">
        <v>100</v>
      </c>
      <c r="N26" s="9">
        <v>36539</v>
      </c>
      <c r="O26">
        <v>100</v>
      </c>
      <c r="T26" s="9">
        <v>36546</v>
      </c>
      <c r="U26">
        <v>100</v>
      </c>
      <c r="Y26" t="s">
        <v>661</v>
      </c>
      <c r="Z26" s="9">
        <v>36553</v>
      </c>
      <c r="AA26">
        <v>125</v>
      </c>
      <c r="AH26">
        <f t="shared" si="0"/>
        <v>425</v>
      </c>
    </row>
    <row r="27" spans="1:34" x14ac:dyDescent="0.2">
      <c r="A27">
        <v>23</v>
      </c>
      <c r="C27" s="18">
        <v>100</v>
      </c>
      <c r="D27" s="18"/>
      <c r="E27" s="18"/>
      <c r="F27" s="21" t="s">
        <v>678</v>
      </c>
      <c r="G27" t="s">
        <v>297</v>
      </c>
      <c r="N27" t="s">
        <v>297</v>
      </c>
      <c r="T27" s="9">
        <v>36549</v>
      </c>
      <c r="V27">
        <v>215</v>
      </c>
      <c r="X27" t="s">
        <v>653</v>
      </c>
      <c r="Y27">
        <v>31</v>
      </c>
      <c r="Z27" s="9">
        <v>36553</v>
      </c>
      <c r="AA27">
        <v>131</v>
      </c>
      <c r="AB27">
        <v>15</v>
      </c>
      <c r="AD27" t="s">
        <v>743</v>
      </c>
      <c r="AH27">
        <f t="shared" si="0"/>
        <v>361</v>
      </c>
    </row>
    <row r="28" spans="1:34" x14ac:dyDescent="0.2">
      <c r="A28">
        <v>24</v>
      </c>
      <c r="C28" s="20" t="s">
        <v>182</v>
      </c>
      <c r="D28" s="18"/>
      <c r="E28" s="18"/>
      <c r="F28" s="18" t="s">
        <v>366</v>
      </c>
      <c r="G28" s="9">
        <v>36532</v>
      </c>
      <c r="I28">
        <v>0</v>
      </c>
      <c r="N28" s="9"/>
      <c r="P28" s="9"/>
      <c r="Q28" s="9"/>
      <c r="R28" t="s">
        <v>408</v>
      </c>
      <c r="T28" s="9">
        <v>36546</v>
      </c>
      <c r="U28">
        <v>0</v>
      </c>
      <c r="Z28" s="9"/>
      <c r="AH28">
        <f t="shared" si="0"/>
        <v>0</v>
      </c>
    </row>
    <row r="29" spans="1:34" x14ac:dyDescent="0.2">
      <c r="A29">
        <v>25</v>
      </c>
      <c r="C29" s="18">
        <v>100</v>
      </c>
      <c r="D29" s="18"/>
      <c r="E29" s="18"/>
      <c r="F29" s="18"/>
      <c r="G29" t="s">
        <v>297</v>
      </c>
      <c r="N29" t="s">
        <v>297</v>
      </c>
      <c r="T29" s="9">
        <v>36546</v>
      </c>
      <c r="U29">
        <v>275</v>
      </c>
      <c r="X29" t="s">
        <v>600</v>
      </c>
      <c r="Z29" s="9">
        <v>36553</v>
      </c>
      <c r="AA29">
        <v>100</v>
      </c>
      <c r="AD29" t="s">
        <v>108</v>
      </c>
      <c r="AH29">
        <f t="shared" si="0"/>
        <v>375</v>
      </c>
    </row>
    <row r="30" spans="1:34" x14ac:dyDescent="0.2">
      <c r="A30">
        <v>26</v>
      </c>
      <c r="C30" s="18">
        <v>115</v>
      </c>
      <c r="D30" s="18"/>
      <c r="E30" s="18"/>
      <c r="F30" s="21" t="s">
        <v>678</v>
      </c>
      <c r="G30" s="9">
        <v>36532</v>
      </c>
      <c r="I30">
        <v>115</v>
      </c>
      <c r="K30" t="s">
        <v>108</v>
      </c>
      <c r="N30" s="9">
        <v>36539</v>
      </c>
      <c r="O30">
        <v>115</v>
      </c>
      <c r="T30" s="9">
        <v>36546</v>
      </c>
      <c r="U30">
        <v>115</v>
      </c>
      <c r="Z30" s="9">
        <v>36553</v>
      </c>
      <c r="AA30">
        <v>115</v>
      </c>
      <c r="AH30">
        <f t="shared" si="0"/>
        <v>460</v>
      </c>
    </row>
    <row r="31" spans="1:34" x14ac:dyDescent="0.2">
      <c r="A31">
        <v>27</v>
      </c>
      <c r="C31" s="18">
        <v>115</v>
      </c>
      <c r="D31" s="18"/>
      <c r="E31" s="18"/>
      <c r="F31" s="21" t="s">
        <v>678</v>
      </c>
      <c r="G31" s="9">
        <v>36532</v>
      </c>
      <c r="I31">
        <v>115</v>
      </c>
      <c r="N31" s="9">
        <v>36539</v>
      </c>
      <c r="O31">
        <v>115</v>
      </c>
      <c r="T31" s="9">
        <v>36546</v>
      </c>
      <c r="U31">
        <v>115</v>
      </c>
      <c r="Z31" s="9">
        <v>36554</v>
      </c>
      <c r="AB31">
        <v>125</v>
      </c>
      <c r="AC31" t="s">
        <v>674</v>
      </c>
      <c r="AE31" t="s">
        <v>108</v>
      </c>
      <c r="AH31">
        <f t="shared" si="0"/>
        <v>470</v>
      </c>
    </row>
    <row r="32" spans="1:34" x14ac:dyDescent="0.2">
      <c r="A32">
        <v>28</v>
      </c>
      <c r="C32" s="18">
        <v>115</v>
      </c>
      <c r="D32" s="18"/>
      <c r="E32" s="18"/>
      <c r="F32" s="21" t="s">
        <v>678</v>
      </c>
      <c r="G32" s="9">
        <v>36533</v>
      </c>
      <c r="I32">
        <v>115</v>
      </c>
      <c r="K32" t="s">
        <v>392</v>
      </c>
      <c r="M32">
        <v>10</v>
      </c>
      <c r="N32" s="9">
        <v>36539</v>
      </c>
      <c r="O32">
        <v>125</v>
      </c>
      <c r="T32" s="9">
        <v>36546</v>
      </c>
      <c r="U32">
        <v>115</v>
      </c>
      <c r="Z32" s="9">
        <v>36553</v>
      </c>
      <c r="AA32">
        <v>115</v>
      </c>
      <c r="AH32">
        <f t="shared" si="0"/>
        <v>470</v>
      </c>
    </row>
    <row r="33" spans="1:34" x14ac:dyDescent="0.2">
      <c r="A33">
        <v>29</v>
      </c>
      <c r="C33" s="18">
        <v>115</v>
      </c>
      <c r="D33" s="18"/>
      <c r="E33" s="18"/>
      <c r="F33" s="21" t="s">
        <v>678</v>
      </c>
      <c r="G33" s="9">
        <v>36532</v>
      </c>
      <c r="I33">
        <v>115</v>
      </c>
      <c r="N33" s="9">
        <v>36539</v>
      </c>
      <c r="O33">
        <v>115</v>
      </c>
      <c r="T33" s="9">
        <v>36546</v>
      </c>
      <c r="U33">
        <v>115</v>
      </c>
      <c r="Z33" s="9">
        <v>36553</v>
      </c>
      <c r="AA33">
        <v>115</v>
      </c>
      <c r="AH33">
        <f t="shared" si="0"/>
        <v>460</v>
      </c>
    </row>
    <row r="34" spans="1:34" x14ac:dyDescent="0.2">
      <c r="A34">
        <v>30</v>
      </c>
      <c r="C34" s="18"/>
      <c r="D34" s="18"/>
      <c r="E34" s="18">
        <v>400</v>
      </c>
      <c r="F34" s="18">
        <v>17</v>
      </c>
      <c r="G34" s="9"/>
      <c r="N34" s="9">
        <v>36543</v>
      </c>
      <c r="P34">
        <v>100</v>
      </c>
      <c r="R34" t="s">
        <v>683</v>
      </c>
      <c r="Y34" t="s">
        <v>671</v>
      </c>
      <c r="Z34" s="9">
        <v>36553</v>
      </c>
      <c r="AA34">
        <v>100</v>
      </c>
      <c r="AE34">
        <v>136</v>
      </c>
      <c r="AH34">
        <f t="shared" si="0"/>
        <v>200</v>
      </c>
    </row>
    <row r="35" spans="1:34" x14ac:dyDescent="0.2">
      <c r="A35">
        <v>31</v>
      </c>
      <c r="C35" s="18"/>
      <c r="D35" s="18"/>
      <c r="E35" s="18">
        <v>420</v>
      </c>
      <c r="F35" s="18">
        <v>1</v>
      </c>
      <c r="G35" s="9">
        <v>36532</v>
      </c>
      <c r="I35">
        <v>0</v>
      </c>
      <c r="N35" s="9"/>
      <c r="P35" s="9"/>
      <c r="Q35" s="9"/>
      <c r="T35" s="9">
        <v>36546</v>
      </c>
      <c r="U35">
        <v>0</v>
      </c>
      <c r="X35" t="s">
        <v>474</v>
      </c>
      <c r="AH35">
        <f t="shared" si="0"/>
        <v>0</v>
      </c>
    </row>
    <row r="36" spans="1:34" x14ac:dyDescent="0.2">
      <c r="A36">
        <v>32</v>
      </c>
      <c r="C36" s="18">
        <v>100</v>
      </c>
      <c r="D36" s="18"/>
      <c r="E36" s="18"/>
      <c r="F36" s="21" t="s">
        <v>678</v>
      </c>
      <c r="G36" s="9">
        <v>36532</v>
      </c>
      <c r="I36">
        <v>100</v>
      </c>
      <c r="N36" s="9">
        <v>36539</v>
      </c>
      <c r="O36">
        <v>100</v>
      </c>
      <c r="T36" s="9">
        <v>36546</v>
      </c>
      <c r="U36">
        <v>100</v>
      </c>
      <c r="Y36" t="s">
        <v>666</v>
      </c>
      <c r="Z36" s="9">
        <v>36553</v>
      </c>
      <c r="AA36">
        <v>223</v>
      </c>
      <c r="AE36" t="s">
        <v>741</v>
      </c>
      <c r="AH36">
        <f t="shared" si="0"/>
        <v>523</v>
      </c>
    </row>
    <row r="37" spans="1:34" x14ac:dyDescent="0.2">
      <c r="A37">
        <v>33</v>
      </c>
      <c r="C37" s="18"/>
      <c r="D37" s="18"/>
      <c r="E37" s="18">
        <v>420</v>
      </c>
      <c r="F37" s="18">
        <v>27</v>
      </c>
      <c r="G37" s="9">
        <v>36532</v>
      </c>
      <c r="I37">
        <v>0</v>
      </c>
      <c r="N37" s="9"/>
      <c r="T37" s="9"/>
      <c r="Z37" s="9">
        <v>36553</v>
      </c>
      <c r="AA37">
        <v>130</v>
      </c>
      <c r="AD37" t="s">
        <v>686</v>
      </c>
      <c r="AE37" t="s">
        <v>673</v>
      </c>
      <c r="AH37">
        <f t="shared" si="0"/>
        <v>130</v>
      </c>
    </row>
    <row r="38" spans="1:34" x14ac:dyDescent="0.2">
      <c r="A38">
        <v>34</v>
      </c>
      <c r="C38" s="18">
        <v>110</v>
      </c>
      <c r="D38" s="18"/>
      <c r="E38" s="18"/>
      <c r="F38" s="21" t="s">
        <v>678</v>
      </c>
      <c r="G38" s="9">
        <v>36532</v>
      </c>
      <c r="I38">
        <v>110</v>
      </c>
      <c r="N38" s="9">
        <v>36539</v>
      </c>
      <c r="O38">
        <v>115</v>
      </c>
      <c r="R38" t="s">
        <v>501</v>
      </c>
      <c r="T38" s="9">
        <v>36546</v>
      </c>
      <c r="U38">
        <v>110</v>
      </c>
      <c r="Z38" s="9">
        <v>36553</v>
      </c>
      <c r="AA38">
        <v>110</v>
      </c>
      <c r="AH38">
        <f t="shared" si="0"/>
        <v>445</v>
      </c>
    </row>
    <row r="39" spans="1:34" x14ac:dyDescent="0.2">
      <c r="A39">
        <v>35</v>
      </c>
      <c r="C39" s="18">
        <v>110</v>
      </c>
      <c r="D39" s="18"/>
      <c r="E39" s="18"/>
      <c r="F39" s="21" t="s">
        <v>678</v>
      </c>
      <c r="G39" s="9">
        <v>36532</v>
      </c>
      <c r="I39">
        <v>110</v>
      </c>
      <c r="N39" s="9">
        <v>36539</v>
      </c>
      <c r="O39">
        <v>110</v>
      </c>
      <c r="T39" s="9">
        <v>36546</v>
      </c>
      <c r="U39">
        <v>110</v>
      </c>
      <c r="Y39" t="s">
        <v>667</v>
      </c>
      <c r="Z39" s="9">
        <v>36553</v>
      </c>
      <c r="AA39">
        <v>137</v>
      </c>
      <c r="AH39">
        <f t="shared" si="0"/>
        <v>467</v>
      </c>
    </row>
    <row r="40" spans="1:34" x14ac:dyDescent="0.2">
      <c r="A40">
        <v>36</v>
      </c>
      <c r="C40" s="18">
        <v>125</v>
      </c>
      <c r="D40" s="18"/>
      <c r="E40" s="18"/>
      <c r="F40" s="21" t="s">
        <v>678</v>
      </c>
      <c r="H40" s="22">
        <v>-5</v>
      </c>
      <c r="K40" t="s">
        <v>392</v>
      </c>
      <c r="M40">
        <v>142</v>
      </c>
      <c r="N40" s="9">
        <v>36539</v>
      </c>
      <c r="O40">
        <v>200</v>
      </c>
      <c r="Q40" t="s">
        <v>30</v>
      </c>
      <c r="S40">
        <v>67</v>
      </c>
      <c r="T40" s="9">
        <v>36546</v>
      </c>
      <c r="U40">
        <v>40</v>
      </c>
      <c r="Y40">
        <v>152</v>
      </c>
      <c r="Z40" s="9">
        <v>36553</v>
      </c>
      <c r="AA40">
        <v>200</v>
      </c>
      <c r="AC40" t="s">
        <v>108</v>
      </c>
      <c r="AE40">
        <v>77</v>
      </c>
      <c r="AH40">
        <f t="shared" si="0"/>
        <v>440</v>
      </c>
    </row>
    <row r="41" spans="1:34" x14ac:dyDescent="0.2">
      <c r="A41">
        <v>37</v>
      </c>
      <c r="C41" s="18">
        <v>115</v>
      </c>
      <c r="D41" s="18"/>
      <c r="E41" s="18"/>
      <c r="F41" s="21" t="s">
        <v>678</v>
      </c>
      <c r="G41" s="9">
        <v>36532</v>
      </c>
      <c r="I41">
        <v>115</v>
      </c>
      <c r="N41" s="9">
        <v>36539</v>
      </c>
      <c r="O41">
        <v>115</v>
      </c>
      <c r="T41" s="9">
        <v>36546</v>
      </c>
      <c r="U41">
        <v>115</v>
      </c>
      <c r="Y41" t="s">
        <v>670</v>
      </c>
      <c r="Z41" s="9">
        <v>36553</v>
      </c>
      <c r="AA41">
        <v>120</v>
      </c>
      <c r="AH41">
        <f t="shared" si="0"/>
        <v>465</v>
      </c>
    </row>
    <row r="42" spans="1:34" x14ac:dyDescent="0.2">
      <c r="A42">
        <v>38</v>
      </c>
      <c r="C42" s="18">
        <v>130</v>
      </c>
      <c r="D42" s="18"/>
      <c r="E42" s="18"/>
      <c r="F42" s="18"/>
      <c r="G42" s="9">
        <v>36538</v>
      </c>
      <c r="J42">
        <v>75</v>
      </c>
      <c r="L42" t="s">
        <v>485</v>
      </c>
      <c r="M42">
        <v>75</v>
      </c>
      <c r="N42" t="s">
        <v>297</v>
      </c>
      <c r="T42" t="s">
        <v>297</v>
      </c>
      <c r="X42" t="s">
        <v>503</v>
      </c>
      <c r="Z42" t="s">
        <v>297</v>
      </c>
      <c r="AH42">
        <f t="shared" si="0"/>
        <v>75</v>
      </c>
    </row>
    <row r="43" spans="1:34" x14ac:dyDescent="0.2">
      <c r="A43">
        <v>39</v>
      </c>
      <c r="C43" s="18">
        <v>105</v>
      </c>
      <c r="D43" s="18"/>
      <c r="E43" s="18"/>
      <c r="F43" s="21" t="s">
        <v>678</v>
      </c>
      <c r="G43" s="9">
        <v>36533</v>
      </c>
      <c r="H43" s="22">
        <v>10</v>
      </c>
      <c r="I43">
        <v>115</v>
      </c>
      <c r="L43" t="s">
        <v>108</v>
      </c>
      <c r="N43" s="9">
        <v>36539</v>
      </c>
      <c r="O43">
        <v>105</v>
      </c>
      <c r="T43" s="9">
        <v>36546</v>
      </c>
      <c r="U43">
        <v>105</v>
      </c>
      <c r="Y43" t="s">
        <v>668</v>
      </c>
      <c r="Z43" s="9">
        <v>36554</v>
      </c>
      <c r="AA43">
        <v>105</v>
      </c>
      <c r="AC43" t="s">
        <v>674</v>
      </c>
      <c r="AE43">
        <v>40</v>
      </c>
      <c r="AH43">
        <f t="shared" si="0"/>
        <v>430</v>
      </c>
    </row>
    <row r="44" spans="1:34" x14ac:dyDescent="0.2">
      <c r="A44">
        <v>40</v>
      </c>
      <c r="C44" s="18">
        <v>130</v>
      </c>
      <c r="D44" s="18"/>
      <c r="E44" s="18"/>
      <c r="F44" s="21" t="s">
        <v>678</v>
      </c>
      <c r="G44" s="9">
        <v>36536</v>
      </c>
      <c r="J44">
        <v>274</v>
      </c>
      <c r="K44" t="s">
        <v>392</v>
      </c>
      <c r="L44" t="s">
        <v>682</v>
      </c>
      <c r="N44" s="9"/>
      <c r="P44" s="9"/>
      <c r="Q44" s="9"/>
      <c r="T44" s="9">
        <v>36546</v>
      </c>
      <c r="U44">
        <v>130</v>
      </c>
      <c r="Y44" t="s">
        <v>108</v>
      </c>
      <c r="Z44" s="9">
        <v>36552</v>
      </c>
      <c r="AA44">
        <v>130</v>
      </c>
      <c r="AH44">
        <f t="shared" si="0"/>
        <v>534</v>
      </c>
    </row>
    <row r="45" spans="1:34" x14ac:dyDescent="0.2">
      <c r="A45">
        <v>41</v>
      </c>
      <c r="C45" s="18"/>
      <c r="D45" s="18"/>
      <c r="E45" s="18">
        <v>550</v>
      </c>
      <c r="F45" s="18">
        <v>27</v>
      </c>
      <c r="G45" s="9"/>
      <c r="N45" s="9"/>
      <c r="P45" s="9"/>
      <c r="Q45" s="9"/>
      <c r="T45" s="9">
        <v>36549</v>
      </c>
      <c r="U45">
        <v>0</v>
      </c>
      <c r="V45">
        <v>550</v>
      </c>
      <c r="Z45" s="9" t="s">
        <v>108</v>
      </c>
      <c r="AH45">
        <f t="shared" si="0"/>
        <v>550</v>
      </c>
    </row>
    <row r="46" spans="1:34" x14ac:dyDescent="0.2">
      <c r="A46">
        <v>42</v>
      </c>
      <c r="C46" s="18">
        <v>120</v>
      </c>
      <c r="D46" s="18"/>
      <c r="E46" s="18"/>
      <c r="F46" s="21" t="s">
        <v>678</v>
      </c>
      <c r="G46" s="9">
        <v>36532</v>
      </c>
      <c r="I46">
        <v>120</v>
      </c>
      <c r="N46" s="9">
        <v>36538</v>
      </c>
      <c r="O46">
        <v>120</v>
      </c>
      <c r="T46" s="9">
        <v>36546</v>
      </c>
      <c r="U46">
        <v>120</v>
      </c>
      <c r="Z46" s="9"/>
      <c r="AC46" t="s">
        <v>674</v>
      </c>
      <c r="AD46" t="s">
        <v>742</v>
      </c>
      <c r="AE46">
        <v>130</v>
      </c>
      <c r="AH46">
        <f t="shared" si="0"/>
        <v>360</v>
      </c>
    </row>
    <row r="47" spans="1:34" x14ac:dyDescent="0.2">
      <c r="A47">
        <v>43</v>
      </c>
      <c r="C47" s="18">
        <v>120</v>
      </c>
      <c r="D47" s="18"/>
      <c r="E47" s="18"/>
      <c r="F47" s="21" t="s">
        <v>678</v>
      </c>
      <c r="G47" s="9">
        <v>36532</v>
      </c>
      <c r="I47">
        <v>120</v>
      </c>
      <c r="N47" s="9">
        <v>36539</v>
      </c>
      <c r="O47">
        <v>120</v>
      </c>
      <c r="T47" s="9">
        <v>36546</v>
      </c>
      <c r="U47">
        <v>120</v>
      </c>
      <c r="Z47" s="9">
        <v>36553</v>
      </c>
      <c r="AA47">
        <v>120</v>
      </c>
      <c r="AD47" t="s">
        <v>108</v>
      </c>
      <c r="AH47">
        <f t="shared" si="0"/>
        <v>480</v>
      </c>
    </row>
    <row r="48" spans="1:34" x14ac:dyDescent="0.2">
      <c r="A48">
        <v>44</v>
      </c>
      <c r="C48" s="18"/>
      <c r="D48" s="18">
        <v>270</v>
      </c>
      <c r="E48" s="18"/>
      <c r="F48" s="21" t="s">
        <v>181</v>
      </c>
      <c r="G48" s="9">
        <v>36532</v>
      </c>
      <c r="I48">
        <v>200</v>
      </c>
      <c r="K48" t="s">
        <v>392</v>
      </c>
      <c r="L48" t="s">
        <v>393</v>
      </c>
      <c r="M48">
        <v>90</v>
      </c>
      <c r="N48" s="9">
        <v>36539</v>
      </c>
      <c r="O48">
        <v>92</v>
      </c>
      <c r="P48" s="9"/>
      <c r="Q48" s="9"/>
      <c r="S48" t="s">
        <v>486</v>
      </c>
      <c r="T48" s="9">
        <v>36546</v>
      </c>
      <c r="U48">
        <v>180</v>
      </c>
      <c r="W48">
        <v>22</v>
      </c>
      <c r="Y48">
        <v>110</v>
      </c>
      <c r="AC48" t="s">
        <v>674</v>
      </c>
      <c r="AE48">
        <v>110</v>
      </c>
      <c r="AH48">
        <f t="shared" si="0"/>
        <v>472</v>
      </c>
    </row>
    <row r="49" spans="1:34" x14ac:dyDescent="0.2">
      <c r="A49" t="s">
        <v>175</v>
      </c>
      <c r="C49" s="18">
        <f>SUM(C5:C48)</f>
        <v>3145</v>
      </c>
      <c r="D49" s="18">
        <f>SUM(D5:D48)</f>
        <v>1080</v>
      </c>
      <c r="E49" s="18">
        <f>SUM(E5:E48)</f>
        <v>3540</v>
      </c>
      <c r="F49" s="18"/>
    </row>
    <row r="50" spans="1:34" x14ac:dyDescent="0.2">
      <c r="A50" t="s">
        <v>183</v>
      </c>
      <c r="C50" s="18">
        <v>4</v>
      </c>
      <c r="D50" s="18">
        <v>2</v>
      </c>
      <c r="E50" s="18">
        <v>1</v>
      </c>
      <c r="F50" s="18"/>
    </row>
    <row r="51" spans="1:34" x14ac:dyDescent="0.2">
      <c r="A51" t="s">
        <v>81</v>
      </c>
      <c r="C51" s="18">
        <f>C49*C50</f>
        <v>12580</v>
      </c>
      <c r="D51" s="18">
        <f>D49*D50</f>
        <v>2160</v>
      </c>
      <c r="E51" s="18">
        <f>E49*E50</f>
        <v>3540</v>
      </c>
      <c r="F51" s="18"/>
      <c r="U51" t="s">
        <v>30</v>
      </c>
    </row>
    <row r="53" spans="1:34" ht="15.75" x14ac:dyDescent="0.25">
      <c r="A53" s="2" t="s">
        <v>675</v>
      </c>
      <c r="E53" s="8">
        <f>SUM(C51:E51)</f>
        <v>18280</v>
      </c>
      <c r="AE53" s="8">
        <f>SUM(AE5:AE52)</f>
        <v>518</v>
      </c>
      <c r="AH53" s="8">
        <f>SUM(AH5:AH52)</f>
        <v>15779</v>
      </c>
    </row>
    <row r="54" spans="1:34" ht="15.75" x14ac:dyDescent="0.25">
      <c r="A54" s="2" t="s">
        <v>676</v>
      </c>
      <c r="E54" s="7">
        <v>-2000</v>
      </c>
      <c r="AH54" s="8"/>
    </row>
    <row r="55" spans="1:34" ht="15.75" x14ac:dyDescent="0.25">
      <c r="A55" s="2" t="s">
        <v>677</v>
      </c>
      <c r="E55" s="8">
        <f>E53+E54</f>
        <v>16280</v>
      </c>
    </row>
    <row r="56" spans="1:34" ht="15.75" x14ac:dyDescent="0.25">
      <c r="A56" s="2"/>
      <c r="E56" s="7"/>
    </row>
    <row r="57" spans="1:34" x14ac:dyDescent="0.2">
      <c r="A57" s="2"/>
      <c r="B57" t="s">
        <v>165</v>
      </c>
      <c r="C57" t="s">
        <v>166</v>
      </c>
      <c r="D57" t="s">
        <v>167</v>
      </c>
      <c r="E57" s="24" t="s">
        <v>168</v>
      </c>
      <c r="F57" s="24" t="s">
        <v>41</v>
      </c>
    </row>
    <row r="58" spans="1:34" x14ac:dyDescent="0.2">
      <c r="A58" t="s">
        <v>176</v>
      </c>
    </row>
    <row r="59" spans="1:34" x14ac:dyDescent="0.2">
      <c r="A59" t="s">
        <v>177</v>
      </c>
      <c r="B59">
        <f>I59</f>
        <v>3259</v>
      </c>
      <c r="C59">
        <f>O59</f>
        <v>3457</v>
      </c>
      <c r="D59">
        <f>U59</f>
        <v>3625</v>
      </c>
      <c r="E59">
        <f>AA59</f>
        <v>3670</v>
      </c>
      <c r="I59" s="2">
        <f>SUM(I5:I58)</f>
        <v>3259</v>
      </c>
      <c r="J59" s="2">
        <f>SUM(J5:J58)</f>
        <v>433</v>
      </c>
      <c r="K59" s="2"/>
      <c r="L59" s="2"/>
      <c r="M59" s="2"/>
      <c r="N59" s="2"/>
      <c r="O59" s="2">
        <f>SUM(O5:O58)</f>
        <v>3457</v>
      </c>
      <c r="P59" s="2">
        <f>SUM(P5:P58)</f>
        <v>100</v>
      </c>
      <c r="Q59" s="2"/>
      <c r="R59" s="2"/>
      <c r="S59" s="2"/>
      <c r="T59" s="2"/>
      <c r="U59" s="2">
        <f>SUM(U5:U58)</f>
        <v>3625</v>
      </c>
      <c r="V59" s="2">
        <f>SUM(V5:V58)</f>
        <v>1095</v>
      </c>
      <c r="W59" s="2"/>
      <c r="X59" s="2"/>
      <c r="Y59" s="2"/>
      <c r="Z59" s="2"/>
      <c r="AA59" s="2">
        <f>SUM(AA5:AA58)</f>
        <v>3670</v>
      </c>
      <c r="AB59" s="2">
        <f>SUM(AB5:AB58)</f>
        <v>140</v>
      </c>
      <c r="AC59" s="2"/>
      <c r="AD59" s="2"/>
      <c r="AE59" s="2"/>
    </row>
    <row r="60" spans="1:34" x14ac:dyDescent="0.2">
      <c r="A60" t="s">
        <v>178</v>
      </c>
      <c r="B60">
        <f>J59</f>
        <v>433</v>
      </c>
      <c r="C60">
        <f>P59</f>
        <v>100</v>
      </c>
      <c r="D60">
        <f>V59</f>
        <v>1095</v>
      </c>
      <c r="E60">
        <f>AB59</f>
        <v>140</v>
      </c>
    </row>
    <row r="61" spans="1:34" x14ac:dyDescent="0.2">
      <c r="A61" t="s">
        <v>487</v>
      </c>
      <c r="B61">
        <f>SUM(B59:B60)</f>
        <v>3692</v>
      </c>
      <c r="C61">
        <f>SUM(C59:C60)</f>
        <v>3557</v>
      </c>
      <c r="D61">
        <f>SUM(D59:D60)</f>
        <v>4720</v>
      </c>
      <c r="E61">
        <f>SUM(E59:E60)</f>
        <v>3810</v>
      </c>
      <c r="F61" s="2">
        <f>SUM(B61:E61)</f>
        <v>15779</v>
      </c>
    </row>
    <row r="63" spans="1:34" x14ac:dyDescent="0.2">
      <c r="D63" t="s">
        <v>108</v>
      </c>
      <c r="I63" t="s">
        <v>108</v>
      </c>
    </row>
  </sheetData>
  <mergeCells count="5">
    <mergeCell ref="Z3:AD3"/>
    <mergeCell ref="G3:L3"/>
    <mergeCell ref="B3:F3"/>
    <mergeCell ref="N3:R3"/>
    <mergeCell ref="T3:X3"/>
  </mergeCells>
  <phoneticPr fontId="0" type="noConversion"/>
  <pageMargins left="0.17" right="0.45" top="1" bottom="1" header="0.5" footer="0.5"/>
  <pageSetup scale="40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7"/>
  <sheetViews>
    <sheetView topLeftCell="A4" workbookViewId="0">
      <pane xSplit="1" ySplit="1" topLeftCell="B45" activePane="bottomRight" state="frozen"/>
      <selection activeCell="A4" sqref="A4"/>
      <selection pane="topRight" activeCell="B4" sqref="B4"/>
      <selection pane="bottomLeft" activeCell="A5" sqref="A5"/>
      <selection pane="bottomRight" activeCell="A67" sqref="A67"/>
    </sheetView>
  </sheetViews>
  <sheetFormatPr defaultRowHeight="12.75" x14ac:dyDescent="0.2"/>
  <cols>
    <col min="1" max="1" width="12" bestFit="1" customWidth="1"/>
    <col min="2" max="2" width="12" customWidth="1"/>
    <col min="5" max="5" width="10.42578125" bestFit="1" customWidth="1"/>
  </cols>
  <sheetData>
    <row r="4" spans="1:5" x14ac:dyDescent="0.2">
      <c r="A4" s="3" t="s">
        <v>82</v>
      </c>
      <c r="B4" s="3" t="s">
        <v>582</v>
      </c>
      <c r="C4" t="s">
        <v>580</v>
      </c>
      <c r="D4" t="s">
        <v>583</v>
      </c>
      <c r="E4" t="s">
        <v>581</v>
      </c>
    </row>
    <row r="5" spans="1:5" x14ac:dyDescent="0.2">
      <c r="A5" t="s">
        <v>42</v>
      </c>
      <c r="B5">
        <v>144.52000000000001</v>
      </c>
      <c r="C5">
        <v>237.76</v>
      </c>
      <c r="D5">
        <v>93.24</v>
      </c>
    </row>
    <row r="6" spans="1:5" x14ac:dyDescent="0.2">
      <c r="A6" t="s">
        <v>43</v>
      </c>
      <c r="B6">
        <v>269.18</v>
      </c>
      <c r="C6">
        <v>416.38</v>
      </c>
      <c r="D6">
        <v>147.19999999999999</v>
      </c>
    </row>
    <row r="7" spans="1:5" x14ac:dyDescent="0.2">
      <c r="A7" t="s">
        <v>44</v>
      </c>
      <c r="B7">
        <v>122.35</v>
      </c>
      <c r="C7">
        <v>224.18</v>
      </c>
      <c r="D7">
        <v>101.83</v>
      </c>
    </row>
    <row r="8" spans="1:5" x14ac:dyDescent="0.2">
      <c r="A8" t="s">
        <v>45</v>
      </c>
      <c r="B8">
        <v>58.63</v>
      </c>
      <c r="C8">
        <v>125.46</v>
      </c>
      <c r="D8">
        <v>66.83</v>
      </c>
      <c r="E8">
        <v>25</v>
      </c>
    </row>
    <row r="9" spans="1:5" x14ac:dyDescent="0.2">
      <c r="A9" t="s">
        <v>46</v>
      </c>
      <c r="B9">
        <v>58.95</v>
      </c>
      <c r="C9">
        <v>75.11</v>
      </c>
      <c r="D9">
        <v>16.16</v>
      </c>
      <c r="E9">
        <v>15</v>
      </c>
    </row>
    <row r="10" spans="1:5" x14ac:dyDescent="0.2">
      <c r="A10" t="s">
        <v>47</v>
      </c>
      <c r="B10">
        <v>47.7</v>
      </c>
      <c r="C10">
        <v>40.64</v>
      </c>
      <c r="D10">
        <v>-7.06</v>
      </c>
    </row>
    <row r="11" spans="1:5" x14ac:dyDescent="0.2">
      <c r="A11" t="s">
        <v>48</v>
      </c>
      <c r="B11">
        <v>51.39</v>
      </c>
      <c r="C11">
        <v>70.05</v>
      </c>
      <c r="D11">
        <v>18.66</v>
      </c>
      <c r="E11">
        <v>10</v>
      </c>
    </row>
    <row r="12" spans="1:5" x14ac:dyDescent="0.2">
      <c r="A12" t="s">
        <v>49</v>
      </c>
      <c r="B12">
        <v>48.03</v>
      </c>
      <c r="C12">
        <v>80.22</v>
      </c>
      <c r="D12">
        <v>32.19</v>
      </c>
      <c r="E12">
        <v>20</v>
      </c>
    </row>
    <row r="13" spans="1:5" x14ac:dyDescent="0.2">
      <c r="A13" t="s">
        <v>50</v>
      </c>
      <c r="B13">
        <v>53.47</v>
      </c>
      <c r="C13">
        <v>106.38</v>
      </c>
      <c r="D13">
        <v>52.91</v>
      </c>
      <c r="E13">
        <v>46</v>
      </c>
    </row>
    <row r="14" spans="1:5" x14ac:dyDescent="0.2">
      <c r="A14" t="s">
        <v>51</v>
      </c>
      <c r="B14">
        <v>77.67</v>
      </c>
      <c r="C14">
        <v>118.29</v>
      </c>
      <c r="D14">
        <v>40.619999999999997</v>
      </c>
    </row>
    <row r="15" spans="1:5" x14ac:dyDescent="0.2">
      <c r="A15" t="s">
        <v>52</v>
      </c>
      <c r="B15">
        <v>41.34</v>
      </c>
      <c r="C15">
        <v>74.83</v>
      </c>
      <c r="D15">
        <v>33.49</v>
      </c>
    </row>
    <row r="16" spans="1:5" x14ac:dyDescent="0.2">
      <c r="A16" t="s">
        <v>53</v>
      </c>
      <c r="B16">
        <v>55.64</v>
      </c>
      <c r="C16">
        <v>121.28</v>
      </c>
      <c r="D16">
        <v>65.64</v>
      </c>
      <c r="E16">
        <v>41</v>
      </c>
    </row>
    <row r="17" spans="1:5" x14ac:dyDescent="0.2">
      <c r="A17" t="s">
        <v>54</v>
      </c>
      <c r="B17">
        <v>63.41</v>
      </c>
      <c r="C17">
        <v>104.64</v>
      </c>
      <c r="D17">
        <v>41.23</v>
      </c>
      <c r="E17">
        <v>25</v>
      </c>
    </row>
    <row r="18" spans="1:5" x14ac:dyDescent="0.2">
      <c r="A18" t="s">
        <v>55</v>
      </c>
      <c r="B18">
        <v>30.63</v>
      </c>
      <c r="C18">
        <v>67.27</v>
      </c>
      <c r="D18">
        <v>36.64</v>
      </c>
    </row>
    <row r="19" spans="1:5" x14ac:dyDescent="0.2">
      <c r="A19" t="s">
        <v>56</v>
      </c>
      <c r="B19">
        <v>64.23</v>
      </c>
      <c r="C19">
        <v>100.94</v>
      </c>
      <c r="D19">
        <v>36.71</v>
      </c>
    </row>
    <row r="20" spans="1:5" x14ac:dyDescent="0.2">
      <c r="A20" t="s">
        <v>57</v>
      </c>
      <c r="B20">
        <v>43.52</v>
      </c>
      <c r="C20">
        <v>65.64</v>
      </c>
      <c r="D20">
        <v>22.12</v>
      </c>
    </row>
    <row r="21" spans="1:5" x14ac:dyDescent="0.2">
      <c r="A21" t="s">
        <v>58</v>
      </c>
      <c r="B21">
        <v>76.3</v>
      </c>
      <c r="C21">
        <v>81.849999999999994</v>
      </c>
      <c r="D21">
        <v>5.55</v>
      </c>
    </row>
    <row r="22" spans="1:5" x14ac:dyDescent="0.2">
      <c r="A22" t="s">
        <v>59</v>
      </c>
      <c r="B22">
        <v>44.65</v>
      </c>
      <c r="C22">
        <v>66.790000000000006</v>
      </c>
      <c r="D22">
        <v>22.14</v>
      </c>
    </row>
    <row r="23" spans="1:5" x14ac:dyDescent="0.2">
      <c r="A23" t="s">
        <v>60</v>
      </c>
      <c r="B23">
        <v>52.38</v>
      </c>
      <c r="C23">
        <v>80.87</v>
      </c>
      <c r="D23">
        <v>28.49</v>
      </c>
    </row>
    <row r="24" spans="1:5" x14ac:dyDescent="0.2">
      <c r="A24" t="s">
        <v>61</v>
      </c>
      <c r="B24">
        <v>71.95</v>
      </c>
      <c r="C24">
        <v>95.23</v>
      </c>
      <c r="D24">
        <v>23.28</v>
      </c>
    </row>
    <row r="25" spans="1:5" x14ac:dyDescent="0.2">
      <c r="A25" t="s">
        <v>62</v>
      </c>
      <c r="B25">
        <v>66.25</v>
      </c>
      <c r="C25">
        <v>116.38</v>
      </c>
      <c r="D25">
        <v>50.13</v>
      </c>
      <c r="E25">
        <v>36</v>
      </c>
    </row>
    <row r="26" spans="1:5" x14ac:dyDescent="0.2">
      <c r="A26" t="s">
        <v>296</v>
      </c>
      <c r="B26">
        <v>40.69</v>
      </c>
      <c r="C26">
        <v>57.11</v>
      </c>
      <c r="D26">
        <v>16.420000000000002</v>
      </c>
    </row>
    <row r="27" spans="1:5" x14ac:dyDescent="0.2">
      <c r="A27" t="s">
        <v>63</v>
      </c>
      <c r="B27">
        <v>60.64</v>
      </c>
      <c r="C27">
        <v>102.78</v>
      </c>
      <c r="D27">
        <v>42.14</v>
      </c>
      <c r="E27">
        <v>23</v>
      </c>
    </row>
    <row r="28" spans="1:5" x14ac:dyDescent="0.2">
      <c r="A28" t="s">
        <v>64</v>
      </c>
      <c r="B28">
        <v>38.67</v>
      </c>
      <c r="C28">
        <v>56.29</v>
      </c>
      <c r="D28">
        <v>17.62</v>
      </c>
    </row>
    <row r="29" spans="1:5" x14ac:dyDescent="0.2">
      <c r="A29" t="s">
        <v>65</v>
      </c>
      <c r="B29">
        <v>55.15</v>
      </c>
      <c r="C29">
        <v>85.12</v>
      </c>
      <c r="D29">
        <v>29.97</v>
      </c>
    </row>
    <row r="30" spans="1:5" x14ac:dyDescent="0.2">
      <c r="A30" t="s">
        <v>66</v>
      </c>
      <c r="B30">
        <v>63.37</v>
      </c>
      <c r="C30">
        <v>127.48</v>
      </c>
      <c r="D30">
        <v>64.11</v>
      </c>
      <c r="E30">
        <v>27</v>
      </c>
    </row>
    <row r="31" spans="1:5" x14ac:dyDescent="0.2">
      <c r="A31" t="s">
        <v>67</v>
      </c>
      <c r="B31">
        <v>45.04</v>
      </c>
      <c r="C31">
        <v>73.31</v>
      </c>
      <c r="D31">
        <v>28.27</v>
      </c>
    </row>
    <row r="32" spans="1:5" x14ac:dyDescent="0.2">
      <c r="A32" t="s">
        <v>68</v>
      </c>
      <c r="B32">
        <v>50.31</v>
      </c>
      <c r="C32">
        <v>92.46</v>
      </c>
      <c r="D32">
        <v>42.15</v>
      </c>
    </row>
    <row r="33" spans="1:6" x14ac:dyDescent="0.2">
      <c r="A33" t="s">
        <v>69</v>
      </c>
      <c r="B33">
        <v>19.48</v>
      </c>
      <c r="C33">
        <v>24.86</v>
      </c>
      <c r="D33">
        <v>5.38</v>
      </c>
    </row>
    <row r="34" spans="1:6" x14ac:dyDescent="0.2">
      <c r="A34" t="s">
        <v>70</v>
      </c>
      <c r="B34">
        <v>48.4</v>
      </c>
      <c r="C34">
        <v>110.08</v>
      </c>
      <c r="D34">
        <v>61.68</v>
      </c>
      <c r="E34">
        <v>30</v>
      </c>
    </row>
    <row r="35" spans="1:6" x14ac:dyDescent="0.2">
      <c r="A35" t="s">
        <v>71</v>
      </c>
      <c r="B35">
        <v>53.57</v>
      </c>
      <c r="C35">
        <v>71.790000000000006</v>
      </c>
      <c r="D35">
        <v>18.22</v>
      </c>
    </row>
    <row r="36" spans="1:6" x14ac:dyDescent="0.2">
      <c r="A36" t="s">
        <v>72</v>
      </c>
      <c r="B36">
        <v>19.04</v>
      </c>
      <c r="C36">
        <v>35.31</v>
      </c>
      <c r="D36">
        <v>16.27</v>
      </c>
    </row>
    <row r="37" spans="1:6" x14ac:dyDescent="0.2">
      <c r="A37" t="s">
        <v>73</v>
      </c>
      <c r="B37">
        <v>34.6</v>
      </c>
      <c r="C37">
        <v>38.08</v>
      </c>
      <c r="D37">
        <v>3.48</v>
      </c>
    </row>
    <row r="38" spans="1:6" x14ac:dyDescent="0.2">
      <c r="A38" t="s">
        <v>74</v>
      </c>
      <c r="B38">
        <v>30.95</v>
      </c>
      <c r="C38">
        <v>34.270000000000003</v>
      </c>
      <c r="D38">
        <v>3.32</v>
      </c>
    </row>
    <row r="39" spans="1:6" x14ac:dyDescent="0.2">
      <c r="A39" t="s">
        <v>75</v>
      </c>
      <c r="B39">
        <v>46.45</v>
      </c>
      <c r="C39">
        <v>68.849999999999994</v>
      </c>
      <c r="D39">
        <v>22.4</v>
      </c>
    </row>
    <row r="40" spans="1:6" x14ac:dyDescent="0.2">
      <c r="A40" t="s">
        <v>76</v>
      </c>
      <c r="B40">
        <v>26.66</v>
      </c>
      <c r="C40">
        <v>29.88</v>
      </c>
      <c r="D40">
        <v>3.22</v>
      </c>
      <c r="E40" s="1"/>
      <c r="F40" s="1"/>
    </row>
    <row r="41" spans="1:6" x14ac:dyDescent="0.2">
      <c r="A41" s="2" t="s">
        <v>81</v>
      </c>
      <c r="B41" s="2">
        <f>SUM(B5:B40)</f>
        <v>2175.21</v>
      </c>
      <c r="C41" s="2">
        <f>SUM(C5:C40)</f>
        <v>3477.86</v>
      </c>
      <c r="D41" s="2">
        <f>SUM(D5:D40)</f>
        <v>1302.6500000000001</v>
      </c>
      <c r="E41" s="2">
        <v>298</v>
      </c>
      <c r="F41" s="2"/>
    </row>
    <row r="42" spans="1:6" x14ac:dyDescent="0.2">
      <c r="A42" s="2"/>
      <c r="B42" s="2"/>
      <c r="C42" s="2"/>
      <c r="D42" s="2"/>
      <c r="E42" s="2"/>
    </row>
    <row r="44" spans="1:6" x14ac:dyDescent="0.2">
      <c r="A44" s="3" t="s">
        <v>77</v>
      </c>
      <c r="B44" s="3"/>
      <c r="E44" t="s">
        <v>108</v>
      </c>
    </row>
    <row r="45" spans="1:6" x14ac:dyDescent="0.2">
      <c r="A45" t="s">
        <v>78</v>
      </c>
      <c r="B45">
        <v>142.55000000000001</v>
      </c>
      <c r="C45">
        <v>194.8</v>
      </c>
      <c r="D45">
        <v>52.25</v>
      </c>
    </row>
    <row r="46" spans="1:6" x14ac:dyDescent="0.2">
      <c r="A46" t="s">
        <v>43</v>
      </c>
      <c r="B46">
        <v>669.55</v>
      </c>
      <c r="C46">
        <v>564.25</v>
      </c>
      <c r="D46">
        <v>-105.3</v>
      </c>
    </row>
    <row r="47" spans="1:6" x14ac:dyDescent="0.2">
      <c r="A47" t="s">
        <v>79</v>
      </c>
      <c r="B47">
        <v>175.8</v>
      </c>
      <c r="C47">
        <v>223.3</v>
      </c>
      <c r="D47">
        <v>47.5</v>
      </c>
    </row>
    <row r="48" spans="1:6" x14ac:dyDescent="0.2">
      <c r="A48" t="s">
        <v>650</v>
      </c>
      <c r="B48">
        <v>127.34</v>
      </c>
      <c r="C48">
        <v>141.59</v>
      </c>
      <c r="D48">
        <v>14.25</v>
      </c>
    </row>
    <row r="49" spans="1:6" x14ac:dyDescent="0.2">
      <c r="A49" t="s">
        <v>649</v>
      </c>
      <c r="B49">
        <v>66.55</v>
      </c>
      <c r="C49">
        <v>95.05</v>
      </c>
      <c r="D49">
        <v>28.5</v>
      </c>
    </row>
    <row r="50" spans="1:6" x14ac:dyDescent="0.2">
      <c r="A50" t="s">
        <v>648</v>
      </c>
      <c r="B50">
        <v>51.34</v>
      </c>
      <c r="C50">
        <v>51.34</v>
      </c>
      <c r="D50">
        <v>0</v>
      </c>
      <c r="E50" s="1"/>
      <c r="F50" s="1"/>
    </row>
    <row r="51" spans="1:6" x14ac:dyDescent="0.2">
      <c r="A51" s="2" t="s">
        <v>81</v>
      </c>
      <c r="B51" s="2">
        <f>SUM(B45:B50)</f>
        <v>1233.1299999999997</v>
      </c>
      <c r="C51">
        <f>SUM(C45:C50)</f>
        <v>1270.3299999999997</v>
      </c>
      <c r="D51">
        <f>SUM(D45:D50)</f>
        <v>37.200000000000003</v>
      </c>
      <c r="E51" s="2"/>
      <c r="F51" s="2"/>
    </row>
    <row r="54" spans="1:6" x14ac:dyDescent="0.2">
      <c r="A54" s="3" t="s">
        <v>80</v>
      </c>
      <c r="B54" s="3"/>
    </row>
    <row r="55" spans="1:6" x14ac:dyDescent="0.2">
      <c r="A55" t="s">
        <v>651</v>
      </c>
      <c r="B55">
        <v>15.92</v>
      </c>
      <c r="C55">
        <v>30.96</v>
      </c>
      <c r="D55">
        <v>15.04</v>
      </c>
    </row>
    <row r="56" spans="1:6" x14ac:dyDescent="0.2">
      <c r="A56" t="s">
        <v>73</v>
      </c>
      <c r="B56">
        <v>30.25</v>
      </c>
      <c r="C56">
        <v>34.549999999999997</v>
      </c>
      <c r="D56">
        <v>4.3</v>
      </c>
    </row>
    <row r="57" spans="1:6" x14ac:dyDescent="0.2">
      <c r="A57" t="s">
        <v>74</v>
      </c>
      <c r="B57">
        <v>43.93</v>
      </c>
      <c r="C57">
        <v>45.13</v>
      </c>
      <c r="D57">
        <v>1.2</v>
      </c>
    </row>
    <row r="58" spans="1:6" x14ac:dyDescent="0.2">
      <c r="A58" t="s">
        <v>75</v>
      </c>
      <c r="B58">
        <v>29.17</v>
      </c>
      <c r="C58">
        <v>44.23</v>
      </c>
      <c r="D58">
        <v>15.06</v>
      </c>
    </row>
    <row r="59" spans="1:6" x14ac:dyDescent="0.2">
      <c r="A59" t="s">
        <v>652</v>
      </c>
      <c r="B59">
        <v>26.38</v>
      </c>
      <c r="C59">
        <v>29.25</v>
      </c>
      <c r="D59">
        <v>2.87</v>
      </c>
      <c r="E59" s="1"/>
      <c r="F59" s="1"/>
    </row>
    <row r="60" spans="1:6" x14ac:dyDescent="0.2">
      <c r="A60" s="2" t="s">
        <v>81</v>
      </c>
      <c r="B60" s="2">
        <f>SUM(B55:B59)</f>
        <v>145.65</v>
      </c>
      <c r="C60">
        <f>SUM(C55:C59)</f>
        <v>184.11999999999998</v>
      </c>
      <c r="D60">
        <f>SUM(D55:D59)</f>
        <v>38.47</v>
      </c>
      <c r="E60" s="2"/>
      <c r="F60" s="2"/>
    </row>
    <row r="67" spans="1:1" x14ac:dyDescent="0.2">
      <c r="A67" t="s">
        <v>108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"/>
  <sheetViews>
    <sheetView tabSelected="1" topLeftCell="A2" workbookViewId="0">
      <pane xSplit="3" ySplit="2" topLeftCell="H28" activePane="bottomRight" state="frozen"/>
      <selection activeCell="A2" sqref="A2"/>
      <selection pane="topRight" activeCell="D2" sqref="D2"/>
      <selection pane="bottomLeft" activeCell="A4" sqref="A4"/>
      <selection pane="bottomRight" activeCell="J43" sqref="J43"/>
    </sheetView>
  </sheetViews>
  <sheetFormatPr defaultRowHeight="12.75" x14ac:dyDescent="0.2"/>
  <cols>
    <col min="1" max="1" width="21.85546875" bestFit="1" customWidth="1"/>
    <col min="3" max="3" width="0" hidden="1" customWidth="1"/>
  </cols>
  <sheetData>
    <row r="3" spans="1:15" x14ac:dyDescent="0.2">
      <c r="D3" t="s">
        <v>128</v>
      </c>
      <c r="E3" t="s">
        <v>129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  <c r="L3" t="s">
        <v>136</v>
      </c>
      <c r="M3" t="s">
        <v>273</v>
      </c>
      <c r="N3" t="s">
        <v>137</v>
      </c>
      <c r="O3" t="s">
        <v>41</v>
      </c>
    </row>
    <row r="4" spans="1:15" x14ac:dyDescent="0.2">
      <c r="G4" t="s">
        <v>108</v>
      </c>
    </row>
    <row r="5" spans="1:15" x14ac:dyDescent="0.2">
      <c r="A5" t="s">
        <v>40</v>
      </c>
    </row>
    <row r="6" spans="1:15" x14ac:dyDescent="0.2">
      <c r="A6" t="s">
        <v>731</v>
      </c>
      <c r="E6">
        <v>183.32</v>
      </c>
      <c r="F6">
        <v>68</v>
      </c>
      <c r="O6">
        <v>251.32</v>
      </c>
    </row>
    <row r="7" spans="1:15" x14ac:dyDescent="0.2">
      <c r="A7" t="s">
        <v>730</v>
      </c>
      <c r="E7">
        <v>4.2</v>
      </c>
      <c r="F7">
        <v>37.72</v>
      </c>
      <c r="O7">
        <f t="shared" ref="O7:O36" si="0">SUM(D7:N7)</f>
        <v>41.92</v>
      </c>
    </row>
    <row r="8" spans="1:15" x14ac:dyDescent="0.2">
      <c r="A8" t="s">
        <v>118</v>
      </c>
      <c r="E8">
        <v>95.76</v>
      </c>
      <c r="O8">
        <v>95.76</v>
      </c>
    </row>
    <row r="9" spans="1:15" x14ac:dyDescent="0.2">
      <c r="A9" t="s">
        <v>740</v>
      </c>
    </row>
    <row r="10" spans="1:15" x14ac:dyDescent="0.2">
      <c r="A10" t="s">
        <v>119</v>
      </c>
    </row>
    <row r="11" spans="1:15" x14ac:dyDescent="0.2">
      <c r="A11" t="s">
        <v>732</v>
      </c>
      <c r="F11">
        <v>9.9700000000000006</v>
      </c>
      <c r="O11">
        <f t="shared" si="0"/>
        <v>9.9700000000000006</v>
      </c>
    </row>
    <row r="12" spans="1:15" x14ac:dyDescent="0.2">
      <c r="A12" t="s">
        <v>120</v>
      </c>
      <c r="D12">
        <v>11.73</v>
      </c>
      <c r="F12">
        <v>6.84</v>
      </c>
      <c r="O12">
        <f t="shared" si="0"/>
        <v>18.57</v>
      </c>
    </row>
    <row r="13" spans="1:15" x14ac:dyDescent="0.2">
      <c r="A13" t="s">
        <v>121</v>
      </c>
      <c r="E13">
        <v>177.85</v>
      </c>
      <c r="F13">
        <v>76.64</v>
      </c>
      <c r="O13">
        <f t="shared" si="0"/>
        <v>254.49</v>
      </c>
    </row>
    <row r="14" spans="1:15" x14ac:dyDescent="0.2">
      <c r="A14" t="s">
        <v>122</v>
      </c>
    </row>
    <row r="15" spans="1:15" x14ac:dyDescent="0.2">
      <c r="A15" t="s">
        <v>745</v>
      </c>
      <c r="E15">
        <v>5</v>
      </c>
      <c r="F15">
        <v>82.61</v>
      </c>
      <c r="O15">
        <f t="shared" si="0"/>
        <v>87.61</v>
      </c>
    </row>
    <row r="16" spans="1:15" x14ac:dyDescent="0.2">
      <c r="A16" t="s">
        <v>124</v>
      </c>
      <c r="E16">
        <v>23.7</v>
      </c>
      <c r="M16">
        <v>95.4</v>
      </c>
      <c r="O16">
        <v>119.1</v>
      </c>
    </row>
    <row r="17" spans="1:15" x14ac:dyDescent="0.2">
      <c r="A17" t="s">
        <v>733</v>
      </c>
      <c r="E17">
        <v>49.3</v>
      </c>
      <c r="O17">
        <v>49.3</v>
      </c>
    </row>
    <row r="18" spans="1:15" x14ac:dyDescent="0.2">
      <c r="A18" t="s">
        <v>734</v>
      </c>
      <c r="E18">
        <v>22.25</v>
      </c>
      <c r="O18">
        <v>22.25</v>
      </c>
    </row>
    <row r="19" spans="1:15" x14ac:dyDescent="0.2">
      <c r="A19" t="s">
        <v>735</v>
      </c>
      <c r="F19">
        <v>24</v>
      </c>
      <c r="O19">
        <v>24</v>
      </c>
    </row>
    <row r="20" spans="1:15" x14ac:dyDescent="0.2">
      <c r="A20" t="s">
        <v>736</v>
      </c>
      <c r="F20">
        <v>21.97</v>
      </c>
      <c r="O20">
        <v>21.97</v>
      </c>
    </row>
    <row r="21" spans="1:15" x14ac:dyDescent="0.2">
      <c r="A21" t="s">
        <v>737</v>
      </c>
    </row>
    <row r="22" spans="1:15" x14ac:dyDescent="0.2">
      <c r="A22" t="s">
        <v>738</v>
      </c>
      <c r="E22">
        <v>107.88</v>
      </c>
      <c r="F22">
        <v>51.94</v>
      </c>
      <c r="H22">
        <v>53.1</v>
      </c>
      <c r="O22">
        <f t="shared" si="0"/>
        <v>212.92</v>
      </c>
    </row>
    <row r="23" spans="1:15" x14ac:dyDescent="0.2">
      <c r="A23" t="s">
        <v>125</v>
      </c>
      <c r="E23">
        <v>67.89</v>
      </c>
      <c r="F23">
        <v>57.16</v>
      </c>
      <c r="O23">
        <f t="shared" si="0"/>
        <v>125.05</v>
      </c>
    </row>
    <row r="24" spans="1:15" x14ac:dyDescent="0.2">
      <c r="A24" t="s">
        <v>126</v>
      </c>
      <c r="F24">
        <v>38</v>
      </c>
      <c r="O24">
        <f t="shared" si="0"/>
        <v>38</v>
      </c>
    </row>
    <row r="25" spans="1:15" x14ac:dyDescent="0.2">
      <c r="A25" t="s">
        <v>127</v>
      </c>
    </row>
    <row r="26" spans="1:15" x14ac:dyDescent="0.2">
      <c r="A26" t="s">
        <v>725</v>
      </c>
      <c r="F26">
        <v>103.38</v>
      </c>
      <c r="O26">
        <f t="shared" si="0"/>
        <v>103.38</v>
      </c>
    </row>
    <row r="27" spans="1:15" x14ac:dyDescent="0.2">
      <c r="A27" t="s">
        <v>748</v>
      </c>
      <c r="E27">
        <v>40.200000000000003</v>
      </c>
      <c r="O27">
        <v>40.200000000000003</v>
      </c>
    </row>
    <row r="28" spans="1:15" x14ac:dyDescent="0.2">
      <c r="A28" t="s">
        <v>726</v>
      </c>
      <c r="E28">
        <v>1.65</v>
      </c>
      <c r="F28">
        <v>49.17</v>
      </c>
      <c r="O28">
        <f t="shared" si="0"/>
        <v>50.82</v>
      </c>
    </row>
    <row r="29" spans="1:15" x14ac:dyDescent="0.2">
      <c r="A29" t="s">
        <v>739</v>
      </c>
      <c r="E29">
        <v>9.9</v>
      </c>
      <c r="F29">
        <v>27.98</v>
      </c>
      <c r="O29">
        <f t="shared" si="0"/>
        <v>37.880000000000003</v>
      </c>
    </row>
    <row r="30" spans="1:15" x14ac:dyDescent="0.2">
      <c r="A30" t="s">
        <v>727</v>
      </c>
      <c r="F30">
        <v>35.340000000000003</v>
      </c>
      <c r="O30">
        <f t="shared" si="0"/>
        <v>35.340000000000003</v>
      </c>
    </row>
    <row r="31" spans="1:15" x14ac:dyDescent="0.2">
      <c r="A31" t="s">
        <v>728</v>
      </c>
      <c r="F31">
        <v>26.94</v>
      </c>
      <c r="O31">
        <f t="shared" si="0"/>
        <v>26.94</v>
      </c>
    </row>
    <row r="32" spans="1:15" x14ac:dyDescent="0.2">
      <c r="A32" t="s">
        <v>744</v>
      </c>
      <c r="F32">
        <v>54.24</v>
      </c>
      <c r="O32">
        <f t="shared" si="0"/>
        <v>54.24</v>
      </c>
    </row>
    <row r="33" spans="1:15" x14ac:dyDescent="0.2">
      <c r="A33" t="s">
        <v>746</v>
      </c>
      <c r="E33">
        <v>21.84</v>
      </c>
      <c r="O33">
        <v>21.84</v>
      </c>
    </row>
    <row r="34" spans="1:15" x14ac:dyDescent="0.2">
      <c r="A34" t="s">
        <v>747</v>
      </c>
      <c r="E34">
        <v>24.27</v>
      </c>
      <c r="O34">
        <v>24.27</v>
      </c>
    </row>
    <row r="35" spans="1:15" x14ac:dyDescent="0.2">
      <c r="A35" t="s">
        <v>272</v>
      </c>
      <c r="D35">
        <v>30.54</v>
      </c>
      <c r="I35">
        <v>74.44</v>
      </c>
      <c r="N35">
        <v>39.08</v>
      </c>
      <c r="O35">
        <f t="shared" si="0"/>
        <v>144.06</v>
      </c>
    </row>
    <row r="36" spans="1:15" x14ac:dyDescent="0.2">
      <c r="A36" t="s">
        <v>37</v>
      </c>
      <c r="E36">
        <v>22.43</v>
      </c>
      <c r="F36">
        <v>16.39</v>
      </c>
      <c r="O36">
        <f t="shared" si="0"/>
        <v>38.82</v>
      </c>
    </row>
    <row r="37" spans="1:15" x14ac:dyDescent="0.2">
      <c r="A37" t="s">
        <v>749</v>
      </c>
      <c r="D37">
        <v>6.94</v>
      </c>
      <c r="E37">
        <v>72.31</v>
      </c>
      <c r="F37">
        <v>65.03</v>
      </c>
      <c r="I37">
        <v>6.14</v>
      </c>
      <c r="M37">
        <v>7.86</v>
      </c>
      <c r="O37">
        <v>158.28</v>
      </c>
    </row>
    <row r="38" spans="1:15" x14ac:dyDescent="0.2">
      <c r="A38" t="s">
        <v>96</v>
      </c>
      <c r="D38">
        <f>+SUM(D6:D37)</f>
        <v>49.209999999999994</v>
      </c>
      <c r="E38">
        <f>+SUM(E5:E37)</f>
        <v>929.75</v>
      </c>
      <c r="F38">
        <f>SUM(F6:F37)</f>
        <v>853.32</v>
      </c>
      <c r="H38">
        <v>53.1</v>
      </c>
      <c r="I38">
        <f>SUM(I6:I37)</f>
        <v>80.58</v>
      </c>
      <c r="M38">
        <f>SUM(M6:M37)</f>
        <v>103.26</v>
      </c>
      <c r="N38">
        <v>39.08</v>
      </c>
      <c r="O38">
        <f>SUM(O6:O37)</f>
        <v>2108.3000000000002</v>
      </c>
    </row>
    <row r="40" spans="1:15" x14ac:dyDescent="0.2">
      <c r="B40" t="s">
        <v>41</v>
      </c>
      <c r="D40" t="s">
        <v>108</v>
      </c>
      <c r="H40">
        <v>53.1</v>
      </c>
      <c r="I40">
        <v>80.849999999999994</v>
      </c>
    </row>
    <row r="41" spans="1:15" x14ac:dyDescent="0.2">
      <c r="A41" t="s">
        <v>622</v>
      </c>
    </row>
    <row r="42" spans="1:15" x14ac:dyDescent="0.2">
      <c r="A42" t="s">
        <v>623</v>
      </c>
      <c r="K42">
        <v>408.38</v>
      </c>
    </row>
    <row r="43" spans="1:15" x14ac:dyDescent="0.2">
      <c r="A43" t="s">
        <v>117</v>
      </c>
      <c r="N43">
        <v>791.24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F15" sqref="F15"/>
    </sheetView>
  </sheetViews>
  <sheetFormatPr defaultRowHeight="12.75" x14ac:dyDescent="0.2"/>
  <cols>
    <col min="1" max="1" width="7.140625" bestFit="1" customWidth="1"/>
    <col min="2" max="2" width="5" bestFit="1" customWidth="1"/>
    <col min="3" max="3" width="4.140625" customWidth="1"/>
    <col min="4" max="4" width="22.140625" bestFit="1" customWidth="1"/>
  </cols>
  <sheetData>
    <row r="1" spans="1:4" x14ac:dyDescent="0.2">
      <c r="A1" t="s">
        <v>687</v>
      </c>
      <c r="B1" t="s">
        <v>688</v>
      </c>
      <c r="C1" t="s">
        <v>689</v>
      </c>
      <c r="D1" t="s">
        <v>690</v>
      </c>
    </row>
    <row r="2" spans="1:4" x14ac:dyDescent="0.2">
      <c r="A2" s="9">
        <v>36529</v>
      </c>
      <c r="B2">
        <v>15</v>
      </c>
      <c r="C2">
        <v>1</v>
      </c>
      <c r="D2" t="s">
        <v>691</v>
      </c>
    </row>
    <row r="3" spans="1:4" x14ac:dyDescent="0.2">
      <c r="A3" s="9">
        <v>36530</v>
      </c>
      <c r="B3">
        <v>10</v>
      </c>
      <c r="C3">
        <v>1</v>
      </c>
      <c r="D3" t="s">
        <v>336</v>
      </c>
    </row>
    <row r="4" spans="1:4" x14ac:dyDescent="0.2">
      <c r="B4">
        <v>7</v>
      </c>
      <c r="C4">
        <v>2</v>
      </c>
      <c r="D4" t="s">
        <v>692</v>
      </c>
    </row>
    <row r="5" spans="1:4" x14ac:dyDescent="0.2">
      <c r="A5" s="9">
        <v>36531</v>
      </c>
      <c r="B5">
        <v>16</v>
      </c>
      <c r="C5">
        <v>2</v>
      </c>
      <c r="D5" t="s">
        <v>550</v>
      </c>
    </row>
    <row r="6" spans="1:4" x14ac:dyDescent="0.2">
      <c r="C6">
        <v>2</v>
      </c>
      <c r="D6" t="s">
        <v>693</v>
      </c>
    </row>
    <row r="7" spans="1:4" x14ac:dyDescent="0.2">
      <c r="C7">
        <v>2</v>
      </c>
      <c r="D7" t="s">
        <v>694</v>
      </c>
    </row>
    <row r="8" spans="1:4" x14ac:dyDescent="0.2">
      <c r="C8">
        <v>1</v>
      </c>
      <c r="D8" t="s">
        <v>695</v>
      </c>
    </row>
    <row r="9" spans="1:4" x14ac:dyDescent="0.2">
      <c r="C9">
        <v>1</v>
      </c>
      <c r="D9" t="s">
        <v>696</v>
      </c>
    </row>
    <row r="10" spans="1:4" x14ac:dyDescent="0.2">
      <c r="A10" s="9">
        <v>36536</v>
      </c>
      <c r="B10">
        <v>34</v>
      </c>
      <c r="C10">
        <v>1</v>
      </c>
      <c r="D10" t="s">
        <v>697</v>
      </c>
    </row>
    <row r="11" spans="1:4" x14ac:dyDescent="0.2">
      <c r="B11">
        <v>14</v>
      </c>
      <c r="C11">
        <v>1</v>
      </c>
      <c r="D11" t="s">
        <v>698</v>
      </c>
    </row>
    <row r="12" spans="1:4" x14ac:dyDescent="0.2">
      <c r="C12">
        <v>1</v>
      </c>
      <c r="D12" t="s">
        <v>299</v>
      </c>
    </row>
    <row r="13" spans="1:4" x14ac:dyDescent="0.2">
      <c r="C13">
        <v>1</v>
      </c>
      <c r="D13" t="s">
        <v>438</v>
      </c>
    </row>
    <row r="14" spans="1:4" x14ac:dyDescent="0.2">
      <c r="C14">
        <v>1</v>
      </c>
      <c r="D14" t="s">
        <v>699</v>
      </c>
    </row>
    <row r="15" spans="1:4" x14ac:dyDescent="0.2">
      <c r="C15">
        <v>1</v>
      </c>
      <c r="D15" t="s">
        <v>700</v>
      </c>
    </row>
    <row r="16" spans="1:4" x14ac:dyDescent="0.2">
      <c r="B16">
        <v>21</v>
      </c>
      <c r="C16">
        <v>1</v>
      </c>
      <c r="D16" t="s">
        <v>701</v>
      </c>
    </row>
    <row r="17" spans="1:4" x14ac:dyDescent="0.2">
      <c r="C17">
        <v>1</v>
      </c>
      <c r="D17" t="s">
        <v>702</v>
      </c>
    </row>
    <row r="18" spans="1:4" x14ac:dyDescent="0.2">
      <c r="C18">
        <v>1</v>
      </c>
      <c r="D18" t="s">
        <v>703</v>
      </c>
    </row>
    <row r="19" spans="1:4" x14ac:dyDescent="0.2">
      <c r="C19">
        <v>4</v>
      </c>
      <c r="D19" t="s">
        <v>704</v>
      </c>
    </row>
    <row r="20" spans="1:4" x14ac:dyDescent="0.2">
      <c r="B20">
        <v>28</v>
      </c>
      <c r="C20">
        <v>1</v>
      </c>
      <c r="D20" t="s">
        <v>705</v>
      </c>
    </row>
    <row r="21" spans="1:4" x14ac:dyDescent="0.2">
      <c r="C21">
        <v>1</v>
      </c>
      <c r="D21" t="s">
        <v>299</v>
      </c>
    </row>
    <row r="22" spans="1:4" x14ac:dyDescent="0.2">
      <c r="C22" s="14" t="s">
        <v>706</v>
      </c>
      <c r="D22" t="s">
        <v>707</v>
      </c>
    </row>
    <row r="23" spans="1:4" x14ac:dyDescent="0.2">
      <c r="A23" s="9">
        <v>36538</v>
      </c>
      <c r="B23">
        <v>25</v>
      </c>
      <c r="C23">
        <v>8</v>
      </c>
      <c r="D23" t="s">
        <v>692</v>
      </c>
    </row>
    <row r="24" spans="1:4" x14ac:dyDescent="0.2">
      <c r="C24">
        <v>1</v>
      </c>
      <c r="D24" t="s">
        <v>708</v>
      </c>
    </row>
    <row r="25" spans="1:4" x14ac:dyDescent="0.2">
      <c r="C25">
        <v>1</v>
      </c>
      <c r="D25" t="s">
        <v>700</v>
      </c>
    </row>
    <row r="26" spans="1:4" x14ac:dyDescent="0.2">
      <c r="C26">
        <v>1</v>
      </c>
      <c r="D26" t="s">
        <v>709</v>
      </c>
    </row>
    <row r="27" spans="1:4" x14ac:dyDescent="0.2">
      <c r="C27">
        <v>1</v>
      </c>
      <c r="D27" t="s">
        <v>710</v>
      </c>
    </row>
    <row r="28" spans="1:4" x14ac:dyDescent="0.2">
      <c r="C28">
        <v>1</v>
      </c>
      <c r="D28" t="s">
        <v>711</v>
      </c>
    </row>
    <row r="29" spans="1:4" x14ac:dyDescent="0.2">
      <c r="C29">
        <v>10</v>
      </c>
      <c r="D29" t="s">
        <v>712</v>
      </c>
    </row>
    <row r="30" spans="1:4" x14ac:dyDescent="0.2">
      <c r="C30">
        <v>10</v>
      </c>
      <c r="D30" t="s">
        <v>713</v>
      </c>
    </row>
    <row r="31" spans="1:4" x14ac:dyDescent="0.2">
      <c r="C31">
        <v>1</v>
      </c>
      <c r="D31" t="s">
        <v>714</v>
      </c>
    </row>
    <row r="32" spans="1:4" x14ac:dyDescent="0.2">
      <c r="C32">
        <v>1</v>
      </c>
      <c r="D32" t="s">
        <v>570</v>
      </c>
    </row>
    <row r="33" spans="1:4" x14ac:dyDescent="0.2">
      <c r="C33">
        <v>1</v>
      </c>
      <c r="D33" t="s">
        <v>715</v>
      </c>
    </row>
    <row r="34" spans="1:4" x14ac:dyDescent="0.2">
      <c r="C34">
        <v>1</v>
      </c>
      <c r="D34" t="s">
        <v>370</v>
      </c>
    </row>
    <row r="35" spans="1:4" x14ac:dyDescent="0.2">
      <c r="C35">
        <v>1</v>
      </c>
      <c r="D35" t="s">
        <v>369</v>
      </c>
    </row>
    <row r="36" spans="1:4" x14ac:dyDescent="0.2">
      <c r="A36" s="9">
        <v>36539</v>
      </c>
      <c r="B36">
        <v>26</v>
      </c>
      <c r="C36" s="14" t="s">
        <v>706</v>
      </c>
      <c r="D36" t="s">
        <v>716</v>
      </c>
    </row>
    <row r="37" spans="1:4" x14ac:dyDescent="0.2">
      <c r="C37">
        <v>1</v>
      </c>
      <c r="D37" t="s">
        <v>717</v>
      </c>
    </row>
    <row r="38" spans="1:4" x14ac:dyDescent="0.2">
      <c r="A38" s="9">
        <v>36542</v>
      </c>
      <c r="B38">
        <v>7</v>
      </c>
      <c r="C38">
        <v>1</v>
      </c>
      <c r="D38" t="s">
        <v>718</v>
      </c>
    </row>
    <row r="39" spans="1:4" x14ac:dyDescent="0.2">
      <c r="C39">
        <v>1</v>
      </c>
      <c r="D39" t="s">
        <v>718</v>
      </c>
    </row>
    <row r="40" spans="1:4" x14ac:dyDescent="0.2">
      <c r="A40" s="9">
        <v>36544</v>
      </c>
      <c r="B40">
        <v>41</v>
      </c>
      <c r="C40">
        <v>1</v>
      </c>
      <c r="D40" t="s">
        <v>710</v>
      </c>
    </row>
    <row r="41" spans="1:4" x14ac:dyDescent="0.2">
      <c r="C41">
        <v>10</v>
      </c>
      <c r="D41" t="s">
        <v>719</v>
      </c>
    </row>
    <row r="42" spans="1:4" x14ac:dyDescent="0.2">
      <c r="A42" s="9">
        <v>36545</v>
      </c>
      <c r="B42">
        <v>6</v>
      </c>
      <c r="C42">
        <v>1</v>
      </c>
      <c r="D42" t="s">
        <v>718</v>
      </c>
    </row>
    <row r="43" spans="1:4" x14ac:dyDescent="0.2">
      <c r="C43">
        <v>1</v>
      </c>
      <c r="D43" t="s">
        <v>720</v>
      </c>
    </row>
    <row r="44" spans="1:4" x14ac:dyDescent="0.2">
      <c r="A44" s="9">
        <v>36546</v>
      </c>
      <c r="B44">
        <v>42</v>
      </c>
      <c r="C44">
        <v>1</v>
      </c>
      <c r="D44" t="s">
        <v>721</v>
      </c>
    </row>
    <row r="45" spans="1:4" x14ac:dyDescent="0.2">
      <c r="B45">
        <v>25</v>
      </c>
      <c r="C45">
        <v>1</v>
      </c>
      <c r="D45" t="s">
        <v>299</v>
      </c>
    </row>
    <row r="46" spans="1:4" x14ac:dyDescent="0.2">
      <c r="C46">
        <v>1</v>
      </c>
      <c r="D46" t="s">
        <v>722</v>
      </c>
    </row>
    <row r="47" spans="1:4" x14ac:dyDescent="0.2">
      <c r="A47" s="9">
        <v>36549</v>
      </c>
      <c r="B47">
        <v>15</v>
      </c>
      <c r="C47">
        <v>1</v>
      </c>
      <c r="D47" t="s">
        <v>700</v>
      </c>
    </row>
    <row r="48" spans="1:4" x14ac:dyDescent="0.2">
      <c r="C48">
        <v>1</v>
      </c>
      <c r="D48" t="s">
        <v>708</v>
      </c>
    </row>
    <row r="49" spans="1:4" x14ac:dyDescent="0.2">
      <c r="A49" s="9">
        <v>36551</v>
      </c>
      <c r="B49">
        <v>25</v>
      </c>
      <c r="C49">
        <v>1</v>
      </c>
      <c r="D49" t="s">
        <v>723</v>
      </c>
    </row>
    <row r="50" spans="1:4" x14ac:dyDescent="0.2">
      <c r="A50" s="9">
        <v>36552</v>
      </c>
      <c r="B50">
        <v>2</v>
      </c>
      <c r="C50">
        <v>1</v>
      </c>
      <c r="D50" t="s">
        <v>724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4"/>
  <sheetViews>
    <sheetView workbookViewId="0">
      <selection activeCell="G9" sqref="G9"/>
    </sheetView>
  </sheetViews>
  <sheetFormatPr defaultRowHeight="12.75" x14ac:dyDescent="0.2"/>
  <cols>
    <col min="1" max="1" width="8.140625" customWidth="1"/>
    <col min="2" max="2" width="11.140625" customWidth="1"/>
    <col min="3" max="3" width="17.85546875" customWidth="1"/>
    <col min="4" max="4" width="8" customWidth="1"/>
    <col min="5" max="5" width="19.85546875" customWidth="1"/>
    <col min="6" max="6" width="8.42578125" customWidth="1"/>
    <col min="8" max="8" width="12.28515625" bestFit="1" customWidth="1"/>
  </cols>
  <sheetData>
    <row r="2" spans="1:8" x14ac:dyDescent="0.2">
      <c r="A2" t="s">
        <v>138</v>
      </c>
      <c r="B2" t="s">
        <v>139</v>
      </c>
      <c r="C2" t="s">
        <v>140</v>
      </c>
      <c r="D2" t="s">
        <v>141</v>
      </c>
      <c r="E2" t="s">
        <v>142</v>
      </c>
      <c r="F2" t="s">
        <v>113</v>
      </c>
      <c r="G2" t="s">
        <v>143</v>
      </c>
      <c r="H2" t="s">
        <v>144</v>
      </c>
    </row>
    <row r="3" spans="1:8" x14ac:dyDescent="0.2">
      <c r="A3" s="9">
        <v>36525</v>
      </c>
      <c r="B3" t="s">
        <v>277</v>
      </c>
      <c r="C3" t="s">
        <v>274</v>
      </c>
      <c r="E3" t="s">
        <v>275</v>
      </c>
      <c r="F3" t="s">
        <v>430</v>
      </c>
      <c r="G3">
        <v>9.09</v>
      </c>
      <c r="H3" t="s">
        <v>303</v>
      </c>
    </row>
    <row r="4" spans="1:8" x14ac:dyDescent="0.2">
      <c r="A4" s="9"/>
      <c r="E4" t="s">
        <v>344</v>
      </c>
      <c r="G4">
        <v>9.09</v>
      </c>
    </row>
    <row r="5" spans="1:8" x14ac:dyDescent="0.2">
      <c r="C5" t="s">
        <v>278</v>
      </c>
      <c r="D5">
        <v>20</v>
      </c>
      <c r="E5" t="s">
        <v>279</v>
      </c>
      <c r="F5" t="s">
        <v>280</v>
      </c>
      <c r="G5">
        <v>6.6</v>
      </c>
      <c r="H5" t="s">
        <v>280</v>
      </c>
    </row>
    <row r="6" spans="1:8" x14ac:dyDescent="0.2">
      <c r="E6" t="s">
        <v>344</v>
      </c>
      <c r="G6">
        <v>6.6</v>
      </c>
    </row>
    <row r="7" spans="1:8" x14ac:dyDescent="0.2">
      <c r="B7" t="s">
        <v>281</v>
      </c>
      <c r="C7" t="s">
        <v>282</v>
      </c>
      <c r="D7">
        <v>4</v>
      </c>
      <c r="E7" t="s">
        <v>283</v>
      </c>
      <c r="F7" t="s">
        <v>284</v>
      </c>
      <c r="G7">
        <v>2.64</v>
      </c>
      <c r="H7" t="s">
        <v>306</v>
      </c>
    </row>
    <row r="8" spans="1:8" x14ac:dyDescent="0.2">
      <c r="C8" t="s">
        <v>108</v>
      </c>
      <c r="D8">
        <v>3</v>
      </c>
      <c r="E8" t="s">
        <v>292</v>
      </c>
      <c r="F8" t="s">
        <v>284</v>
      </c>
      <c r="G8">
        <v>6.36</v>
      </c>
      <c r="H8" t="s">
        <v>306</v>
      </c>
    </row>
    <row r="9" spans="1:8" x14ac:dyDescent="0.2">
      <c r="D9">
        <v>1</v>
      </c>
      <c r="E9" t="s">
        <v>285</v>
      </c>
      <c r="F9" t="s">
        <v>280</v>
      </c>
      <c r="G9">
        <v>1.97</v>
      </c>
      <c r="H9" t="s">
        <v>280</v>
      </c>
    </row>
    <row r="10" spans="1:8" x14ac:dyDescent="0.2">
      <c r="D10">
        <v>1</v>
      </c>
      <c r="E10" t="s">
        <v>383</v>
      </c>
      <c r="F10" t="s">
        <v>280</v>
      </c>
      <c r="G10">
        <v>4.4800000000000004</v>
      </c>
      <c r="H10" t="s">
        <v>280</v>
      </c>
    </row>
    <row r="11" spans="1:8" x14ac:dyDescent="0.2">
      <c r="D11">
        <v>2</v>
      </c>
      <c r="E11" t="s">
        <v>286</v>
      </c>
      <c r="F11" t="s">
        <v>280</v>
      </c>
      <c r="G11">
        <v>1.72</v>
      </c>
      <c r="H11" t="s">
        <v>280</v>
      </c>
    </row>
    <row r="12" spans="1:8" x14ac:dyDescent="0.2">
      <c r="D12">
        <v>4</v>
      </c>
      <c r="E12" t="s">
        <v>287</v>
      </c>
      <c r="F12" t="s">
        <v>280</v>
      </c>
      <c r="G12">
        <v>3.88</v>
      </c>
      <c r="H12" t="s">
        <v>280</v>
      </c>
    </row>
    <row r="13" spans="1:8" x14ac:dyDescent="0.2">
      <c r="D13">
        <v>2</v>
      </c>
      <c r="E13" t="s">
        <v>288</v>
      </c>
      <c r="F13" t="s">
        <v>280</v>
      </c>
      <c r="G13">
        <v>9.94</v>
      </c>
      <c r="H13" t="s">
        <v>280</v>
      </c>
    </row>
    <row r="14" spans="1:8" x14ac:dyDescent="0.2">
      <c r="D14">
        <v>1</v>
      </c>
      <c r="E14" t="s">
        <v>289</v>
      </c>
      <c r="F14" t="s">
        <v>280</v>
      </c>
      <c r="G14">
        <v>4.88</v>
      </c>
      <c r="H14" t="s">
        <v>280</v>
      </c>
    </row>
    <row r="15" spans="1:8" x14ac:dyDescent="0.2">
      <c r="D15">
        <v>1</v>
      </c>
      <c r="E15" t="s">
        <v>290</v>
      </c>
      <c r="F15" t="s">
        <v>280</v>
      </c>
      <c r="G15">
        <v>3.97</v>
      </c>
      <c r="H15" t="s">
        <v>280</v>
      </c>
    </row>
    <row r="16" spans="1:8" x14ac:dyDescent="0.2">
      <c r="D16">
        <v>1</v>
      </c>
      <c r="E16" t="s">
        <v>291</v>
      </c>
      <c r="F16" t="s">
        <v>284</v>
      </c>
      <c r="G16">
        <v>1.58</v>
      </c>
      <c r="H16" t="s">
        <v>306</v>
      </c>
    </row>
    <row r="17" spans="1:8" x14ac:dyDescent="0.2">
      <c r="E17" t="s">
        <v>344</v>
      </c>
      <c r="G17">
        <v>44.57</v>
      </c>
    </row>
    <row r="18" spans="1:8" x14ac:dyDescent="0.2">
      <c r="B18" t="s">
        <v>298</v>
      </c>
      <c r="C18" t="s">
        <v>307</v>
      </c>
      <c r="D18">
        <v>1</v>
      </c>
      <c r="E18" t="s">
        <v>299</v>
      </c>
      <c r="F18" t="s">
        <v>400</v>
      </c>
      <c r="G18">
        <v>14.25</v>
      </c>
      <c r="H18" t="s">
        <v>300</v>
      </c>
    </row>
    <row r="19" spans="1:8" x14ac:dyDescent="0.2">
      <c r="D19">
        <v>2</v>
      </c>
      <c r="E19" t="s">
        <v>301</v>
      </c>
      <c r="F19" t="s">
        <v>380</v>
      </c>
      <c r="G19">
        <v>5.0599999999999996</v>
      </c>
      <c r="H19" t="s">
        <v>302</v>
      </c>
    </row>
    <row r="20" spans="1:8" x14ac:dyDescent="0.2">
      <c r="D20">
        <v>2</v>
      </c>
      <c r="E20" t="s">
        <v>305</v>
      </c>
      <c r="F20" t="s">
        <v>640</v>
      </c>
      <c r="G20">
        <v>33.78</v>
      </c>
      <c r="H20" t="s">
        <v>306</v>
      </c>
    </row>
    <row r="21" spans="1:8" x14ac:dyDescent="0.2">
      <c r="E21" t="s">
        <v>344</v>
      </c>
      <c r="G21">
        <v>57.47</v>
      </c>
    </row>
    <row r="22" spans="1:8" x14ac:dyDescent="0.2">
      <c r="A22" s="9">
        <v>36528</v>
      </c>
      <c r="B22" t="s">
        <v>308</v>
      </c>
      <c r="C22" t="s">
        <v>309</v>
      </c>
      <c r="D22">
        <v>1</v>
      </c>
      <c r="E22" t="s">
        <v>310</v>
      </c>
      <c r="F22" t="s">
        <v>280</v>
      </c>
      <c r="G22">
        <v>13.95</v>
      </c>
      <c r="H22" t="s">
        <v>280</v>
      </c>
    </row>
    <row r="23" spans="1:8" x14ac:dyDescent="0.2">
      <c r="D23">
        <v>1</v>
      </c>
      <c r="E23" t="s">
        <v>311</v>
      </c>
      <c r="F23" t="s">
        <v>280</v>
      </c>
      <c r="G23">
        <v>10.25</v>
      </c>
      <c r="H23" t="s">
        <v>280</v>
      </c>
    </row>
    <row r="24" spans="1:8" x14ac:dyDescent="0.2">
      <c r="D24">
        <v>1</v>
      </c>
      <c r="E24" t="s">
        <v>312</v>
      </c>
      <c r="F24" t="s">
        <v>280</v>
      </c>
      <c r="G24">
        <v>13.25</v>
      </c>
      <c r="H24" t="s">
        <v>280</v>
      </c>
    </row>
    <row r="25" spans="1:8" x14ac:dyDescent="0.2">
      <c r="E25" t="s">
        <v>344</v>
      </c>
      <c r="G25">
        <v>40.54</v>
      </c>
    </row>
    <row r="26" spans="1:8" x14ac:dyDescent="0.2">
      <c r="B26" t="s">
        <v>313</v>
      </c>
      <c r="C26" t="s">
        <v>282</v>
      </c>
      <c r="D26">
        <v>1</v>
      </c>
      <c r="E26" t="s">
        <v>314</v>
      </c>
      <c r="F26" t="s">
        <v>280</v>
      </c>
      <c r="G26">
        <v>32.43</v>
      </c>
      <c r="H26" t="s">
        <v>280</v>
      </c>
    </row>
    <row r="27" spans="1:8" x14ac:dyDescent="0.2">
      <c r="E27" t="s">
        <v>344</v>
      </c>
      <c r="G27">
        <v>32.43</v>
      </c>
    </row>
    <row r="28" spans="1:8" x14ac:dyDescent="0.2">
      <c r="B28" t="s">
        <v>315</v>
      </c>
      <c r="C28" t="s">
        <v>274</v>
      </c>
      <c r="D28">
        <v>1</v>
      </c>
      <c r="E28" t="s">
        <v>316</v>
      </c>
      <c r="F28" t="s">
        <v>430</v>
      </c>
      <c r="G28">
        <v>25.98</v>
      </c>
      <c r="H28" t="s">
        <v>317</v>
      </c>
    </row>
    <row r="29" spans="1:8" x14ac:dyDescent="0.2">
      <c r="E29" t="s">
        <v>344</v>
      </c>
      <c r="G29">
        <v>25.98</v>
      </c>
    </row>
    <row r="30" spans="1:8" x14ac:dyDescent="0.2">
      <c r="A30" s="9">
        <v>36529</v>
      </c>
      <c r="B30">
        <v>658693</v>
      </c>
      <c r="C30" t="s">
        <v>331</v>
      </c>
      <c r="D30">
        <v>1</v>
      </c>
      <c r="E30" t="s">
        <v>332</v>
      </c>
      <c r="F30" t="s">
        <v>280</v>
      </c>
      <c r="G30">
        <v>4.99</v>
      </c>
      <c r="H30" t="s">
        <v>280</v>
      </c>
    </row>
    <row r="31" spans="1:8" x14ac:dyDescent="0.2">
      <c r="D31">
        <v>1</v>
      </c>
      <c r="E31" t="s">
        <v>314</v>
      </c>
      <c r="F31" t="s">
        <v>280</v>
      </c>
      <c r="G31">
        <v>49.97</v>
      </c>
      <c r="H31" t="s">
        <v>280</v>
      </c>
    </row>
    <row r="32" spans="1:8" x14ac:dyDescent="0.2">
      <c r="E32" t="s">
        <v>344</v>
      </c>
      <c r="G32">
        <v>59.49</v>
      </c>
    </row>
    <row r="33" spans="1:8" x14ac:dyDescent="0.2">
      <c r="B33">
        <v>658705</v>
      </c>
      <c r="C33" t="s">
        <v>331</v>
      </c>
      <c r="D33">
        <v>-1</v>
      </c>
      <c r="E33" t="s">
        <v>314</v>
      </c>
      <c r="F33" t="s">
        <v>334</v>
      </c>
    </row>
    <row r="34" spans="1:8" x14ac:dyDescent="0.2">
      <c r="D34">
        <v>1</v>
      </c>
      <c r="E34" t="s">
        <v>333</v>
      </c>
      <c r="F34" t="s">
        <v>280</v>
      </c>
      <c r="G34">
        <v>32.479999999999997</v>
      </c>
      <c r="H34" t="s">
        <v>280</v>
      </c>
    </row>
    <row r="35" spans="1:8" x14ac:dyDescent="0.2">
      <c r="E35" t="s">
        <v>344</v>
      </c>
      <c r="G35">
        <v>32.479999999999997</v>
      </c>
    </row>
    <row r="36" spans="1:8" x14ac:dyDescent="0.2">
      <c r="B36" t="s">
        <v>335</v>
      </c>
      <c r="C36" t="s">
        <v>307</v>
      </c>
      <c r="D36">
        <v>1</v>
      </c>
      <c r="E36" t="s">
        <v>336</v>
      </c>
      <c r="F36" t="s">
        <v>400</v>
      </c>
      <c r="G36">
        <v>4.3</v>
      </c>
      <c r="H36" t="s">
        <v>338</v>
      </c>
    </row>
    <row r="37" spans="1:8" x14ac:dyDescent="0.2">
      <c r="D37">
        <v>6</v>
      </c>
      <c r="E37" t="s">
        <v>339</v>
      </c>
      <c r="F37" t="s">
        <v>640</v>
      </c>
      <c r="G37">
        <v>18.07</v>
      </c>
      <c r="H37" t="s">
        <v>306</v>
      </c>
    </row>
    <row r="38" spans="1:8" x14ac:dyDescent="0.2">
      <c r="D38">
        <v>1</v>
      </c>
      <c r="E38" t="s">
        <v>340</v>
      </c>
      <c r="F38" t="s">
        <v>400</v>
      </c>
      <c r="G38">
        <v>8.7200000000000006</v>
      </c>
      <c r="H38" t="s">
        <v>304</v>
      </c>
    </row>
    <row r="39" spans="1:8" x14ac:dyDescent="0.2">
      <c r="D39">
        <v>2</v>
      </c>
      <c r="E39" t="s">
        <v>341</v>
      </c>
      <c r="F39" t="s">
        <v>640</v>
      </c>
      <c r="G39">
        <v>2</v>
      </c>
      <c r="H39" t="s">
        <v>342</v>
      </c>
    </row>
    <row r="40" spans="1:8" x14ac:dyDescent="0.2">
      <c r="D40">
        <v>6</v>
      </c>
      <c r="E40" t="s">
        <v>343</v>
      </c>
      <c r="F40" t="s">
        <v>640</v>
      </c>
      <c r="G40">
        <v>4.88</v>
      </c>
      <c r="H40" t="s">
        <v>306</v>
      </c>
    </row>
    <row r="41" spans="1:8" x14ac:dyDescent="0.2">
      <c r="E41" t="s">
        <v>344</v>
      </c>
      <c r="G41">
        <v>41.1</v>
      </c>
    </row>
    <row r="42" spans="1:8" x14ac:dyDescent="0.2">
      <c r="A42" s="9">
        <v>36530</v>
      </c>
      <c r="B42" t="s">
        <v>345</v>
      </c>
      <c r="C42" t="s">
        <v>307</v>
      </c>
      <c r="D42">
        <v>2</v>
      </c>
      <c r="E42" t="s">
        <v>346</v>
      </c>
      <c r="F42" t="s">
        <v>380</v>
      </c>
      <c r="G42">
        <v>14.56</v>
      </c>
      <c r="H42" t="s">
        <v>347</v>
      </c>
    </row>
    <row r="43" spans="1:8" x14ac:dyDescent="0.2">
      <c r="D43">
        <v>2</v>
      </c>
      <c r="E43" t="s">
        <v>348</v>
      </c>
      <c r="F43" t="s">
        <v>380</v>
      </c>
      <c r="G43">
        <v>2.14</v>
      </c>
      <c r="H43" t="s">
        <v>347</v>
      </c>
    </row>
    <row r="44" spans="1:8" x14ac:dyDescent="0.2">
      <c r="D44">
        <v>2</v>
      </c>
      <c r="E44" t="s">
        <v>349</v>
      </c>
      <c r="F44" t="s">
        <v>400</v>
      </c>
      <c r="G44">
        <v>10</v>
      </c>
      <c r="H44" t="s">
        <v>280</v>
      </c>
    </row>
    <row r="45" spans="1:8" x14ac:dyDescent="0.2">
      <c r="D45">
        <v>1</v>
      </c>
      <c r="E45" t="s">
        <v>350</v>
      </c>
      <c r="F45" t="s">
        <v>400</v>
      </c>
      <c r="G45">
        <v>6</v>
      </c>
      <c r="H45" t="s">
        <v>306</v>
      </c>
    </row>
    <row r="46" spans="1:8" x14ac:dyDescent="0.2">
      <c r="D46">
        <v>1</v>
      </c>
      <c r="E46" t="s">
        <v>351</v>
      </c>
      <c r="F46" t="s">
        <v>400</v>
      </c>
      <c r="G46">
        <v>5</v>
      </c>
      <c r="H46" t="s">
        <v>352</v>
      </c>
    </row>
    <row r="47" spans="1:8" x14ac:dyDescent="0.2">
      <c r="D47">
        <v>1</v>
      </c>
      <c r="E47" t="s">
        <v>353</v>
      </c>
      <c r="F47" t="s">
        <v>400</v>
      </c>
      <c r="G47">
        <v>5.95</v>
      </c>
      <c r="H47" t="s">
        <v>304</v>
      </c>
    </row>
    <row r="48" spans="1:8" x14ac:dyDescent="0.2">
      <c r="D48">
        <v>1</v>
      </c>
      <c r="E48" t="s">
        <v>354</v>
      </c>
      <c r="F48" t="s">
        <v>399</v>
      </c>
      <c r="G48">
        <v>7.45</v>
      </c>
      <c r="H48" t="s">
        <v>304</v>
      </c>
    </row>
    <row r="49" spans="1:8" x14ac:dyDescent="0.2">
      <c r="D49">
        <v>1</v>
      </c>
      <c r="E49" t="s">
        <v>355</v>
      </c>
      <c r="F49" t="s">
        <v>400</v>
      </c>
      <c r="G49">
        <v>24.75</v>
      </c>
      <c r="H49" t="s">
        <v>304</v>
      </c>
    </row>
    <row r="50" spans="1:8" x14ac:dyDescent="0.2">
      <c r="E50" t="s">
        <v>344</v>
      </c>
      <c r="G50">
        <v>82.11</v>
      </c>
    </row>
    <row r="51" spans="1:8" x14ac:dyDescent="0.2">
      <c r="A51" s="9">
        <v>36531</v>
      </c>
      <c r="B51" t="s">
        <v>367</v>
      </c>
      <c r="C51" t="s">
        <v>368</v>
      </c>
      <c r="D51">
        <v>1</v>
      </c>
      <c r="E51" t="s">
        <v>370</v>
      </c>
      <c r="F51" t="s">
        <v>643</v>
      </c>
      <c r="G51">
        <v>183.32</v>
      </c>
      <c r="H51" t="s">
        <v>352</v>
      </c>
    </row>
    <row r="52" spans="1:8" x14ac:dyDescent="0.2">
      <c r="D52">
        <v>1</v>
      </c>
      <c r="E52" t="s">
        <v>369</v>
      </c>
      <c r="F52" t="s">
        <v>646</v>
      </c>
      <c r="G52">
        <v>95.76</v>
      </c>
      <c r="H52" t="s">
        <v>352</v>
      </c>
    </row>
    <row r="53" spans="1:8" x14ac:dyDescent="0.2">
      <c r="E53" t="s">
        <v>344</v>
      </c>
      <c r="G53">
        <v>302.10000000000002</v>
      </c>
    </row>
    <row r="54" spans="1:8" x14ac:dyDescent="0.2">
      <c r="B54" t="s">
        <v>371</v>
      </c>
      <c r="C54" t="s">
        <v>307</v>
      </c>
      <c r="D54">
        <v>2</v>
      </c>
      <c r="E54" t="s">
        <v>372</v>
      </c>
      <c r="F54" t="s">
        <v>276</v>
      </c>
      <c r="G54">
        <v>27.3</v>
      </c>
      <c r="H54" t="s">
        <v>373</v>
      </c>
    </row>
    <row r="55" spans="1:8" x14ac:dyDescent="0.2">
      <c r="D55">
        <v>2</v>
      </c>
      <c r="E55" t="s">
        <v>374</v>
      </c>
      <c r="F55" t="s">
        <v>276</v>
      </c>
      <c r="G55">
        <v>1.18</v>
      </c>
      <c r="H55" t="s">
        <v>306</v>
      </c>
    </row>
    <row r="56" spans="1:8" x14ac:dyDescent="0.2">
      <c r="E56" t="s">
        <v>344</v>
      </c>
      <c r="G56">
        <v>30.83</v>
      </c>
    </row>
    <row r="57" spans="1:8" x14ac:dyDescent="0.2">
      <c r="B57" t="s">
        <v>375</v>
      </c>
      <c r="C57" t="s">
        <v>307</v>
      </c>
      <c r="D57">
        <v>-2</v>
      </c>
      <c r="E57" t="s">
        <v>372</v>
      </c>
      <c r="F57" t="s">
        <v>276</v>
      </c>
      <c r="G57">
        <v>-27.3</v>
      </c>
      <c r="H57" t="s">
        <v>376</v>
      </c>
    </row>
    <row r="58" spans="1:8" x14ac:dyDescent="0.2">
      <c r="D58">
        <v>1</v>
      </c>
      <c r="E58" t="s">
        <v>377</v>
      </c>
      <c r="F58" t="s">
        <v>276</v>
      </c>
      <c r="G58">
        <v>1.65</v>
      </c>
      <c r="H58" t="s">
        <v>306</v>
      </c>
    </row>
    <row r="59" spans="1:8" x14ac:dyDescent="0.2">
      <c r="D59">
        <v>1</v>
      </c>
      <c r="E59" t="s">
        <v>378</v>
      </c>
      <c r="F59" t="s">
        <v>276</v>
      </c>
      <c r="G59">
        <v>2.0499999999999998</v>
      </c>
      <c r="H59" t="s">
        <v>352</v>
      </c>
    </row>
    <row r="60" spans="1:8" x14ac:dyDescent="0.2">
      <c r="D60">
        <v>1</v>
      </c>
      <c r="E60" t="s">
        <v>379</v>
      </c>
      <c r="F60" t="s">
        <v>276</v>
      </c>
      <c r="G60">
        <v>0.55000000000000004</v>
      </c>
      <c r="H60" t="s">
        <v>304</v>
      </c>
    </row>
    <row r="61" spans="1:8" x14ac:dyDescent="0.2">
      <c r="D61">
        <v>4</v>
      </c>
      <c r="E61" t="s">
        <v>381</v>
      </c>
      <c r="F61" t="s">
        <v>276</v>
      </c>
      <c r="G61">
        <v>9</v>
      </c>
      <c r="H61" t="s">
        <v>382</v>
      </c>
    </row>
    <row r="62" spans="1:8" x14ac:dyDescent="0.2">
      <c r="E62" t="s">
        <v>344</v>
      </c>
      <c r="G62">
        <v>-14.05</v>
      </c>
    </row>
    <row r="63" spans="1:8" x14ac:dyDescent="0.2">
      <c r="B63" t="s">
        <v>389</v>
      </c>
      <c r="C63" t="s">
        <v>307</v>
      </c>
      <c r="D63">
        <v>2</v>
      </c>
      <c r="E63" t="s">
        <v>390</v>
      </c>
      <c r="F63" t="s">
        <v>276</v>
      </c>
      <c r="G63">
        <v>0.9</v>
      </c>
      <c r="H63" t="s">
        <v>373</v>
      </c>
    </row>
    <row r="64" spans="1:8" x14ac:dyDescent="0.2">
      <c r="E64" t="s">
        <v>344</v>
      </c>
      <c r="G64">
        <v>0.9</v>
      </c>
    </row>
    <row r="65" spans="1:8" x14ac:dyDescent="0.2">
      <c r="A65" s="9">
        <v>36532</v>
      </c>
      <c r="B65" t="s">
        <v>394</v>
      </c>
      <c r="C65" t="s">
        <v>307</v>
      </c>
      <c r="D65">
        <v>2</v>
      </c>
      <c r="E65" t="s">
        <v>395</v>
      </c>
      <c r="F65" t="s">
        <v>400</v>
      </c>
      <c r="G65">
        <v>2.6</v>
      </c>
      <c r="H65" t="s">
        <v>304</v>
      </c>
    </row>
    <row r="66" spans="1:8" x14ac:dyDescent="0.2">
      <c r="E66" t="s">
        <v>344</v>
      </c>
    </row>
    <row r="67" spans="1:8" x14ac:dyDescent="0.2">
      <c r="B67" t="s">
        <v>396</v>
      </c>
      <c r="C67" t="s">
        <v>307</v>
      </c>
      <c r="D67">
        <v>1</v>
      </c>
      <c r="E67" t="s">
        <v>397</v>
      </c>
      <c r="F67" t="s">
        <v>400</v>
      </c>
      <c r="G67">
        <v>3.95</v>
      </c>
      <c r="H67" t="s">
        <v>304</v>
      </c>
    </row>
    <row r="68" spans="1:8" x14ac:dyDescent="0.2">
      <c r="D68">
        <v>1</v>
      </c>
      <c r="E68" t="s">
        <v>398</v>
      </c>
      <c r="F68" t="s">
        <v>399</v>
      </c>
      <c r="G68">
        <v>1.65</v>
      </c>
      <c r="H68" t="s">
        <v>304</v>
      </c>
    </row>
    <row r="69" spans="1:8" x14ac:dyDescent="0.2">
      <c r="A69" s="9">
        <v>36533</v>
      </c>
      <c r="B69" t="s">
        <v>424</v>
      </c>
      <c r="C69" t="s">
        <v>130</v>
      </c>
      <c r="D69">
        <v>6</v>
      </c>
      <c r="E69" t="s">
        <v>425</v>
      </c>
      <c r="F69" t="s">
        <v>276</v>
      </c>
      <c r="G69">
        <v>3.21</v>
      </c>
      <c r="H69" t="s">
        <v>306</v>
      </c>
    </row>
    <row r="70" spans="1:8" x14ac:dyDescent="0.2">
      <c r="D70">
        <v>5</v>
      </c>
      <c r="E70" t="s">
        <v>426</v>
      </c>
      <c r="F70" t="s">
        <v>276</v>
      </c>
      <c r="G70">
        <v>2.78</v>
      </c>
    </row>
    <row r="71" spans="1:8" x14ac:dyDescent="0.2">
      <c r="E71" t="s">
        <v>344</v>
      </c>
      <c r="G71">
        <v>6.97</v>
      </c>
    </row>
    <row r="72" spans="1:8" x14ac:dyDescent="0.2">
      <c r="A72" s="9">
        <v>36535</v>
      </c>
      <c r="B72" t="s">
        <v>427</v>
      </c>
      <c r="C72" t="s">
        <v>307</v>
      </c>
      <c r="D72">
        <v>2</v>
      </c>
      <c r="E72" t="s">
        <v>428</v>
      </c>
      <c r="F72" t="s">
        <v>276</v>
      </c>
      <c r="G72">
        <v>10.6</v>
      </c>
      <c r="H72" t="s">
        <v>420</v>
      </c>
    </row>
    <row r="73" spans="1:8" x14ac:dyDescent="0.2">
      <c r="B73" t="s">
        <v>429</v>
      </c>
      <c r="C73" t="s">
        <v>274</v>
      </c>
      <c r="D73">
        <v>1</v>
      </c>
      <c r="E73" t="s">
        <v>316</v>
      </c>
      <c r="F73" t="s">
        <v>430</v>
      </c>
      <c r="G73">
        <v>25.98</v>
      </c>
      <c r="H73" t="s">
        <v>317</v>
      </c>
    </row>
    <row r="74" spans="1:8" x14ac:dyDescent="0.2">
      <c r="A74" s="9">
        <v>36536</v>
      </c>
      <c r="B74" t="s">
        <v>431</v>
      </c>
      <c r="C74" t="s">
        <v>307</v>
      </c>
      <c r="D74">
        <v>5</v>
      </c>
      <c r="E74" t="s">
        <v>432</v>
      </c>
      <c r="F74" t="s">
        <v>276</v>
      </c>
      <c r="G74">
        <v>3.25</v>
      </c>
      <c r="H74" t="s">
        <v>306</v>
      </c>
    </row>
    <row r="75" spans="1:8" x14ac:dyDescent="0.2">
      <c r="D75">
        <v>2</v>
      </c>
      <c r="E75" t="s">
        <v>433</v>
      </c>
      <c r="F75" t="s">
        <v>276</v>
      </c>
      <c r="G75">
        <v>5.4</v>
      </c>
      <c r="H75" t="s">
        <v>306</v>
      </c>
    </row>
    <row r="76" spans="1:8" x14ac:dyDescent="0.2">
      <c r="D76">
        <v>3</v>
      </c>
      <c r="E76" t="s">
        <v>440</v>
      </c>
      <c r="F76" t="s">
        <v>276</v>
      </c>
      <c r="G76">
        <v>6.15</v>
      </c>
      <c r="H76" t="s">
        <v>306</v>
      </c>
    </row>
    <row r="77" spans="1:8" x14ac:dyDescent="0.2">
      <c r="D77">
        <v>3</v>
      </c>
      <c r="E77" t="s">
        <v>434</v>
      </c>
      <c r="F77" t="s">
        <v>276</v>
      </c>
      <c r="G77">
        <v>2.5499999999999998</v>
      </c>
      <c r="H77" t="s">
        <v>306</v>
      </c>
    </row>
    <row r="78" spans="1:8" x14ac:dyDescent="0.2">
      <c r="D78">
        <v>1</v>
      </c>
      <c r="E78" t="s">
        <v>435</v>
      </c>
      <c r="F78" t="s">
        <v>380</v>
      </c>
      <c r="G78">
        <v>7.28</v>
      </c>
      <c r="H78" t="s">
        <v>306</v>
      </c>
    </row>
    <row r="79" spans="1:8" x14ac:dyDescent="0.2">
      <c r="D79">
        <v>1</v>
      </c>
      <c r="E79" t="s">
        <v>436</v>
      </c>
      <c r="F79" t="s">
        <v>400</v>
      </c>
      <c r="G79">
        <v>1.65</v>
      </c>
      <c r="H79" t="s">
        <v>304</v>
      </c>
    </row>
    <row r="80" spans="1:8" x14ac:dyDescent="0.2">
      <c r="D80">
        <v>3</v>
      </c>
      <c r="E80" t="s">
        <v>437</v>
      </c>
      <c r="F80" t="s">
        <v>276</v>
      </c>
      <c r="G80">
        <v>3.15</v>
      </c>
      <c r="H80" t="s">
        <v>306</v>
      </c>
    </row>
    <row r="81" spans="1:8" x14ac:dyDescent="0.2">
      <c r="D81">
        <v>2</v>
      </c>
      <c r="E81" t="s">
        <v>645</v>
      </c>
      <c r="F81" t="s">
        <v>276</v>
      </c>
      <c r="G81">
        <v>1.7</v>
      </c>
      <c r="H81" t="s">
        <v>306</v>
      </c>
    </row>
    <row r="82" spans="1:8" x14ac:dyDescent="0.2">
      <c r="D82">
        <v>1</v>
      </c>
      <c r="E82" t="s">
        <v>299</v>
      </c>
      <c r="F82" t="s">
        <v>400</v>
      </c>
      <c r="G82">
        <v>13.4</v>
      </c>
      <c r="H82" t="s">
        <v>439</v>
      </c>
    </row>
    <row r="83" spans="1:8" x14ac:dyDescent="0.2">
      <c r="D83">
        <v>1</v>
      </c>
      <c r="E83" t="s">
        <v>438</v>
      </c>
      <c r="F83" t="s">
        <v>276</v>
      </c>
      <c r="G83">
        <v>22.25</v>
      </c>
      <c r="H83" t="s">
        <v>300</v>
      </c>
    </row>
    <row r="84" spans="1:8" x14ac:dyDescent="0.2">
      <c r="E84" t="s">
        <v>344</v>
      </c>
      <c r="G84">
        <v>72.290000000000006</v>
      </c>
    </row>
    <row r="85" spans="1:8" x14ac:dyDescent="0.2">
      <c r="B85" t="s">
        <v>444</v>
      </c>
      <c r="C85" t="s">
        <v>307</v>
      </c>
      <c r="D85">
        <v>2</v>
      </c>
      <c r="E85" t="s">
        <v>445</v>
      </c>
      <c r="F85" t="s">
        <v>276</v>
      </c>
      <c r="G85">
        <v>13</v>
      </c>
      <c r="H85" t="s">
        <v>446</v>
      </c>
    </row>
    <row r="86" spans="1:8" x14ac:dyDescent="0.2">
      <c r="E86" t="s">
        <v>344</v>
      </c>
      <c r="G86">
        <v>14.07</v>
      </c>
    </row>
    <row r="87" spans="1:8" x14ac:dyDescent="0.2">
      <c r="A87" s="9">
        <v>36537</v>
      </c>
      <c r="B87" t="s">
        <v>461</v>
      </c>
      <c r="C87" t="s">
        <v>462</v>
      </c>
      <c r="D87">
        <v>1</v>
      </c>
      <c r="E87" t="s">
        <v>463</v>
      </c>
      <c r="F87" t="s">
        <v>280</v>
      </c>
      <c r="G87">
        <v>36.99</v>
      </c>
      <c r="H87" t="s">
        <v>280</v>
      </c>
    </row>
    <row r="88" spans="1:8" x14ac:dyDescent="0.2">
      <c r="E88" t="s">
        <v>344</v>
      </c>
      <c r="G88">
        <v>40.04</v>
      </c>
    </row>
    <row r="89" spans="1:8" x14ac:dyDescent="0.2">
      <c r="B89" t="s">
        <v>313</v>
      </c>
      <c r="C89" t="s">
        <v>282</v>
      </c>
      <c r="D89">
        <v>-1</v>
      </c>
      <c r="E89" t="s">
        <v>464</v>
      </c>
      <c r="F89" t="s">
        <v>376</v>
      </c>
      <c r="G89">
        <v>-32.43</v>
      </c>
      <c r="H89" t="s">
        <v>376</v>
      </c>
    </row>
    <row r="90" spans="1:8" x14ac:dyDescent="0.2">
      <c r="E90" t="s">
        <v>344</v>
      </c>
      <c r="G90">
        <v>-32.43</v>
      </c>
    </row>
    <row r="91" spans="1:8" hidden="1" x14ac:dyDescent="0.2"/>
    <row r="92" spans="1:8" x14ac:dyDescent="0.2">
      <c r="B92" t="s">
        <v>465</v>
      </c>
      <c r="C92" t="s">
        <v>466</v>
      </c>
      <c r="D92">
        <v>3</v>
      </c>
      <c r="E92" t="s">
        <v>467</v>
      </c>
      <c r="F92" t="s">
        <v>400</v>
      </c>
      <c r="G92">
        <v>9.9</v>
      </c>
      <c r="H92" t="s">
        <v>306</v>
      </c>
    </row>
    <row r="93" spans="1:8" x14ac:dyDescent="0.2">
      <c r="D93">
        <v>6</v>
      </c>
      <c r="E93" t="s">
        <v>468</v>
      </c>
      <c r="F93" t="s">
        <v>400</v>
      </c>
      <c r="G93">
        <v>8.1</v>
      </c>
      <c r="H93" t="s">
        <v>306</v>
      </c>
    </row>
    <row r="94" spans="1:8" x14ac:dyDescent="0.2">
      <c r="E94" t="s">
        <v>344</v>
      </c>
      <c r="G94">
        <v>19.489999999999998</v>
      </c>
    </row>
    <row r="95" spans="1:8" x14ac:dyDescent="0.2">
      <c r="A95" s="9">
        <v>36538</v>
      </c>
      <c r="B95" t="s">
        <v>476</v>
      </c>
      <c r="C95" t="s">
        <v>368</v>
      </c>
      <c r="D95">
        <v>1</v>
      </c>
      <c r="E95" t="s">
        <v>477</v>
      </c>
      <c r="F95" t="s">
        <v>400</v>
      </c>
      <c r="G95">
        <v>29.99</v>
      </c>
      <c r="H95" t="s">
        <v>306</v>
      </c>
    </row>
    <row r="96" spans="1:8" x14ac:dyDescent="0.2">
      <c r="E96" t="s">
        <v>344</v>
      </c>
      <c r="G96">
        <v>32.46</v>
      </c>
    </row>
    <row r="97" spans="1:8" x14ac:dyDescent="0.2">
      <c r="A97" s="9">
        <v>36539</v>
      </c>
      <c r="B97" t="s">
        <v>497</v>
      </c>
      <c r="C97" t="s">
        <v>307</v>
      </c>
      <c r="D97">
        <v>2</v>
      </c>
      <c r="E97" t="s">
        <v>498</v>
      </c>
      <c r="F97" t="s">
        <v>400</v>
      </c>
      <c r="G97">
        <v>26.8</v>
      </c>
      <c r="H97" t="s">
        <v>499</v>
      </c>
    </row>
    <row r="98" spans="1:8" x14ac:dyDescent="0.2">
      <c r="A98" s="9"/>
      <c r="E98" t="s">
        <v>344</v>
      </c>
      <c r="G98">
        <v>29.01</v>
      </c>
    </row>
    <row r="99" spans="1:8" x14ac:dyDescent="0.2">
      <c r="A99" s="9">
        <v>36542</v>
      </c>
      <c r="B99" t="s">
        <v>519</v>
      </c>
      <c r="C99" t="s">
        <v>282</v>
      </c>
      <c r="D99">
        <v>4</v>
      </c>
      <c r="E99" t="s">
        <v>520</v>
      </c>
      <c r="F99" t="s">
        <v>284</v>
      </c>
      <c r="G99">
        <v>3.88</v>
      </c>
      <c r="H99" t="s">
        <v>284</v>
      </c>
    </row>
    <row r="100" spans="1:8" x14ac:dyDescent="0.2">
      <c r="D100">
        <v>1</v>
      </c>
      <c r="E100" t="s">
        <v>521</v>
      </c>
      <c r="F100" t="s">
        <v>280</v>
      </c>
      <c r="G100">
        <v>3.27</v>
      </c>
      <c r="H100" t="s">
        <v>280</v>
      </c>
    </row>
    <row r="101" spans="1:8" x14ac:dyDescent="0.2">
      <c r="D101">
        <v>2</v>
      </c>
      <c r="E101" t="s">
        <v>522</v>
      </c>
      <c r="F101" t="s">
        <v>280</v>
      </c>
      <c r="G101">
        <v>6</v>
      </c>
      <c r="H101" t="s">
        <v>280</v>
      </c>
    </row>
    <row r="102" spans="1:8" x14ac:dyDescent="0.2">
      <c r="E102" t="s">
        <v>344</v>
      </c>
      <c r="G102">
        <v>14.23</v>
      </c>
    </row>
    <row r="103" spans="1:8" x14ac:dyDescent="0.2">
      <c r="B103" t="s">
        <v>523</v>
      </c>
      <c r="C103" t="s">
        <v>307</v>
      </c>
      <c r="D103">
        <v>4</v>
      </c>
      <c r="E103" t="s">
        <v>524</v>
      </c>
      <c r="F103" t="s">
        <v>399</v>
      </c>
      <c r="G103">
        <v>9.8000000000000007</v>
      </c>
      <c r="H103" t="s">
        <v>304</v>
      </c>
    </row>
    <row r="104" spans="1:8" x14ac:dyDescent="0.2">
      <c r="E104" t="s">
        <v>344</v>
      </c>
      <c r="G104">
        <v>10.61</v>
      </c>
    </row>
    <row r="105" spans="1:8" x14ac:dyDescent="0.2">
      <c r="A105" s="9">
        <v>36544</v>
      </c>
      <c r="C105" t="s">
        <v>130</v>
      </c>
      <c r="D105">
        <v>4</v>
      </c>
      <c r="E105" t="s">
        <v>536</v>
      </c>
      <c r="F105" t="s">
        <v>640</v>
      </c>
      <c r="G105">
        <v>14.76</v>
      </c>
      <c r="H105" t="s">
        <v>306</v>
      </c>
    </row>
    <row r="106" spans="1:8" x14ac:dyDescent="0.2">
      <c r="D106">
        <v>12</v>
      </c>
      <c r="E106" t="s">
        <v>537</v>
      </c>
      <c r="F106" t="s">
        <v>640</v>
      </c>
      <c r="G106">
        <v>31.92</v>
      </c>
      <c r="H106" t="s">
        <v>306</v>
      </c>
    </row>
    <row r="107" spans="1:8" x14ac:dyDescent="0.2">
      <c r="D107">
        <v>4</v>
      </c>
      <c r="E107" t="s">
        <v>536</v>
      </c>
      <c r="F107" t="s">
        <v>640</v>
      </c>
      <c r="G107">
        <v>13.32</v>
      </c>
      <c r="H107" t="s">
        <v>306</v>
      </c>
    </row>
    <row r="108" spans="1:8" x14ac:dyDescent="0.2">
      <c r="D108">
        <v>4</v>
      </c>
      <c r="E108" t="s">
        <v>538</v>
      </c>
      <c r="F108" t="s">
        <v>640</v>
      </c>
      <c r="G108">
        <v>16.64</v>
      </c>
      <c r="H108" t="s">
        <v>306</v>
      </c>
    </row>
    <row r="109" spans="1:8" x14ac:dyDescent="0.2">
      <c r="D109">
        <v>1</v>
      </c>
      <c r="E109" t="s">
        <v>539</v>
      </c>
      <c r="F109" t="s">
        <v>644</v>
      </c>
      <c r="G109">
        <v>16.98</v>
      </c>
      <c r="H109" t="s">
        <v>342</v>
      </c>
    </row>
    <row r="110" spans="1:8" x14ac:dyDescent="0.2">
      <c r="D110">
        <v>3</v>
      </c>
      <c r="E110" t="s">
        <v>540</v>
      </c>
      <c r="F110" t="s">
        <v>644</v>
      </c>
      <c r="G110">
        <v>55.11</v>
      </c>
      <c r="H110" t="s">
        <v>342</v>
      </c>
    </row>
    <row r="111" spans="1:8" x14ac:dyDescent="0.2">
      <c r="D111">
        <v>1</v>
      </c>
      <c r="E111" t="s">
        <v>541</v>
      </c>
      <c r="F111" t="s">
        <v>641</v>
      </c>
      <c r="G111">
        <v>21.97</v>
      </c>
      <c r="H111" t="s">
        <v>342</v>
      </c>
    </row>
    <row r="112" spans="1:8" x14ac:dyDescent="0.2">
      <c r="D112">
        <v>1</v>
      </c>
      <c r="E112" t="s">
        <v>542</v>
      </c>
      <c r="F112" t="s">
        <v>400</v>
      </c>
      <c r="G112">
        <v>8.7899999999999991</v>
      </c>
      <c r="H112" t="s">
        <v>304</v>
      </c>
    </row>
    <row r="113" spans="4:8" x14ac:dyDescent="0.2">
      <c r="D113">
        <v>1</v>
      </c>
      <c r="E113" t="s">
        <v>543</v>
      </c>
      <c r="F113" t="s">
        <v>641</v>
      </c>
      <c r="G113">
        <v>24</v>
      </c>
      <c r="H113" t="s">
        <v>342</v>
      </c>
    </row>
    <row r="114" spans="4:8" x14ac:dyDescent="0.2">
      <c r="D114">
        <v>4</v>
      </c>
      <c r="E114" t="s">
        <v>544</v>
      </c>
      <c r="F114" t="s">
        <v>545</v>
      </c>
      <c r="G114">
        <v>43.84</v>
      </c>
      <c r="H114" t="s">
        <v>342</v>
      </c>
    </row>
    <row r="115" spans="4:8" x14ac:dyDescent="0.2">
      <c r="D115">
        <v>2</v>
      </c>
      <c r="E115" t="s">
        <v>545</v>
      </c>
      <c r="F115" t="s">
        <v>545</v>
      </c>
      <c r="G115">
        <v>17.8</v>
      </c>
      <c r="H115" t="s">
        <v>342</v>
      </c>
    </row>
    <row r="116" spans="4:8" x14ac:dyDescent="0.2">
      <c r="D116">
        <v>1</v>
      </c>
      <c r="E116" t="s">
        <v>546</v>
      </c>
      <c r="F116" t="s">
        <v>545</v>
      </c>
      <c r="G116">
        <v>20.97</v>
      </c>
      <c r="H116" t="s">
        <v>342</v>
      </c>
    </row>
    <row r="117" spans="4:8" x14ac:dyDescent="0.2">
      <c r="D117">
        <v>2</v>
      </c>
      <c r="E117" t="s">
        <v>547</v>
      </c>
      <c r="F117" t="s">
        <v>642</v>
      </c>
      <c r="G117">
        <v>25.98</v>
      </c>
      <c r="H117" t="s">
        <v>306</v>
      </c>
    </row>
    <row r="118" spans="4:8" x14ac:dyDescent="0.2">
      <c r="D118">
        <v>1</v>
      </c>
      <c r="E118" t="s">
        <v>548</v>
      </c>
      <c r="F118" t="s">
        <v>642</v>
      </c>
      <c r="G118">
        <v>5.82</v>
      </c>
      <c r="H118" t="s">
        <v>306</v>
      </c>
    </row>
    <row r="119" spans="4:8" x14ac:dyDescent="0.2">
      <c r="D119">
        <v>4</v>
      </c>
      <c r="E119" t="s">
        <v>549</v>
      </c>
      <c r="F119" t="s">
        <v>642</v>
      </c>
      <c r="G119">
        <v>22.44</v>
      </c>
      <c r="H119" t="s">
        <v>306</v>
      </c>
    </row>
    <row r="120" spans="4:8" x14ac:dyDescent="0.2">
      <c r="D120">
        <v>4</v>
      </c>
      <c r="E120" t="s">
        <v>550</v>
      </c>
      <c r="F120" t="s">
        <v>641</v>
      </c>
      <c r="G120">
        <v>17.48</v>
      </c>
      <c r="H120" t="s">
        <v>342</v>
      </c>
    </row>
    <row r="121" spans="4:8" x14ac:dyDescent="0.2">
      <c r="D121">
        <v>10</v>
      </c>
      <c r="E121" t="s">
        <v>468</v>
      </c>
      <c r="F121" t="s">
        <v>400</v>
      </c>
      <c r="G121">
        <v>11.9</v>
      </c>
      <c r="H121" t="s">
        <v>306</v>
      </c>
    </row>
    <row r="122" spans="4:8" x14ac:dyDescent="0.2">
      <c r="D122">
        <v>4</v>
      </c>
      <c r="E122" t="s">
        <v>551</v>
      </c>
      <c r="F122" t="s">
        <v>641</v>
      </c>
      <c r="G122">
        <v>6.76</v>
      </c>
      <c r="H122" t="s">
        <v>306</v>
      </c>
    </row>
    <row r="123" spans="4:8" x14ac:dyDescent="0.2">
      <c r="D123">
        <v>1</v>
      </c>
      <c r="E123" t="s">
        <v>379</v>
      </c>
      <c r="F123" t="s">
        <v>400</v>
      </c>
      <c r="G123">
        <v>1.59</v>
      </c>
      <c r="H123" t="s">
        <v>304</v>
      </c>
    </row>
    <row r="124" spans="4:8" x14ac:dyDescent="0.2">
      <c r="D124">
        <v>2</v>
      </c>
      <c r="E124" t="s">
        <v>552</v>
      </c>
      <c r="F124" t="s">
        <v>400</v>
      </c>
      <c r="G124">
        <v>4.72</v>
      </c>
      <c r="H124" t="s">
        <v>304</v>
      </c>
    </row>
    <row r="125" spans="4:8" hidden="1" x14ac:dyDescent="0.2">
      <c r="D125">
        <v>2</v>
      </c>
      <c r="E125" t="s">
        <v>547</v>
      </c>
      <c r="F125" t="s">
        <v>337</v>
      </c>
    </row>
    <row r="126" spans="4:8" x14ac:dyDescent="0.2">
      <c r="D126">
        <v>2</v>
      </c>
      <c r="E126" t="s">
        <v>553</v>
      </c>
      <c r="F126" t="s">
        <v>642</v>
      </c>
      <c r="G126">
        <v>7.02</v>
      </c>
      <c r="H126" t="s">
        <v>306</v>
      </c>
    </row>
    <row r="127" spans="4:8" x14ac:dyDescent="0.2">
      <c r="D127">
        <v>2</v>
      </c>
      <c r="E127" t="s">
        <v>554</v>
      </c>
      <c r="F127" t="s">
        <v>642</v>
      </c>
      <c r="G127">
        <v>7.6</v>
      </c>
      <c r="H127" t="s">
        <v>306</v>
      </c>
    </row>
    <row r="128" spans="4:8" x14ac:dyDescent="0.2">
      <c r="D128">
        <v>4</v>
      </c>
      <c r="E128" t="s">
        <v>555</v>
      </c>
      <c r="F128" t="s">
        <v>642</v>
      </c>
      <c r="G128">
        <v>6.84</v>
      </c>
      <c r="H128" t="s">
        <v>306</v>
      </c>
    </row>
    <row r="129" spans="4:8" x14ac:dyDescent="0.2">
      <c r="D129">
        <v>3</v>
      </c>
      <c r="E129" t="s">
        <v>556</v>
      </c>
      <c r="F129" t="s">
        <v>642</v>
      </c>
      <c r="G129">
        <v>26.94</v>
      </c>
      <c r="H129" t="s">
        <v>306</v>
      </c>
    </row>
    <row r="130" spans="4:8" x14ac:dyDescent="0.2">
      <c r="D130">
        <v>2</v>
      </c>
      <c r="E130" t="s">
        <v>557</v>
      </c>
      <c r="F130" t="s">
        <v>641</v>
      </c>
      <c r="G130">
        <v>14.48</v>
      </c>
      <c r="H130" t="s">
        <v>306</v>
      </c>
    </row>
    <row r="131" spans="4:8" x14ac:dyDescent="0.2">
      <c r="D131">
        <v>6</v>
      </c>
      <c r="E131" t="s">
        <v>558</v>
      </c>
      <c r="F131" t="s">
        <v>642</v>
      </c>
      <c r="G131">
        <v>35.700000000000003</v>
      </c>
      <c r="H131" t="s">
        <v>306</v>
      </c>
    </row>
    <row r="132" spans="4:8" x14ac:dyDescent="0.2">
      <c r="D132">
        <v>1</v>
      </c>
      <c r="E132" t="s">
        <v>559</v>
      </c>
      <c r="F132" t="s">
        <v>400</v>
      </c>
      <c r="G132">
        <v>16.079999999999998</v>
      </c>
      <c r="H132" t="s">
        <v>304</v>
      </c>
    </row>
    <row r="133" spans="4:8" x14ac:dyDescent="0.2">
      <c r="D133">
        <v>3</v>
      </c>
      <c r="E133" t="s">
        <v>560</v>
      </c>
      <c r="F133" t="s">
        <v>400</v>
      </c>
      <c r="G133">
        <v>31.5</v>
      </c>
      <c r="H133" t="s">
        <v>306</v>
      </c>
    </row>
    <row r="134" spans="4:8" x14ac:dyDescent="0.2">
      <c r="D134">
        <v>4</v>
      </c>
      <c r="E134" t="s">
        <v>561</v>
      </c>
      <c r="F134" t="s">
        <v>400</v>
      </c>
      <c r="G134">
        <v>3.84</v>
      </c>
      <c r="H134" t="s">
        <v>306</v>
      </c>
    </row>
    <row r="135" spans="4:8" x14ac:dyDescent="0.2">
      <c r="D135">
        <v>1</v>
      </c>
      <c r="E135" t="s">
        <v>562</v>
      </c>
      <c r="F135" t="s">
        <v>284</v>
      </c>
      <c r="G135">
        <v>6.84</v>
      </c>
      <c r="H135" t="s">
        <v>284</v>
      </c>
    </row>
    <row r="136" spans="4:8" x14ac:dyDescent="0.2">
      <c r="D136">
        <v>1</v>
      </c>
      <c r="E136" t="s">
        <v>563</v>
      </c>
      <c r="F136" t="s">
        <v>400</v>
      </c>
      <c r="G136">
        <v>5.25</v>
      </c>
      <c r="H136" t="s">
        <v>304</v>
      </c>
    </row>
    <row r="137" spans="4:8" x14ac:dyDescent="0.2">
      <c r="D137">
        <v>2</v>
      </c>
      <c r="E137" t="s">
        <v>564</v>
      </c>
      <c r="F137" t="s">
        <v>400</v>
      </c>
      <c r="G137">
        <v>25.26</v>
      </c>
      <c r="H137" t="s">
        <v>304</v>
      </c>
    </row>
    <row r="138" spans="4:8" x14ac:dyDescent="0.2">
      <c r="D138">
        <v>1</v>
      </c>
      <c r="E138" t="s">
        <v>565</v>
      </c>
      <c r="F138" t="s">
        <v>641</v>
      </c>
      <c r="G138">
        <v>4.66</v>
      </c>
      <c r="H138" t="s">
        <v>306</v>
      </c>
    </row>
    <row r="139" spans="4:8" x14ac:dyDescent="0.2">
      <c r="D139">
        <v>1</v>
      </c>
      <c r="E139" t="s">
        <v>566</v>
      </c>
      <c r="F139" t="s">
        <v>400</v>
      </c>
      <c r="G139">
        <v>3.98</v>
      </c>
      <c r="H139" t="s">
        <v>304</v>
      </c>
    </row>
    <row r="140" spans="4:8" x14ac:dyDescent="0.2">
      <c r="D140">
        <v>1</v>
      </c>
      <c r="E140" t="s">
        <v>567</v>
      </c>
      <c r="F140" t="s">
        <v>400</v>
      </c>
      <c r="G140">
        <v>15.78</v>
      </c>
      <c r="H140" t="s">
        <v>304</v>
      </c>
    </row>
    <row r="141" spans="4:8" x14ac:dyDescent="0.2">
      <c r="D141">
        <v>10</v>
      </c>
      <c r="E141" t="s">
        <v>568</v>
      </c>
      <c r="F141" t="s">
        <v>400</v>
      </c>
      <c r="G141">
        <v>31.5</v>
      </c>
      <c r="H141" t="s">
        <v>579</v>
      </c>
    </row>
    <row r="142" spans="4:8" x14ac:dyDescent="0.2">
      <c r="D142">
        <v>10</v>
      </c>
      <c r="E142" t="s">
        <v>569</v>
      </c>
      <c r="F142" t="s">
        <v>400</v>
      </c>
      <c r="G142">
        <v>27.96</v>
      </c>
      <c r="H142" t="s">
        <v>306</v>
      </c>
    </row>
    <row r="143" spans="4:8" x14ac:dyDescent="0.2">
      <c r="D143">
        <v>1</v>
      </c>
      <c r="E143" t="s">
        <v>570</v>
      </c>
      <c r="F143" t="s">
        <v>400</v>
      </c>
      <c r="G143">
        <v>3.65</v>
      </c>
      <c r="H143" t="s">
        <v>306</v>
      </c>
    </row>
    <row r="144" spans="4:8" x14ac:dyDescent="0.2">
      <c r="D144">
        <v>1</v>
      </c>
      <c r="E144" t="s">
        <v>571</v>
      </c>
      <c r="F144" t="s">
        <v>337</v>
      </c>
      <c r="G144">
        <v>4.3600000000000003</v>
      </c>
      <c r="H144" t="s">
        <v>342</v>
      </c>
    </row>
    <row r="145" spans="1:9" x14ac:dyDescent="0.2">
      <c r="D145">
        <v>2</v>
      </c>
      <c r="E145" t="s">
        <v>572</v>
      </c>
      <c r="F145" t="s">
        <v>337</v>
      </c>
      <c r="G145">
        <v>21.8</v>
      </c>
      <c r="H145" t="s">
        <v>342</v>
      </c>
    </row>
    <row r="146" spans="1:9" x14ac:dyDescent="0.2">
      <c r="D146">
        <v>2</v>
      </c>
      <c r="E146" t="s">
        <v>573</v>
      </c>
      <c r="F146" t="s">
        <v>337</v>
      </c>
      <c r="G146">
        <v>11.84</v>
      </c>
      <c r="H146" t="s">
        <v>342</v>
      </c>
    </row>
    <row r="147" spans="1:9" x14ac:dyDescent="0.2">
      <c r="D147">
        <v>1</v>
      </c>
      <c r="E147" t="s">
        <v>574</v>
      </c>
      <c r="F147" t="s">
        <v>400</v>
      </c>
      <c r="G147">
        <v>12.94</v>
      </c>
      <c r="H147" t="s">
        <v>304</v>
      </c>
    </row>
    <row r="148" spans="1:9" x14ac:dyDescent="0.2">
      <c r="D148">
        <v>1</v>
      </c>
      <c r="E148" t="s">
        <v>576</v>
      </c>
      <c r="F148" t="s">
        <v>400</v>
      </c>
      <c r="G148">
        <v>4.26</v>
      </c>
      <c r="H148" t="s">
        <v>304</v>
      </c>
    </row>
    <row r="149" spans="1:9" x14ac:dyDescent="0.2">
      <c r="D149">
        <v>3</v>
      </c>
      <c r="E149" t="s">
        <v>575</v>
      </c>
      <c r="F149" t="s">
        <v>400</v>
      </c>
      <c r="G149">
        <v>3.87</v>
      </c>
      <c r="H149" t="s">
        <v>304</v>
      </c>
    </row>
    <row r="150" spans="1:9" x14ac:dyDescent="0.2">
      <c r="D150">
        <v>1</v>
      </c>
      <c r="E150" t="s">
        <v>577</v>
      </c>
      <c r="F150" t="s">
        <v>643</v>
      </c>
      <c r="G150">
        <v>68</v>
      </c>
      <c r="H150" t="s">
        <v>306</v>
      </c>
    </row>
    <row r="151" spans="1:9" x14ac:dyDescent="0.2">
      <c r="E151" t="s">
        <v>578</v>
      </c>
      <c r="G151">
        <v>846.35</v>
      </c>
    </row>
    <row r="152" spans="1:9" x14ac:dyDescent="0.2">
      <c r="A152" s="9">
        <v>36546</v>
      </c>
      <c r="B152" t="s">
        <v>590</v>
      </c>
      <c r="C152" t="s">
        <v>307</v>
      </c>
      <c r="D152">
        <v>1</v>
      </c>
      <c r="E152" t="s">
        <v>591</v>
      </c>
      <c r="F152" t="s">
        <v>641</v>
      </c>
      <c r="G152">
        <v>0.25</v>
      </c>
      <c r="H152" t="s">
        <v>592</v>
      </c>
      <c r="I152" t="s">
        <v>108</v>
      </c>
    </row>
    <row r="153" spans="1:9" x14ac:dyDescent="0.2">
      <c r="D153">
        <v>2</v>
      </c>
      <c r="E153" t="s">
        <v>593</v>
      </c>
      <c r="F153" t="s">
        <v>641</v>
      </c>
      <c r="G153">
        <v>14.7</v>
      </c>
      <c r="H153" t="s">
        <v>596</v>
      </c>
    </row>
    <row r="154" spans="1:9" x14ac:dyDescent="0.2">
      <c r="D154">
        <v>1</v>
      </c>
      <c r="E154" t="s">
        <v>594</v>
      </c>
      <c r="F154" t="s">
        <v>641</v>
      </c>
      <c r="G154">
        <v>34.6</v>
      </c>
      <c r="H154" t="s">
        <v>595</v>
      </c>
    </row>
    <row r="155" spans="1:9" x14ac:dyDescent="0.2">
      <c r="E155" t="s">
        <v>344</v>
      </c>
      <c r="G155">
        <v>57.37</v>
      </c>
    </row>
    <row r="156" spans="1:9" x14ac:dyDescent="0.2">
      <c r="B156" t="s">
        <v>608</v>
      </c>
      <c r="C156" t="s">
        <v>609</v>
      </c>
      <c r="D156">
        <v>1</v>
      </c>
      <c r="E156" t="s">
        <v>610</v>
      </c>
      <c r="F156" t="s">
        <v>399</v>
      </c>
      <c r="G156">
        <v>16.239999999999998</v>
      </c>
      <c r="H156" t="s">
        <v>611</v>
      </c>
    </row>
    <row r="157" spans="1:9" x14ac:dyDescent="0.2">
      <c r="E157" t="s">
        <v>344</v>
      </c>
      <c r="G157">
        <v>16.239999999999998</v>
      </c>
    </row>
    <row r="158" spans="1:9" x14ac:dyDescent="0.2">
      <c r="A158" s="9">
        <v>36549</v>
      </c>
      <c r="B158" t="s">
        <v>612</v>
      </c>
      <c r="C158" t="s">
        <v>466</v>
      </c>
      <c r="D158">
        <v>1</v>
      </c>
      <c r="E158" t="s">
        <v>613</v>
      </c>
      <c r="F158" t="s">
        <v>641</v>
      </c>
      <c r="G158">
        <v>2.9</v>
      </c>
      <c r="H158" t="s">
        <v>614</v>
      </c>
    </row>
    <row r="159" spans="1:9" x14ac:dyDescent="0.2">
      <c r="E159" t="s">
        <v>344</v>
      </c>
      <c r="G159">
        <v>3.14</v>
      </c>
    </row>
    <row r="160" spans="1:9" x14ac:dyDescent="0.2">
      <c r="A160" s="9">
        <v>36549</v>
      </c>
      <c r="B160" t="s">
        <v>624</v>
      </c>
      <c r="C160" t="s">
        <v>609</v>
      </c>
      <c r="D160">
        <v>1</v>
      </c>
      <c r="E160" t="s">
        <v>625</v>
      </c>
      <c r="F160" t="s">
        <v>430</v>
      </c>
      <c r="G160">
        <v>25.98</v>
      </c>
      <c r="H160" t="s">
        <v>626</v>
      </c>
    </row>
    <row r="161" spans="1:8" x14ac:dyDescent="0.2">
      <c r="E161" t="s">
        <v>344</v>
      </c>
      <c r="G161">
        <v>25.98</v>
      </c>
    </row>
    <row r="162" spans="1:8" x14ac:dyDescent="0.2">
      <c r="A162" s="9">
        <v>36550</v>
      </c>
      <c r="B162" t="s">
        <v>628</v>
      </c>
      <c r="C162" t="s">
        <v>466</v>
      </c>
      <c r="D162">
        <v>4</v>
      </c>
      <c r="E162" t="s">
        <v>629</v>
      </c>
      <c r="F162" t="s">
        <v>642</v>
      </c>
      <c r="G162">
        <v>36.520000000000003</v>
      </c>
      <c r="H162" t="s">
        <v>630</v>
      </c>
    </row>
    <row r="163" spans="1:8" x14ac:dyDescent="0.2">
      <c r="D163">
        <v>1</v>
      </c>
      <c r="E163" t="s">
        <v>631</v>
      </c>
      <c r="F163" t="s">
        <v>641</v>
      </c>
      <c r="G163">
        <v>12.33</v>
      </c>
      <c r="H163" t="s">
        <v>342</v>
      </c>
    </row>
    <row r="164" spans="1:8" x14ac:dyDescent="0.2">
      <c r="D164">
        <v>1</v>
      </c>
      <c r="E164" t="s">
        <v>632</v>
      </c>
      <c r="F164" t="s">
        <v>399</v>
      </c>
      <c r="G164">
        <v>2.2000000000000002</v>
      </c>
      <c r="H164" t="s">
        <v>304</v>
      </c>
    </row>
    <row r="165" spans="1:8" x14ac:dyDescent="0.2">
      <c r="D165">
        <v>4</v>
      </c>
      <c r="E165" t="s">
        <v>633</v>
      </c>
      <c r="F165" t="s">
        <v>640</v>
      </c>
      <c r="G165">
        <v>67.959999999999994</v>
      </c>
      <c r="H165" t="s">
        <v>306</v>
      </c>
    </row>
    <row r="166" spans="1:8" x14ac:dyDescent="0.2">
      <c r="D166">
        <v>12</v>
      </c>
      <c r="E166" t="s">
        <v>634</v>
      </c>
      <c r="F166" t="s">
        <v>640</v>
      </c>
      <c r="G166">
        <v>78.569999999999993</v>
      </c>
      <c r="H166" t="s">
        <v>306</v>
      </c>
    </row>
    <row r="167" spans="1:8" x14ac:dyDescent="0.2">
      <c r="D167">
        <v>2</v>
      </c>
      <c r="E167" t="s">
        <v>635</v>
      </c>
      <c r="F167" t="s">
        <v>640</v>
      </c>
      <c r="G167">
        <v>10.07</v>
      </c>
      <c r="H167" t="s">
        <v>306</v>
      </c>
    </row>
    <row r="168" spans="1:8" x14ac:dyDescent="0.2">
      <c r="D168">
        <v>4</v>
      </c>
      <c r="E168" t="s">
        <v>636</v>
      </c>
      <c r="F168" t="s">
        <v>640</v>
      </c>
      <c r="G168">
        <v>14.1</v>
      </c>
      <c r="H168" t="s">
        <v>306</v>
      </c>
    </row>
    <row r="169" spans="1:8" x14ac:dyDescent="0.2">
      <c r="A169" s="9">
        <v>36551</v>
      </c>
      <c r="B169" t="s">
        <v>637</v>
      </c>
      <c r="C169" t="s">
        <v>466</v>
      </c>
      <c r="D169">
        <v>-6</v>
      </c>
      <c r="E169" t="s">
        <v>638</v>
      </c>
      <c r="F169" t="s">
        <v>640</v>
      </c>
      <c r="G169">
        <v>-6.38</v>
      </c>
      <c r="H169" t="s">
        <v>376</v>
      </c>
    </row>
    <row r="170" spans="1:8" x14ac:dyDescent="0.2">
      <c r="D170">
        <v>-6</v>
      </c>
      <c r="E170" t="s">
        <v>339</v>
      </c>
      <c r="F170" t="s">
        <v>640</v>
      </c>
      <c r="G170">
        <v>-17.8</v>
      </c>
      <c r="H170" t="s">
        <v>376</v>
      </c>
    </row>
    <row r="171" spans="1:8" x14ac:dyDescent="0.2">
      <c r="D171">
        <v>-1</v>
      </c>
      <c r="E171" t="s">
        <v>636</v>
      </c>
      <c r="F171" t="s">
        <v>640</v>
      </c>
      <c r="G171">
        <v>-3.52</v>
      </c>
    </row>
    <row r="172" spans="1:8" x14ac:dyDescent="0.2">
      <c r="D172">
        <v>6</v>
      </c>
      <c r="E172" t="s">
        <v>639</v>
      </c>
      <c r="F172" t="s">
        <v>640</v>
      </c>
      <c r="G172">
        <v>3.9</v>
      </c>
      <c r="H172" t="s">
        <v>306</v>
      </c>
    </row>
    <row r="173" spans="1:8" x14ac:dyDescent="0.2">
      <c r="D173">
        <v>6</v>
      </c>
      <c r="E173" t="s">
        <v>343</v>
      </c>
      <c r="F173" t="s">
        <v>640</v>
      </c>
      <c r="G173">
        <v>6</v>
      </c>
      <c r="H173" t="s">
        <v>306</v>
      </c>
    </row>
    <row r="174" spans="1:8" x14ac:dyDescent="0.2">
      <c r="E174" t="s">
        <v>578</v>
      </c>
      <c r="G174">
        <v>-19.27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topLeftCell="A100" workbookViewId="0">
      <selection activeCell="B120" sqref="B120"/>
    </sheetView>
  </sheetViews>
  <sheetFormatPr defaultRowHeight="12.75" x14ac:dyDescent="0.2"/>
  <cols>
    <col min="1" max="1" width="11.7109375" bestFit="1" customWidth="1"/>
    <col min="2" max="2" width="11.7109375" customWidth="1"/>
    <col min="3" max="3" width="77.42578125" customWidth="1"/>
  </cols>
  <sheetData>
    <row r="2" spans="1:3" x14ac:dyDescent="0.2">
      <c r="A2" t="s">
        <v>138</v>
      </c>
      <c r="B2" t="s">
        <v>87</v>
      </c>
      <c r="C2" t="s">
        <v>145</v>
      </c>
    </row>
    <row r="3" spans="1:3" x14ac:dyDescent="0.2">
      <c r="A3" s="9">
        <v>36891</v>
      </c>
      <c r="B3" s="9" t="s">
        <v>447</v>
      </c>
      <c r="C3" t="s">
        <v>293</v>
      </c>
    </row>
    <row r="4" spans="1:3" x14ac:dyDescent="0.2">
      <c r="C4" t="s">
        <v>294</v>
      </c>
    </row>
    <row r="5" spans="1:3" x14ac:dyDescent="0.2">
      <c r="B5">
        <v>41</v>
      </c>
      <c r="C5" t="s">
        <v>295</v>
      </c>
    </row>
    <row r="6" spans="1:3" x14ac:dyDescent="0.2">
      <c r="C6" t="s">
        <v>318</v>
      </c>
    </row>
    <row r="7" spans="1:3" x14ac:dyDescent="0.2">
      <c r="B7" s="12" t="s">
        <v>448</v>
      </c>
      <c r="C7" s="12" t="s">
        <v>319</v>
      </c>
    </row>
    <row r="8" spans="1:3" x14ac:dyDescent="0.2">
      <c r="A8" s="9">
        <v>36528</v>
      </c>
      <c r="B8" s="9" t="s">
        <v>449</v>
      </c>
      <c r="C8" t="s">
        <v>320</v>
      </c>
    </row>
    <row r="9" spans="1:3" x14ac:dyDescent="0.2">
      <c r="B9" t="s">
        <v>321</v>
      </c>
      <c r="C9" t="s">
        <v>322</v>
      </c>
    </row>
    <row r="10" spans="1:3" x14ac:dyDescent="0.2">
      <c r="B10">
        <v>24</v>
      </c>
      <c r="C10" t="s">
        <v>323</v>
      </c>
    </row>
    <row r="11" spans="1:3" x14ac:dyDescent="0.2">
      <c r="B11">
        <v>38</v>
      </c>
      <c r="C11" t="s">
        <v>324</v>
      </c>
    </row>
    <row r="12" spans="1:3" x14ac:dyDescent="0.2">
      <c r="C12" s="12" t="s">
        <v>325</v>
      </c>
    </row>
    <row r="13" spans="1:3" x14ac:dyDescent="0.2">
      <c r="B13">
        <v>39</v>
      </c>
      <c r="C13" t="s">
        <v>326</v>
      </c>
    </row>
    <row r="14" spans="1:3" x14ac:dyDescent="0.2">
      <c r="A14" s="9">
        <v>36529</v>
      </c>
      <c r="B14" s="9" t="s">
        <v>450</v>
      </c>
      <c r="C14" t="s">
        <v>327</v>
      </c>
    </row>
    <row r="15" spans="1:3" x14ac:dyDescent="0.2">
      <c r="B15">
        <v>38</v>
      </c>
      <c r="C15" t="s">
        <v>328</v>
      </c>
    </row>
    <row r="16" spans="1:3" x14ac:dyDescent="0.2">
      <c r="C16" t="s">
        <v>329</v>
      </c>
    </row>
    <row r="17" spans="1:3" x14ac:dyDescent="0.2">
      <c r="C17" t="s">
        <v>330</v>
      </c>
    </row>
    <row r="18" spans="1:3" x14ac:dyDescent="0.2">
      <c r="B18">
        <v>15</v>
      </c>
      <c r="C18" t="s">
        <v>356</v>
      </c>
    </row>
    <row r="19" spans="1:3" x14ac:dyDescent="0.2">
      <c r="A19" s="9">
        <v>36530</v>
      </c>
      <c r="B19" s="9" t="s">
        <v>451</v>
      </c>
      <c r="C19" t="s">
        <v>357</v>
      </c>
    </row>
    <row r="20" spans="1:3" x14ac:dyDescent="0.2">
      <c r="B20">
        <v>7</v>
      </c>
      <c r="C20" t="s">
        <v>358</v>
      </c>
    </row>
    <row r="21" spans="1:3" x14ac:dyDescent="0.2">
      <c r="B21">
        <v>14</v>
      </c>
      <c r="C21" t="s">
        <v>359</v>
      </c>
    </row>
    <row r="22" spans="1:3" x14ac:dyDescent="0.2">
      <c r="B22">
        <v>1</v>
      </c>
      <c r="C22" t="s">
        <v>360</v>
      </c>
    </row>
    <row r="23" spans="1:3" x14ac:dyDescent="0.2">
      <c r="B23">
        <v>25</v>
      </c>
      <c r="C23" t="s">
        <v>361</v>
      </c>
    </row>
    <row r="24" spans="1:3" x14ac:dyDescent="0.2">
      <c r="C24" t="s">
        <v>362</v>
      </c>
    </row>
    <row r="25" spans="1:3" x14ac:dyDescent="0.2">
      <c r="C25" t="s">
        <v>363</v>
      </c>
    </row>
    <row r="26" spans="1:3" x14ac:dyDescent="0.2">
      <c r="C26" t="s">
        <v>364</v>
      </c>
    </row>
    <row r="27" spans="1:3" x14ac:dyDescent="0.2">
      <c r="C27" t="s">
        <v>365</v>
      </c>
    </row>
    <row r="28" spans="1:3" x14ac:dyDescent="0.2">
      <c r="A28" s="9">
        <v>36531</v>
      </c>
      <c r="B28" s="9" t="s">
        <v>452</v>
      </c>
      <c r="C28" t="s">
        <v>384</v>
      </c>
    </row>
    <row r="29" spans="1:3" x14ac:dyDescent="0.2">
      <c r="C29" t="s">
        <v>385</v>
      </c>
    </row>
    <row r="30" spans="1:3" x14ac:dyDescent="0.2">
      <c r="C30" t="s">
        <v>386</v>
      </c>
    </row>
    <row r="31" spans="1:3" x14ac:dyDescent="0.2">
      <c r="C31" t="s">
        <v>387</v>
      </c>
    </row>
    <row r="32" spans="1:3" x14ac:dyDescent="0.2">
      <c r="B32">
        <v>25</v>
      </c>
      <c r="C32" t="s">
        <v>388</v>
      </c>
    </row>
    <row r="33" spans="1:3" x14ac:dyDescent="0.2">
      <c r="A33" s="9">
        <v>36532</v>
      </c>
      <c r="B33" s="9" t="s">
        <v>453</v>
      </c>
      <c r="C33" t="s">
        <v>402</v>
      </c>
    </row>
    <row r="34" spans="1:3" x14ac:dyDescent="0.2">
      <c r="C34" t="s">
        <v>403</v>
      </c>
    </row>
    <row r="35" spans="1:3" x14ac:dyDescent="0.2">
      <c r="C35" t="s">
        <v>404</v>
      </c>
    </row>
    <row r="36" spans="1:3" x14ac:dyDescent="0.2">
      <c r="B36">
        <v>14</v>
      </c>
      <c r="C36" t="s">
        <v>405</v>
      </c>
    </row>
    <row r="37" spans="1:3" x14ac:dyDescent="0.2">
      <c r="C37" t="s">
        <v>406</v>
      </c>
    </row>
    <row r="38" spans="1:3" x14ac:dyDescent="0.2">
      <c r="C38" t="s">
        <v>407</v>
      </c>
    </row>
    <row r="39" spans="1:3" x14ac:dyDescent="0.2">
      <c r="B39">
        <v>7</v>
      </c>
      <c r="C39" t="s">
        <v>411</v>
      </c>
    </row>
    <row r="40" spans="1:3" x14ac:dyDescent="0.2">
      <c r="A40" s="9">
        <v>36533</v>
      </c>
      <c r="B40" s="9" t="s">
        <v>454</v>
      </c>
      <c r="C40" t="s">
        <v>409</v>
      </c>
    </row>
    <row r="41" spans="1:3" x14ac:dyDescent="0.2">
      <c r="C41" t="s">
        <v>410</v>
      </c>
    </row>
    <row r="42" spans="1:3" x14ac:dyDescent="0.2">
      <c r="A42" s="9">
        <v>36535</v>
      </c>
      <c r="B42" s="9" t="s">
        <v>449</v>
      </c>
      <c r="C42" t="s">
        <v>412</v>
      </c>
    </row>
    <row r="43" spans="1:3" x14ac:dyDescent="0.2">
      <c r="C43" t="s">
        <v>413</v>
      </c>
    </row>
    <row r="44" spans="1:3" x14ac:dyDescent="0.2">
      <c r="C44" t="s">
        <v>414</v>
      </c>
    </row>
    <row r="45" spans="1:3" x14ac:dyDescent="0.2">
      <c r="C45" t="s">
        <v>415</v>
      </c>
    </row>
    <row r="46" spans="1:3" x14ac:dyDescent="0.2">
      <c r="B46">
        <v>26</v>
      </c>
      <c r="C46" t="s">
        <v>416</v>
      </c>
    </row>
    <row r="47" spans="1:3" x14ac:dyDescent="0.2">
      <c r="C47" t="s">
        <v>417</v>
      </c>
    </row>
    <row r="48" spans="1:3" x14ac:dyDescent="0.2">
      <c r="B48">
        <v>21</v>
      </c>
      <c r="C48" t="s">
        <v>418</v>
      </c>
    </row>
    <row r="49" spans="1:3" x14ac:dyDescent="0.2">
      <c r="C49" t="s">
        <v>419</v>
      </c>
    </row>
    <row r="50" spans="1:3" x14ac:dyDescent="0.2">
      <c r="B50" t="s">
        <v>421</v>
      </c>
      <c r="C50" t="s">
        <v>422</v>
      </c>
    </row>
    <row r="51" spans="1:3" x14ac:dyDescent="0.2">
      <c r="B51">
        <v>14</v>
      </c>
      <c r="C51" t="s">
        <v>423</v>
      </c>
    </row>
    <row r="52" spans="1:3" x14ac:dyDescent="0.2">
      <c r="A52" s="9">
        <v>36536</v>
      </c>
      <c r="B52" s="9" t="s">
        <v>455</v>
      </c>
      <c r="C52" t="s">
        <v>441</v>
      </c>
    </row>
    <row r="53" spans="1:3" x14ac:dyDescent="0.2">
      <c r="C53" t="s">
        <v>442</v>
      </c>
    </row>
    <row r="54" spans="1:3" x14ac:dyDescent="0.2">
      <c r="B54">
        <v>34</v>
      </c>
      <c r="C54" t="s">
        <v>443</v>
      </c>
    </row>
    <row r="55" spans="1:3" x14ac:dyDescent="0.2">
      <c r="B55">
        <v>21</v>
      </c>
      <c r="C55" t="s">
        <v>456</v>
      </c>
    </row>
    <row r="56" spans="1:3" x14ac:dyDescent="0.2">
      <c r="C56" t="s">
        <v>457</v>
      </c>
    </row>
    <row r="57" spans="1:3" x14ac:dyDescent="0.2">
      <c r="B57">
        <v>28</v>
      </c>
      <c r="C57" t="s">
        <v>458</v>
      </c>
    </row>
    <row r="58" spans="1:3" x14ac:dyDescent="0.2">
      <c r="C58" t="s">
        <v>459</v>
      </c>
    </row>
    <row r="59" spans="1:3" x14ac:dyDescent="0.2">
      <c r="A59" s="9">
        <v>36537</v>
      </c>
      <c r="B59">
        <v>43</v>
      </c>
      <c r="C59" t="s">
        <v>460</v>
      </c>
    </row>
    <row r="60" spans="1:3" x14ac:dyDescent="0.2">
      <c r="B60">
        <v>21</v>
      </c>
      <c r="C60" t="s">
        <v>478</v>
      </c>
    </row>
    <row r="61" spans="1:3" x14ac:dyDescent="0.2">
      <c r="B61">
        <v>25</v>
      </c>
      <c r="C61" t="s">
        <v>479</v>
      </c>
    </row>
    <row r="62" spans="1:3" x14ac:dyDescent="0.2">
      <c r="C62" t="s">
        <v>480</v>
      </c>
    </row>
    <row r="63" spans="1:3" x14ac:dyDescent="0.2">
      <c r="C63" t="s">
        <v>481</v>
      </c>
    </row>
    <row r="64" spans="1:3" x14ac:dyDescent="0.2">
      <c r="C64" t="s">
        <v>482</v>
      </c>
    </row>
    <row r="65" spans="1:3" x14ac:dyDescent="0.2">
      <c r="C65" t="s">
        <v>483</v>
      </c>
    </row>
    <row r="66" spans="1:3" x14ac:dyDescent="0.2">
      <c r="A66" s="9">
        <v>36538</v>
      </c>
      <c r="B66">
        <v>5</v>
      </c>
      <c r="C66" t="s">
        <v>488</v>
      </c>
    </row>
    <row r="67" spans="1:3" x14ac:dyDescent="0.2">
      <c r="C67" t="s">
        <v>489</v>
      </c>
    </row>
    <row r="68" spans="1:3" x14ac:dyDescent="0.2">
      <c r="C68" t="s">
        <v>490</v>
      </c>
    </row>
    <row r="69" spans="1:3" x14ac:dyDescent="0.2">
      <c r="B69">
        <v>11</v>
      </c>
      <c r="C69" t="s">
        <v>491</v>
      </c>
    </row>
    <row r="70" spans="1:3" x14ac:dyDescent="0.2">
      <c r="C70" t="s">
        <v>492</v>
      </c>
    </row>
    <row r="71" spans="1:3" x14ac:dyDescent="0.2">
      <c r="C71" t="s">
        <v>493</v>
      </c>
    </row>
    <row r="72" spans="1:3" x14ac:dyDescent="0.2">
      <c r="B72">
        <v>25</v>
      </c>
      <c r="C72" t="s">
        <v>494</v>
      </c>
    </row>
    <row r="73" spans="1:3" x14ac:dyDescent="0.2">
      <c r="C73" t="s">
        <v>495</v>
      </c>
    </row>
    <row r="74" spans="1:3" x14ac:dyDescent="0.2">
      <c r="A74" s="9">
        <v>36539</v>
      </c>
      <c r="B74">
        <v>26</v>
      </c>
      <c r="C74" t="s">
        <v>504</v>
      </c>
    </row>
    <row r="75" spans="1:3" x14ac:dyDescent="0.2">
      <c r="C75" t="s">
        <v>505</v>
      </c>
    </row>
    <row r="76" spans="1:3" x14ac:dyDescent="0.2">
      <c r="C76" t="s">
        <v>506</v>
      </c>
    </row>
    <row r="77" spans="1:3" x14ac:dyDescent="0.2">
      <c r="B77">
        <v>25</v>
      </c>
      <c r="C77" t="s">
        <v>507</v>
      </c>
    </row>
    <row r="78" spans="1:3" x14ac:dyDescent="0.2">
      <c r="B78">
        <v>16</v>
      </c>
      <c r="C78" t="s">
        <v>508</v>
      </c>
    </row>
    <row r="79" spans="1:3" x14ac:dyDescent="0.2">
      <c r="C79" t="s">
        <v>512</v>
      </c>
    </row>
    <row r="80" spans="1:3" x14ac:dyDescent="0.2">
      <c r="B80">
        <v>38</v>
      </c>
      <c r="C80" t="s">
        <v>509</v>
      </c>
    </row>
    <row r="81" spans="1:3" x14ac:dyDescent="0.2">
      <c r="A81" s="9">
        <v>36542</v>
      </c>
      <c r="B81" t="s">
        <v>511</v>
      </c>
      <c r="C81" t="s">
        <v>510</v>
      </c>
    </row>
    <row r="82" spans="1:3" x14ac:dyDescent="0.2">
      <c r="B82">
        <v>16</v>
      </c>
      <c r="C82" t="s">
        <v>513</v>
      </c>
    </row>
    <row r="83" spans="1:3" x14ac:dyDescent="0.2">
      <c r="C83" t="s">
        <v>514</v>
      </c>
    </row>
    <row r="84" spans="1:3" x14ac:dyDescent="0.2">
      <c r="B84">
        <v>7</v>
      </c>
      <c r="C84" t="s">
        <v>515</v>
      </c>
    </row>
    <row r="85" spans="1:3" x14ac:dyDescent="0.2">
      <c r="B85" t="s">
        <v>516</v>
      </c>
      <c r="C85" t="s">
        <v>517</v>
      </c>
    </row>
    <row r="86" spans="1:3" x14ac:dyDescent="0.2">
      <c r="B86">
        <v>19</v>
      </c>
      <c r="C86" t="s">
        <v>518</v>
      </c>
    </row>
    <row r="87" spans="1:3" x14ac:dyDescent="0.2">
      <c r="B87">
        <v>38</v>
      </c>
      <c r="C87" t="s">
        <v>525</v>
      </c>
    </row>
    <row r="88" spans="1:3" x14ac:dyDescent="0.2">
      <c r="A88" s="9">
        <v>36543</v>
      </c>
      <c r="B88">
        <v>38</v>
      </c>
      <c r="C88" t="s">
        <v>526</v>
      </c>
    </row>
    <row r="89" spans="1:3" x14ac:dyDescent="0.2">
      <c r="C89" t="s">
        <v>527</v>
      </c>
    </row>
    <row r="90" spans="1:3" x14ac:dyDescent="0.2">
      <c r="C90" t="s">
        <v>528</v>
      </c>
    </row>
    <row r="91" spans="1:3" x14ac:dyDescent="0.2">
      <c r="C91" t="s">
        <v>529</v>
      </c>
    </row>
    <row r="92" spans="1:3" x14ac:dyDescent="0.2">
      <c r="A92" t="s">
        <v>531</v>
      </c>
      <c r="B92">
        <v>41</v>
      </c>
      <c r="C92" t="s">
        <v>532</v>
      </c>
    </row>
    <row r="93" spans="1:3" x14ac:dyDescent="0.2">
      <c r="A93" t="s">
        <v>108</v>
      </c>
      <c r="B93">
        <v>38</v>
      </c>
      <c r="C93" t="s">
        <v>533</v>
      </c>
    </row>
    <row r="94" spans="1:3" x14ac:dyDescent="0.2">
      <c r="C94" t="s">
        <v>534</v>
      </c>
    </row>
    <row r="95" spans="1:3" x14ac:dyDescent="0.2">
      <c r="C95" t="s">
        <v>535</v>
      </c>
    </row>
    <row r="96" spans="1:3" x14ac:dyDescent="0.2">
      <c r="A96" s="9">
        <v>36545</v>
      </c>
      <c r="B96">
        <v>6</v>
      </c>
      <c r="C96" t="s">
        <v>584</v>
      </c>
    </row>
    <row r="97" spans="1:3" x14ac:dyDescent="0.2">
      <c r="B97">
        <v>38</v>
      </c>
      <c r="C97" t="s">
        <v>585</v>
      </c>
    </row>
    <row r="98" spans="1:3" x14ac:dyDescent="0.2">
      <c r="C98" t="s">
        <v>586</v>
      </c>
    </row>
    <row r="99" spans="1:3" x14ac:dyDescent="0.2">
      <c r="C99" t="s">
        <v>587</v>
      </c>
    </row>
    <row r="100" spans="1:3" x14ac:dyDescent="0.2">
      <c r="C100" t="s">
        <v>588</v>
      </c>
    </row>
    <row r="101" spans="1:3" x14ac:dyDescent="0.2">
      <c r="C101" t="s">
        <v>589</v>
      </c>
    </row>
    <row r="102" spans="1:3" x14ac:dyDescent="0.2">
      <c r="A102" s="9">
        <v>36546</v>
      </c>
      <c r="B102">
        <v>42</v>
      </c>
      <c r="C102" t="s">
        <v>601</v>
      </c>
    </row>
    <row r="103" spans="1:3" x14ac:dyDescent="0.2">
      <c r="C103" t="s">
        <v>602</v>
      </c>
    </row>
    <row r="104" spans="1:3" x14ac:dyDescent="0.2">
      <c r="B104">
        <v>38</v>
      </c>
      <c r="C104" t="s">
        <v>603</v>
      </c>
    </row>
    <row r="105" spans="1:3" x14ac:dyDescent="0.2">
      <c r="B105">
        <v>25</v>
      </c>
      <c r="C105" t="s">
        <v>604</v>
      </c>
    </row>
    <row r="106" spans="1:3" x14ac:dyDescent="0.2">
      <c r="A106" s="9">
        <v>36547</v>
      </c>
      <c r="B106">
        <v>38</v>
      </c>
      <c r="C106" t="s">
        <v>605</v>
      </c>
    </row>
    <row r="107" spans="1:3" x14ac:dyDescent="0.2">
      <c r="C107" t="s">
        <v>606</v>
      </c>
    </row>
    <row r="108" spans="1:3" x14ac:dyDescent="0.2">
      <c r="A108" s="9">
        <v>36548</v>
      </c>
      <c r="B108">
        <v>38</v>
      </c>
      <c r="C108" t="s">
        <v>607</v>
      </c>
    </row>
    <row r="109" spans="1:3" x14ac:dyDescent="0.2">
      <c r="A109" s="9">
        <v>36549</v>
      </c>
      <c r="B109">
        <v>35</v>
      </c>
      <c r="C109" t="s">
        <v>616</v>
      </c>
    </row>
    <row r="110" spans="1:3" x14ac:dyDescent="0.2">
      <c r="C110" t="s">
        <v>617</v>
      </c>
    </row>
    <row r="111" spans="1:3" x14ac:dyDescent="0.2">
      <c r="B111">
        <v>15</v>
      </c>
      <c r="C111" t="s">
        <v>618</v>
      </c>
    </row>
    <row r="112" spans="1:3" x14ac:dyDescent="0.2">
      <c r="C112" t="s">
        <v>619</v>
      </c>
    </row>
    <row r="113" spans="1:3" x14ac:dyDescent="0.2">
      <c r="B113">
        <v>38</v>
      </c>
      <c r="C113" t="s">
        <v>620</v>
      </c>
    </row>
    <row r="114" spans="1:3" x14ac:dyDescent="0.2">
      <c r="C114" t="s">
        <v>621</v>
      </c>
    </row>
    <row r="115" spans="1:3" x14ac:dyDescent="0.2">
      <c r="A115" s="9">
        <v>36550</v>
      </c>
      <c r="B115">
        <v>38</v>
      </c>
      <c r="C115" t="s">
        <v>647</v>
      </c>
    </row>
    <row r="116" spans="1:3" x14ac:dyDescent="0.2">
      <c r="A116" s="9">
        <v>36551</v>
      </c>
      <c r="B116">
        <v>38</v>
      </c>
      <c r="C116" t="s">
        <v>654</v>
      </c>
    </row>
    <row r="117" spans="1:3" x14ac:dyDescent="0.2">
      <c r="C117" t="s">
        <v>655</v>
      </c>
    </row>
    <row r="118" spans="1:3" x14ac:dyDescent="0.2">
      <c r="C118" t="s">
        <v>656</v>
      </c>
    </row>
    <row r="119" spans="1:3" x14ac:dyDescent="0.2">
      <c r="B119">
        <v>25</v>
      </c>
      <c r="C119" t="s">
        <v>657</v>
      </c>
    </row>
    <row r="120" spans="1:3" x14ac:dyDescent="0.2">
      <c r="C120" t="s">
        <v>658</v>
      </c>
    </row>
    <row r="121" spans="1:3" x14ac:dyDescent="0.2">
      <c r="C121" t="s">
        <v>659</v>
      </c>
    </row>
    <row r="122" spans="1:3" x14ac:dyDescent="0.2">
      <c r="A122" s="9">
        <v>36552</v>
      </c>
      <c r="B122">
        <v>2</v>
      </c>
      <c r="C122" t="s">
        <v>660</v>
      </c>
    </row>
    <row r="123" spans="1:3" x14ac:dyDescent="0.2">
      <c r="C123" t="s">
        <v>108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2.75" x14ac:dyDescent="0.2"/>
  <cols>
    <col min="2" max="2" width="12.28515625" customWidth="1"/>
  </cols>
  <sheetData>
    <row r="1" spans="1:6" ht="15.75" x14ac:dyDescent="0.25">
      <c r="D1" s="10" t="s">
        <v>106</v>
      </c>
      <c r="E1" s="10"/>
    </row>
    <row r="2" spans="1:6" ht="15.75" x14ac:dyDescent="0.25">
      <c r="D2" s="10" t="s">
        <v>107</v>
      </c>
      <c r="E2" s="10"/>
    </row>
    <row r="5" spans="1:6" x14ac:dyDescent="0.2">
      <c r="A5" t="s">
        <v>268</v>
      </c>
    </row>
    <row r="6" spans="1:6" x14ac:dyDescent="0.2">
      <c r="A6" t="s">
        <v>267</v>
      </c>
    </row>
    <row r="8" spans="1:6" x14ac:dyDescent="0.2">
      <c r="B8" s="3" t="s">
        <v>113</v>
      </c>
      <c r="C8" s="3"/>
      <c r="D8" s="3" t="s">
        <v>114</v>
      </c>
      <c r="E8" s="3"/>
      <c r="F8" s="3" t="s">
        <v>109</v>
      </c>
    </row>
    <row r="10" spans="1:6" x14ac:dyDescent="0.2">
      <c r="B10" t="s">
        <v>110</v>
      </c>
      <c r="C10" t="s">
        <v>108</v>
      </c>
      <c r="D10" t="s">
        <v>263</v>
      </c>
      <c r="F10" t="s">
        <v>257</v>
      </c>
    </row>
    <row r="12" spans="1:6" x14ac:dyDescent="0.2">
      <c r="B12" t="s">
        <v>111</v>
      </c>
      <c r="D12" s="11" t="s">
        <v>264</v>
      </c>
      <c r="F12" t="s">
        <v>258</v>
      </c>
    </row>
    <row r="13" spans="1:6" x14ac:dyDescent="0.2">
      <c r="D13" s="12"/>
    </row>
    <row r="14" spans="1:6" x14ac:dyDescent="0.2">
      <c r="B14" t="s">
        <v>112</v>
      </c>
      <c r="D14" s="11" t="s">
        <v>265</v>
      </c>
      <c r="F14" t="s">
        <v>257</v>
      </c>
    </row>
    <row r="16" spans="1:6" x14ac:dyDescent="0.2">
      <c r="D16" t="s">
        <v>41</v>
      </c>
      <c r="F16" t="s">
        <v>259</v>
      </c>
    </row>
    <row r="18" spans="1:5" x14ac:dyDescent="0.2">
      <c r="A18" t="s">
        <v>252</v>
      </c>
    </row>
    <row r="19" spans="1:5" x14ac:dyDescent="0.2">
      <c r="A19" t="s">
        <v>262</v>
      </c>
    </row>
    <row r="20" spans="1:5" x14ac:dyDescent="0.2">
      <c r="A20" t="s">
        <v>260</v>
      </c>
    </row>
    <row r="22" spans="1:5" x14ac:dyDescent="0.2">
      <c r="B22" t="s">
        <v>254</v>
      </c>
      <c r="E22" s="13">
        <v>233780</v>
      </c>
    </row>
    <row r="23" spans="1:5" x14ac:dyDescent="0.2">
      <c r="B23" t="s">
        <v>255</v>
      </c>
      <c r="E23" s="13">
        <f>4*110*52</f>
        <v>22880</v>
      </c>
    </row>
    <row r="24" spans="1:5" x14ac:dyDescent="0.2">
      <c r="B24" t="s">
        <v>256</v>
      </c>
      <c r="E24" s="13">
        <f>E22-E23</f>
        <v>210900</v>
      </c>
    </row>
    <row r="26" spans="1:5" x14ac:dyDescent="0.2">
      <c r="B26" t="s">
        <v>266</v>
      </c>
    </row>
    <row r="27" spans="1:5" x14ac:dyDescent="0.2">
      <c r="B27" t="s">
        <v>261</v>
      </c>
    </row>
    <row r="38" spans="1:1" x14ac:dyDescent="0.2">
      <c r="A38" t="s">
        <v>108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1"/>
  <sheetViews>
    <sheetView topLeftCell="A2" workbookViewId="0">
      <pane xSplit="3" ySplit="1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D3" sqref="D3"/>
    </sheetView>
  </sheetViews>
  <sheetFormatPr defaultRowHeight="12.75" x14ac:dyDescent="0.2"/>
  <cols>
    <col min="1" max="1" width="4" customWidth="1"/>
    <col min="2" max="2" width="4.28515625" customWidth="1"/>
    <col min="3" max="3" width="10.5703125" bestFit="1" customWidth="1"/>
    <col min="4" max="4" width="8.5703125" customWidth="1"/>
    <col min="5" max="5" width="11.85546875" customWidth="1"/>
    <col min="6" max="6" width="7.28515625" customWidth="1"/>
    <col min="7" max="7" width="10.42578125" customWidth="1"/>
    <col min="8" max="8" width="11.7109375" customWidth="1"/>
    <col min="9" max="9" width="12.140625" bestFit="1" customWidth="1"/>
    <col min="10" max="10" width="4.85546875" customWidth="1"/>
    <col min="11" max="11" width="8" customWidth="1"/>
    <col min="12" max="12" width="11.42578125" bestFit="1" customWidth="1"/>
  </cols>
  <sheetData>
    <row r="2" spans="1:19" x14ac:dyDescent="0.2">
      <c r="A2" t="s">
        <v>270</v>
      </c>
      <c r="B2" t="s">
        <v>87</v>
      </c>
      <c r="C2" t="s">
        <v>146</v>
      </c>
      <c r="D2" t="s">
        <v>496</v>
      </c>
      <c r="E2" t="s">
        <v>147</v>
      </c>
      <c r="F2" t="s">
        <v>148</v>
      </c>
      <c r="G2" s="9" t="s">
        <v>149</v>
      </c>
      <c r="H2" t="s">
        <v>169</v>
      </c>
      <c r="I2" t="s">
        <v>242</v>
      </c>
      <c r="J2" t="s">
        <v>84</v>
      </c>
      <c r="K2" t="s">
        <v>150</v>
      </c>
      <c r="L2" t="s">
        <v>151</v>
      </c>
      <c r="M2" t="s">
        <v>86</v>
      </c>
      <c r="N2" t="s">
        <v>152</v>
      </c>
      <c r="O2" t="s">
        <v>153</v>
      </c>
      <c r="P2" t="s">
        <v>155</v>
      </c>
      <c r="Q2" t="s">
        <v>154</v>
      </c>
      <c r="S2" t="s">
        <v>156</v>
      </c>
    </row>
    <row r="3" spans="1:19" x14ac:dyDescent="0.2">
      <c r="B3">
        <v>1</v>
      </c>
      <c r="C3" t="s">
        <v>184</v>
      </c>
      <c r="D3">
        <v>1</v>
      </c>
      <c r="E3" t="s">
        <v>220</v>
      </c>
      <c r="F3">
        <v>150</v>
      </c>
      <c r="G3" s="9">
        <v>36625</v>
      </c>
      <c r="H3" s="9">
        <v>36441</v>
      </c>
      <c r="I3" t="s">
        <v>243</v>
      </c>
      <c r="J3">
        <v>100</v>
      </c>
      <c r="L3" t="s">
        <v>250</v>
      </c>
    </row>
    <row r="4" spans="1:19" x14ac:dyDescent="0.2">
      <c r="B4">
        <v>2</v>
      </c>
      <c r="C4" t="s">
        <v>185</v>
      </c>
      <c r="D4">
        <v>2</v>
      </c>
      <c r="E4" t="s">
        <v>221</v>
      </c>
      <c r="F4">
        <v>75</v>
      </c>
      <c r="G4" s="9">
        <v>36687</v>
      </c>
      <c r="H4" s="9">
        <v>36504</v>
      </c>
      <c r="I4" t="s">
        <v>243</v>
      </c>
      <c r="J4">
        <v>95</v>
      </c>
      <c r="N4" s="9">
        <v>36371</v>
      </c>
      <c r="O4" s="9">
        <v>36370</v>
      </c>
    </row>
    <row r="5" spans="1:19" x14ac:dyDescent="0.2">
      <c r="B5">
        <v>3</v>
      </c>
      <c r="C5" t="s">
        <v>186</v>
      </c>
      <c r="D5">
        <v>4</v>
      </c>
      <c r="E5" t="s">
        <v>228</v>
      </c>
      <c r="F5">
        <v>150</v>
      </c>
      <c r="G5" s="9">
        <v>36637</v>
      </c>
      <c r="H5" s="9">
        <v>36454</v>
      </c>
      <c r="I5" t="s">
        <v>243</v>
      </c>
      <c r="J5">
        <v>110</v>
      </c>
      <c r="N5" s="9">
        <v>36355</v>
      </c>
      <c r="O5" s="9">
        <v>36353</v>
      </c>
    </row>
    <row r="6" spans="1:19" x14ac:dyDescent="0.2">
      <c r="A6" t="s">
        <v>269</v>
      </c>
      <c r="B6">
        <v>4</v>
      </c>
      <c r="C6" t="s">
        <v>187</v>
      </c>
      <c r="D6">
        <v>1</v>
      </c>
      <c r="E6" t="s">
        <v>222</v>
      </c>
      <c r="F6">
        <v>100</v>
      </c>
      <c r="G6" t="s">
        <v>240</v>
      </c>
      <c r="H6" s="9">
        <v>33178</v>
      </c>
      <c r="I6" t="s">
        <v>244</v>
      </c>
      <c r="J6">
        <v>330</v>
      </c>
      <c r="L6" s="4"/>
    </row>
    <row r="7" spans="1:19" x14ac:dyDescent="0.2">
      <c r="B7">
        <v>5</v>
      </c>
      <c r="C7" t="s">
        <v>214</v>
      </c>
      <c r="F7">
        <v>175</v>
      </c>
      <c r="G7" s="9"/>
      <c r="H7" s="9"/>
      <c r="I7" t="s">
        <v>247</v>
      </c>
      <c r="J7">
        <v>100</v>
      </c>
      <c r="K7" s="9">
        <v>36525</v>
      </c>
      <c r="P7" s="9">
        <v>36515</v>
      </c>
    </row>
    <row r="8" spans="1:19" x14ac:dyDescent="0.2">
      <c r="B8">
        <v>6</v>
      </c>
      <c r="C8" t="s">
        <v>188</v>
      </c>
      <c r="D8">
        <v>5</v>
      </c>
      <c r="E8" t="s">
        <v>223</v>
      </c>
      <c r="F8">
        <v>0</v>
      </c>
      <c r="G8" t="s">
        <v>240</v>
      </c>
      <c r="H8" s="9">
        <v>35509</v>
      </c>
      <c r="I8" t="s">
        <v>245</v>
      </c>
      <c r="J8">
        <v>220</v>
      </c>
    </row>
    <row r="9" spans="1:19" x14ac:dyDescent="0.2">
      <c r="B9">
        <v>7</v>
      </c>
      <c r="C9" t="s">
        <v>224</v>
      </c>
      <c r="D9">
        <v>1</v>
      </c>
      <c r="E9" t="s">
        <v>88</v>
      </c>
      <c r="F9">
        <v>175</v>
      </c>
      <c r="H9" s="9">
        <v>36132</v>
      </c>
      <c r="I9" t="s">
        <v>249</v>
      </c>
      <c r="J9">
        <v>110</v>
      </c>
    </row>
    <row r="10" spans="1:19" x14ac:dyDescent="0.2">
      <c r="B10">
        <v>8</v>
      </c>
      <c r="C10" t="s">
        <v>189</v>
      </c>
      <c r="D10">
        <v>4</v>
      </c>
      <c r="E10" t="s">
        <v>225</v>
      </c>
      <c r="F10">
        <v>200</v>
      </c>
      <c r="G10" t="s">
        <v>241</v>
      </c>
      <c r="H10" s="9">
        <v>36301</v>
      </c>
      <c r="I10" t="s">
        <v>246</v>
      </c>
      <c r="J10">
        <v>480</v>
      </c>
    </row>
    <row r="11" spans="1:19" x14ac:dyDescent="0.2">
      <c r="A11" t="s">
        <v>269</v>
      </c>
      <c r="B11">
        <v>9</v>
      </c>
      <c r="C11" t="s">
        <v>190</v>
      </c>
      <c r="D11">
        <v>2</v>
      </c>
      <c r="E11" t="s">
        <v>221</v>
      </c>
      <c r="F11">
        <v>100</v>
      </c>
      <c r="G11" s="9">
        <v>36639</v>
      </c>
      <c r="H11" s="9">
        <v>36456</v>
      </c>
      <c r="I11" t="s">
        <v>247</v>
      </c>
      <c r="J11">
        <v>100</v>
      </c>
      <c r="N11" s="9">
        <v>36459</v>
      </c>
      <c r="O11" s="9">
        <v>36459</v>
      </c>
      <c r="P11" s="9">
        <v>36459</v>
      </c>
    </row>
    <row r="12" spans="1:19" x14ac:dyDescent="0.2">
      <c r="B12">
        <v>10</v>
      </c>
      <c r="C12" t="s">
        <v>191</v>
      </c>
      <c r="D12">
        <v>2</v>
      </c>
      <c r="E12" t="s">
        <v>226</v>
      </c>
      <c r="F12">
        <v>50</v>
      </c>
      <c r="G12" t="s">
        <v>241</v>
      </c>
      <c r="H12" s="9">
        <v>34495</v>
      </c>
      <c r="I12" t="s">
        <v>247</v>
      </c>
      <c r="J12">
        <v>110</v>
      </c>
    </row>
    <row r="13" spans="1:19" x14ac:dyDescent="0.2">
      <c r="B13">
        <v>11</v>
      </c>
      <c r="C13" t="s">
        <v>192</v>
      </c>
      <c r="D13">
        <v>2</v>
      </c>
      <c r="E13" t="s">
        <v>227</v>
      </c>
      <c r="F13">
        <v>150</v>
      </c>
      <c r="G13" s="9">
        <v>36631</v>
      </c>
      <c r="H13" s="9">
        <v>36448</v>
      </c>
      <c r="I13" t="s">
        <v>247</v>
      </c>
      <c r="J13">
        <v>100</v>
      </c>
      <c r="P13" s="9">
        <v>36446</v>
      </c>
    </row>
    <row r="14" spans="1:19" x14ac:dyDescent="0.2">
      <c r="B14">
        <v>12</v>
      </c>
      <c r="C14" t="s">
        <v>193</v>
      </c>
      <c r="D14">
        <v>1</v>
      </c>
      <c r="E14" t="s">
        <v>220</v>
      </c>
      <c r="F14">
        <v>75</v>
      </c>
      <c r="G14" s="9">
        <v>36687</v>
      </c>
      <c r="H14" s="9">
        <v>36504</v>
      </c>
      <c r="I14" t="s">
        <v>247</v>
      </c>
      <c r="J14">
        <v>100</v>
      </c>
      <c r="L14" t="s">
        <v>250</v>
      </c>
      <c r="P14" s="9">
        <v>36494</v>
      </c>
    </row>
    <row r="15" spans="1:19" x14ac:dyDescent="0.2">
      <c r="B15">
        <v>13</v>
      </c>
      <c r="C15" t="s">
        <v>194</v>
      </c>
      <c r="D15">
        <v>4</v>
      </c>
      <c r="E15" t="s">
        <v>220</v>
      </c>
      <c r="F15">
        <v>150</v>
      </c>
      <c r="G15" s="9">
        <v>36539</v>
      </c>
      <c r="H15" s="9">
        <v>36345</v>
      </c>
      <c r="I15" t="s">
        <v>246</v>
      </c>
      <c r="J15">
        <v>480</v>
      </c>
      <c r="K15" s="9">
        <v>36522</v>
      </c>
      <c r="N15" s="9">
        <v>36433</v>
      </c>
      <c r="O15" s="9">
        <v>36433</v>
      </c>
      <c r="P15" s="9">
        <v>36433</v>
      </c>
    </row>
    <row r="16" spans="1:19" x14ac:dyDescent="0.2">
      <c r="B16">
        <v>14</v>
      </c>
      <c r="C16" t="s">
        <v>188</v>
      </c>
      <c r="D16">
        <v>1</v>
      </c>
      <c r="E16" t="s">
        <v>220</v>
      </c>
      <c r="F16">
        <v>0</v>
      </c>
      <c r="G16" t="s">
        <v>241</v>
      </c>
      <c r="H16" s="9">
        <v>35627</v>
      </c>
      <c r="I16" t="s">
        <v>247</v>
      </c>
      <c r="J16">
        <v>95</v>
      </c>
      <c r="K16" s="9">
        <v>36522</v>
      </c>
    </row>
    <row r="17" spans="1:16" x14ac:dyDescent="0.2">
      <c r="B17">
        <v>15</v>
      </c>
      <c r="C17" t="s">
        <v>195</v>
      </c>
      <c r="D17">
        <v>2</v>
      </c>
      <c r="E17" t="s">
        <v>239</v>
      </c>
      <c r="F17">
        <v>200</v>
      </c>
      <c r="G17" t="s">
        <v>241</v>
      </c>
      <c r="H17" t="s">
        <v>251</v>
      </c>
      <c r="I17" t="s">
        <v>248</v>
      </c>
      <c r="J17">
        <v>190</v>
      </c>
      <c r="K17" s="9">
        <v>36522</v>
      </c>
      <c r="L17" t="s">
        <v>530</v>
      </c>
    </row>
    <row r="18" spans="1:16" x14ac:dyDescent="0.2">
      <c r="A18" t="s">
        <v>269</v>
      </c>
      <c r="B18">
        <v>16</v>
      </c>
      <c r="C18" t="s">
        <v>196</v>
      </c>
      <c r="D18">
        <v>2</v>
      </c>
      <c r="E18" t="s">
        <v>229</v>
      </c>
      <c r="F18">
        <v>150</v>
      </c>
      <c r="G18" t="s">
        <v>241</v>
      </c>
      <c r="H18" s="9">
        <v>36329</v>
      </c>
      <c r="I18" t="s">
        <v>247</v>
      </c>
      <c r="J18">
        <v>100</v>
      </c>
    </row>
    <row r="19" spans="1:16" x14ac:dyDescent="0.2">
      <c r="A19" t="s">
        <v>269</v>
      </c>
      <c r="B19">
        <v>17</v>
      </c>
      <c r="C19" t="s">
        <v>197</v>
      </c>
      <c r="D19">
        <v>3</v>
      </c>
      <c r="E19" t="s">
        <v>228</v>
      </c>
      <c r="F19">
        <v>150</v>
      </c>
      <c r="G19" s="9">
        <v>36573</v>
      </c>
      <c r="H19" s="9">
        <v>36389</v>
      </c>
      <c r="I19" t="s">
        <v>247</v>
      </c>
      <c r="J19">
        <v>100</v>
      </c>
    </row>
    <row r="20" spans="1:16" x14ac:dyDescent="0.2">
      <c r="A20" t="s">
        <v>269</v>
      </c>
      <c r="B20">
        <v>18</v>
      </c>
      <c r="C20" t="s">
        <v>198</v>
      </c>
      <c r="D20">
        <v>2</v>
      </c>
      <c r="E20" t="s">
        <v>230</v>
      </c>
      <c r="F20">
        <v>150</v>
      </c>
      <c r="G20" s="9" t="s">
        <v>240</v>
      </c>
      <c r="H20" s="9">
        <v>36344</v>
      </c>
      <c r="I20" t="s">
        <v>247</v>
      </c>
      <c r="J20">
        <v>100</v>
      </c>
    </row>
    <row r="21" spans="1:16" x14ac:dyDescent="0.2">
      <c r="A21" t="s">
        <v>269</v>
      </c>
      <c r="B21">
        <v>19</v>
      </c>
      <c r="C21" t="s">
        <v>214</v>
      </c>
      <c r="F21">
        <v>175</v>
      </c>
      <c r="H21" s="9"/>
      <c r="I21" t="s">
        <v>247</v>
      </c>
      <c r="J21">
        <v>105</v>
      </c>
      <c r="K21" s="9">
        <v>36522</v>
      </c>
    </row>
    <row r="22" spans="1:16" x14ac:dyDescent="0.2">
      <c r="B22">
        <v>20</v>
      </c>
      <c r="C22" t="s">
        <v>199</v>
      </c>
      <c r="D22">
        <v>2</v>
      </c>
      <c r="E22" t="s">
        <v>220</v>
      </c>
      <c r="F22">
        <v>150</v>
      </c>
      <c r="G22" t="s">
        <v>240</v>
      </c>
      <c r="H22" s="9">
        <v>35903</v>
      </c>
      <c r="I22" t="s">
        <v>247</v>
      </c>
      <c r="J22">
        <v>105</v>
      </c>
      <c r="K22" s="9">
        <v>36522</v>
      </c>
    </row>
    <row r="23" spans="1:16" x14ac:dyDescent="0.2">
      <c r="A23" t="s">
        <v>269</v>
      </c>
      <c r="B23">
        <v>21</v>
      </c>
      <c r="C23" t="s">
        <v>200</v>
      </c>
      <c r="D23">
        <v>3</v>
      </c>
      <c r="E23" t="s">
        <v>231</v>
      </c>
      <c r="F23">
        <v>150</v>
      </c>
      <c r="G23" t="s">
        <v>240</v>
      </c>
      <c r="H23" s="9">
        <v>36130</v>
      </c>
      <c r="I23" t="s">
        <v>247</v>
      </c>
      <c r="J23">
        <v>105</v>
      </c>
      <c r="K23" s="9">
        <v>36522</v>
      </c>
    </row>
    <row r="24" spans="1:16" x14ac:dyDescent="0.2">
      <c r="A24" t="s">
        <v>269</v>
      </c>
      <c r="B24">
        <v>22</v>
      </c>
      <c r="C24" t="s">
        <v>201</v>
      </c>
      <c r="D24">
        <v>2</v>
      </c>
      <c r="E24" t="s">
        <v>232</v>
      </c>
      <c r="F24">
        <v>150</v>
      </c>
      <c r="G24" s="9">
        <v>36583</v>
      </c>
      <c r="H24" s="9">
        <v>36399</v>
      </c>
      <c r="I24" t="s">
        <v>247</v>
      </c>
      <c r="J24">
        <v>100</v>
      </c>
    </row>
    <row r="25" spans="1:16" x14ac:dyDescent="0.2">
      <c r="A25" t="s">
        <v>269</v>
      </c>
      <c r="B25">
        <v>23</v>
      </c>
      <c r="C25" t="s">
        <v>615</v>
      </c>
      <c r="D25">
        <v>3</v>
      </c>
      <c r="E25" t="s">
        <v>220</v>
      </c>
      <c r="F25">
        <v>175</v>
      </c>
      <c r="G25" s="9">
        <v>36731</v>
      </c>
      <c r="H25" s="9">
        <v>36549</v>
      </c>
      <c r="I25" t="s">
        <v>247</v>
      </c>
      <c r="J25">
        <v>100</v>
      </c>
      <c r="K25" s="9">
        <v>36522</v>
      </c>
      <c r="N25" s="9">
        <v>36481</v>
      </c>
      <c r="O25" s="9">
        <v>36481</v>
      </c>
      <c r="P25" s="9">
        <v>36481</v>
      </c>
    </row>
    <row r="26" spans="1:16" x14ac:dyDescent="0.2">
      <c r="A26" t="s">
        <v>269</v>
      </c>
      <c r="B26">
        <v>24</v>
      </c>
      <c r="C26" t="s">
        <v>233</v>
      </c>
      <c r="D26">
        <v>1</v>
      </c>
      <c r="E26" t="s">
        <v>89</v>
      </c>
      <c r="F26">
        <v>200</v>
      </c>
      <c r="H26" s="9">
        <v>35799</v>
      </c>
      <c r="I26" t="s">
        <v>249</v>
      </c>
      <c r="J26">
        <v>120</v>
      </c>
      <c r="K26" s="9">
        <v>36522</v>
      </c>
    </row>
    <row r="27" spans="1:16" x14ac:dyDescent="0.2">
      <c r="B27">
        <v>25</v>
      </c>
      <c r="C27" t="s">
        <v>598</v>
      </c>
      <c r="D27">
        <v>2</v>
      </c>
      <c r="E27" t="s">
        <v>599</v>
      </c>
      <c r="F27">
        <v>175</v>
      </c>
      <c r="G27" s="9">
        <v>36728</v>
      </c>
      <c r="H27" s="9">
        <v>36546</v>
      </c>
      <c r="I27" t="s">
        <v>247</v>
      </c>
      <c r="J27">
        <v>100</v>
      </c>
      <c r="K27" s="9">
        <v>36522</v>
      </c>
      <c r="N27" s="9">
        <v>36532</v>
      </c>
      <c r="O27" s="9">
        <v>36532</v>
      </c>
      <c r="P27" s="9">
        <v>36532</v>
      </c>
    </row>
    <row r="28" spans="1:16" x14ac:dyDescent="0.2">
      <c r="A28" t="s">
        <v>269</v>
      </c>
      <c r="B28">
        <v>26</v>
      </c>
      <c r="C28" t="s">
        <v>202</v>
      </c>
      <c r="D28">
        <v>4</v>
      </c>
      <c r="E28" t="s">
        <v>234</v>
      </c>
      <c r="F28">
        <v>200</v>
      </c>
      <c r="G28" t="s">
        <v>240</v>
      </c>
      <c r="H28" s="9">
        <v>36266</v>
      </c>
      <c r="I28" t="s">
        <v>247</v>
      </c>
      <c r="J28">
        <v>115</v>
      </c>
      <c r="P28" t="s">
        <v>108</v>
      </c>
    </row>
    <row r="29" spans="1:16" x14ac:dyDescent="0.2">
      <c r="A29" t="s">
        <v>269</v>
      </c>
      <c r="B29">
        <v>27</v>
      </c>
      <c r="C29" t="s">
        <v>203</v>
      </c>
      <c r="D29">
        <v>4</v>
      </c>
      <c r="E29" t="s">
        <v>228</v>
      </c>
      <c r="F29">
        <v>200</v>
      </c>
      <c r="G29" t="s">
        <v>240</v>
      </c>
      <c r="H29" s="9">
        <v>36332</v>
      </c>
      <c r="I29" t="s">
        <v>247</v>
      </c>
      <c r="J29">
        <v>115</v>
      </c>
    </row>
    <row r="30" spans="1:16" x14ac:dyDescent="0.2">
      <c r="A30" t="s">
        <v>269</v>
      </c>
      <c r="B30">
        <v>28</v>
      </c>
      <c r="C30" t="s">
        <v>204</v>
      </c>
      <c r="D30">
        <v>3</v>
      </c>
      <c r="E30" t="s">
        <v>220</v>
      </c>
      <c r="F30">
        <v>200</v>
      </c>
      <c r="G30" s="9">
        <v>36651</v>
      </c>
      <c r="H30" s="9">
        <v>36469</v>
      </c>
      <c r="I30" t="s">
        <v>247</v>
      </c>
      <c r="J30">
        <v>115</v>
      </c>
    </row>
    <row r="31" spans="1:16" x14ac:dyDescent="0.2">
      <c r="A31" t="s">
        <v>269</v>
      </c>
      <c r="B31">
        <v>29</v>
      </c>
      <c r="C31" t="s">
        <v>205</v>
      </c>
      <c r="D31">
        <v>3</v>
      </c>
      <c r="E31" t="s">
        <v>220</v>
      </c>
      <c r="F31">
        <v>200</v>
      </c>
      <c r="G31" t="s">
        <v>240</v>
      </c>
      <c r="H31" s="9">
        <v>36193</v>
      </c>
      <c r="I31" t="s">
        <v>247</v>
      </c>
      <c r="J31">
        <v>115</v>
      </c>
      <c r="L31" t="s">
        <v>250</v>
      </c>
    </row>
    <row r="32" spans="1:16" x14ac:dyDescent="0.2">
      <c r="B32">
        <v>30</v>
      </c>
      <c r="C32" t="s">
        <v>206</v>
      </c>
      <c r="D32">
        <v>1</v>
      </c>
      <c r="E32" t="s">
        <v>220</v>
      </c>
      <c r="F32">
        <v>150</v>
      </c>
      <c r="G32" t="s">
        <v>240</v>
      </c>
      <c r="H32" s="9">
        <v>35817</v>
      </c>
      <c r="I32" t="s">
        <v>246</v>
      </c>
      <c r="J32">
        <v>400</v>
      </c>
      <c r="L32" s="4"/>
    </row>
    <row r="33" spans="1:16" x14ac:dyDescent="0.2">
      <c r="A33" t="s">
        <v>269</v>
      </c>
      <c r="B33">
        <v>31</v>
      </c>
      <c r="C33" t="s">
        <v>207</v>
      </c>
      <c r="D33">
        <v>1</v>
      </c>
      <c r="E33" t="s">
        <v>220</v>
      </c>
      <c r="F33">
        <v>150</v>
      </c>
      <c r="G33" s="9">
        <v>36609</v>
      </c>
      <c r="H33" s="9">
        <v>36427</v>
      </c>
      <c r="I33" t="s">
        <v>246</v>
      </c>
      <c r="J33">
        <v>420</v>
      </c>
    </row>
    <row r="34" spans="1:16" x14ac:dyDescent="0.2">
      <c r="B34">
        <v>32</v>
      </c>
      <c r="C34" t="s">
        <v>208</v>
      </c>
      <c r="D34">
        <v>2</v>
      </c>
      <c r="E34" t="s">
        <v>220</v>
      </c>
      <c r="F34">
        <v>150</v>
      </c>
      <c r="G34" t="s">
        <v>240</v>
      </c>
      <c r="H34" s="9">
        <v>36091</v>
      </c>
      <c r="I34" t="s">
        <v>247</v>
      </c>
      <c r="J34">
        <v>100</v>
      </c>
    </row>
    <row r="35" spans="1:16" x14ac:dyDescent="0.2">
      <c r="A35" t="s">
        <v>269</v>
      </c>
      <c r="B35">
        <v>33</v>
      </c>
      <c r="C35" t="s">
        <v>209</v>
      </c>
      <c r="D35">
        <v>2</v>
      </c>
      <c r="E35" t="s">
        <v>228</v>
      </c>
      <c r="F35">
        <v>150</v>
      </c>
      <c r="G35" s="9">
        <v>36612</v>
      </c>
      <c r="H35" s="9">
        <v>36430</v>
      </c>
      <c r="I35" t="s">
        <v>246</v>
      </c>
      <c r="J35">
        <v>420</v>
      </c>
    </row>
    <row r="36" spans="1:16" x14ac:dyDescent="0.2">
      <c r="B36">
        <v>34</v>
      </c>
      <c r="C36" t="s">
        <v>210</v>
      </c>
      <c r="D36" t="s">
        <v>108</v>
      </c>
      <c r="E36" t="s">
        <v>220</v>
      </c>
      <c r="F36">
        <v>50</v>
      </c>
      <c r="G36" t="s">
        <v>240</v>
      </c>
      <c r="H36" s="9">
        <v>33277</v>
      </c>
      <c r="I36" t="s">
        <v>247</v>
      </c>
      <c r="J36">
        <v>110</v>
      </c>
      <c r="K36" s="9">
        <v>36522</v>
      </c>
    </row>
    <row r="37" spans="1:16" x14ac:dyDescent="0.2">
      <c r="B37">
        <v>35</v>
      </c>
      <c r="C37" t="s">
        <v>211</v>
      </c>
      <c r="D37">
        <v>5</v>
      </c>
      <c r="E37" t="s">
        <v>271</v>
      </c>
      <c r="F37">
        <v>200</v>
      </c>
      <c r="G37" s="9" t="s">
        <v>240</v>
      </c>
      <c r="H37" s="9">
        <v>36119</v>
      </c>
      <c r="I37" t="s">
        <v>247</v>
      </c>
      <c r="J37">
        <v>110</v>
      </c>
      <c r="L37" s="4" t="s">
        <v>250</v>
      </c>
    </row>
    <row r="38" spans="1:16" x14ac:dyDescent="0.2">
      <c r="A38" t="s">
        <v>269</v>
      </c>
      <c r="B38">
        <v>36</v>
      </c>
      <c r="C38" t="s">
        <v>212</v>
      </c>
      <c r="D38">
        <v>3</v>
      </c>
      <c r="E38" t="s">
        <v>235</v>
      </c>
      <c r="F38">
        <v>250</v>
      </c>
      <c r="G38" s="9">
        <v>36612</v>
      </c>
      <c r="H38" s="9">
        <v>36430</v>
      </c>
      <c r="I38" t="s">
        <v>247</v>
      </c>
      <c r="J38">
        <v>125</v>
      </c>
      <c r="M38" s="9">
        <v>36490</v>
      </c>
    </row>
    <row r="39" spans="1:16" x14ac:dyDescent="0.2">
      <c r="A39" t="s">
        <v>269</v>
      </c>
      <c r="B39">
        <v>37</v>
      </c>
      <c r="C39" t="s">
        <v>213</v>
      </c>
      <c r="D39">
        <v>4</v>
      </c>
      <c r="E39" t="s">
        <v>220</v>
      </c>
      <c r="F39">
        <v>200</v>
      </c>
      <c r="G39" s="9">
        <v>36555</v>
      </c>
      <c r="H39" s="9">
        <v>36371</v>
      </c>
      <c r="I39" t="s">
        <v>247</v>
      </c>
      <c r="J39">
        <v>115</v>
      </c>
    </row>
    <row r="40" spans="1:16" x14ac:dyDescent="0.2">
      <c r="A40" t="s">
        <v>269</v>
      </c>
      <c r="B40">
        <v>38</v>
      </c>
      <c r="C40" t="s">
        <v>214</v>
      </c>
      <c r="F40">
        <v>300</v>
      </c>
      <c r="I40" t="s">
        <v>247</v>
      </c>
      <c r="J40">
        <v>130</v>
      </c>
    </row>
    <row r="41" spans="1:16" x14ac:dyDescent="0.2">
      <c r="B41">
        <v>39</v>
      </c>
      <c r="C41" t="s">
        <v>215</v>
      </c>
      <c r="D41">
        <v>3</v>
      </c>
      <c r="E41" t="s">
        <v>221</v>
      </c>
      <c r="F41">
        <v>75</v>
      </c>
      <c r="G41" s="9">
        <v>36684</v>
      </c>
      <c r="H41" s="9">
        <v>36501</v>
      </c>
      <c r="I41" t="s">
        <v>247</v>
      </c>
      <c r="J41">
        <v>105</v>
      </c>
    </row>
    <row r="42" spans="1:16" x14ac:dyDescent="0.2">
      <c r="A42" t="s">
        <v>269</v>
      </c>
      <c r="B42">
        <v>40</v>
      </c>
      <c r="C42" t="s">
        <v>217</v>
      </c>
      <c r="D42">
        <v>4</v>
      </c>
      <c r="E42" t="s">
        <v>236</v>
      </c>
      <c r="F42">
        <v>200</v>
      </c>
      <c r="G42" s="9">
        <v>36621</v>
      </c>
      <c r="H42" s="9">
        <v>36438</v>
      </c>
      <c r="I42" t="s">
        <v>247</v>
      </c>
      <c r="J42">
        <v>130</v>
      </c>
      <c r="P42" s="9">
        <v>36433</v>
      </c>
    </row>
    <row r="43" spans="1:16" x14ac:dyDescent="0.2">
      <c r="A43" t="s">
        <v>30</v>
      </c>
      <c r="B43">
        <v>41</v>
      </c>
      <c r="C43" t="s">
        <v>216</v>
      </c>
      <c r="D43">
        <v>2</v>
      </c>
      <c r="E43" t="s">
        <v>237</v>
      </c>
      <c r="F43">
        <v>400</v>
      </c>
      <c r="G43" s="9">
        <v>36700</v>
      </c>
      <c r="H43" s="9">
        <v>36498</v>
      </c>
      <c r="I43" t="s">
        <v>246</v>
      </c>
      <c r="J43">
        <v>550</v>
      </c>
      <c r="K43" s="9">
        <v>36522</v>
      </c>
      <c r="M43" s="9">
        <v>36523</v>
      </c>
      <c r="N43" s="9">
        <v>36509</v>
      </c>
      <c r="O43" s="9">
        <v>36509</v>
      </c>
      <c r="P43" s="9">
        <v>36509</v>
      </c>
    </row>
    <row r="44" spans="1:16" x14ac:dyDescent="0.2">
      <c r="B44">
        <v>42</v>
      </c>
      <c r="C44" t="s">
        <v>218</v>
      </c>
      <c r="D44">
        <v>4</v>
      </c>
      <c r="E44" t="s">
        <v>237</v>
      </c>
      <c r="F44">
        <v>200</v>
      </c>
      <c r="G44" t="s">
        <v>240</v>
      </c>
      <c r="H44" s="9">
        <v>36042</v>
      </c>
      <c r="I44" t="s">
        <v>247</v>
      </c>
      <c r="J44">
        <v>120</v>
      </c>
    </row>
    <row r="45" spans="1:16" x14ac:dyDescent="0.2">
      <c r="B45">
        <v>43</v>
      </c>
      <c r="C45" t="s">
        <v>219</v>
      </c>
      <c r="D45">
        <v>3</v>
      </c>
      <c r="E45" t="s">
        <v>220</v>
      </c>
      <c r="F45">
        <v>200</v>
      </c>
      <c r="G45" t="s">
        <v>240</v>
      </c>
      <c r="H45" s="9">
        <v>36196</v>
      </c>
      <c r="I45" t="s">
        <v>247</v>
      </c>
      <c r="J45">
        <v>120</v>
      </c>
      <c r="K45" s="9">
        <v>36522</v>
      </c>
    </row>
    <row r="46" spans="1:16" x14ac:dyDescent="0.2">
      <c r="B46">
        <v>44</v>
      </c>
      <c r="C46" t="s">
        <v>238</v>
      </c>
      <c r="D46">
        <v>5</v>
      </c>
      <c r="E46" t="s">
        <v>220</v>
      </c>
      <c r="F46">
        <v>200</v>
      </c>
      <c r="G46" t="s">
        <v>240</v>
      </c>
      <c r="H46" s="9">
        <v>35220</v>
      </c>
      <c r="I46" t="s">
        <v>248</v>
      </c>
      <c r="J46">
        <v>270</v>
      </c>
      <c r="K46" s="9">
        <v>36522</v>
      </c>
    </row>
    <row r="47" spans="1:16" x14ac:dyDescent="0.2">
      <c r="E47" t="s">
        <v>41</v>
      </c>
      <c r="F47">
        <f>SUM(F3:F46)</f>
        <v>7050</v>
      </c>
    </row>
    <row r="48" spans="1:16" x14ac:dyDescent="0.2">
      <c r="E48" t="s">
        <v>88</v>
      </c>
    </row>
    <row r="49" spans="5:5" x14ac:dyDescent="0.2">
      <c r="E49" t="s">
        <v>89</v>
      </c>
    </row>
    <row r="51" spans="5:5" x14ac:dyDescent="0.2">
      <c r="E51" t="s">
        <v>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Receipts</vt:lpstr>
      <vt:lpstr>Utilities</vt:lpstr>
      <vt:lpstr>Supp-Vendor</vt:lpstr>
      <vt:lpstr>Mat Used</vt:lpstr>
      <vt:lpstr>Det. Supplies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2000-01-29T18:40:32Z</cp:lastPrinted>
  <dcterms:created xsi:type="dcterms:W3CDTF">1999-09-04T22:29:17Z</dcterms:created>
  <dcterms:modified xsi:type="dcterms:W3CDTF">2014-09-04T16:14:33Z</dcterms:modified>
</cp:coreProperties>
</file>