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ES-Schedule day 1" sheetId="18" r:id="rId1"/>
    <sheet name="day 2" sheetId="17" r:id="rId2"/>
    <sheet name="day 3" sheetId="16" r:id="rId3"/>
    <sheet name="day 4" sheetId="15" r:id="rId4"/>
    <sheet name="day 5" sheetId="14" r:id="rId5"/>
    <sheet name="day 6" sheetId="13" r:id="rId6"/>
    <sheet name="day 7" sheetId="10" r:id="rId7"/>
    <sheet name="day 8" sheetId="11" r:id="rId8"/>
    <sheet name="day 9" sheetId="12" r:id="rId9"/>
  </sheets>
  <calcPr calcId="152511"/>
</workbook>
</file>

<file path=xl/calcChain.xml><?xml version="1.0" encoding="utf-8"?>
<calcChain xmlns="http://schemas.openxmlformats.org/spreadsheetml/2006/main">
  <c r="A4" i="18" l="1"/>
  <c r="D8" i="18"/>
  <c r="AE8" i="18"/>
  <c r="AF8" i="18"/>
  <c r="AG8" i="18"/>
  <c r="AJ12" i="18" s="1"/>
  <c r="AH8" i="18"/>
  <c r="AT12" i="18" s="1"/>
  <c r="AI8" i="18"/>
  <c r="AY12" i="18" s="1"/>
  <c r="D9" i="18"/>
  <c r="AE9" i="18"/>
  <c r="AG9" i="18" s="1"/>
  <c r="AK12" i="18" s="1"/>
  <c r="AF9" i="18"/>
  <c r="AH9" i="18"/>
  <c r="AI9" i="18"/>
  <c r="D10" i="18"/>
  <c r="AE10" i="18"/>
  <c r="AG10" i="18" s="1"/>
  <c r="AL12" i="18" s="1"/>
  <c r="AF10" i="18"/>
  <c r="AH10" i="18"/>
  <c r="AI10" i="18"/>
  <c r="D11" i="18"/>
  <c r="AE11" i="18"/>
  <c r="AF11" i="18"/>
  <c r="AG11" i="18"/>
  <c r="AM12" i="18" s="1"/>
  <c r="AH11" i="18"/>
  <c r="AW12" i="18" s="1"/>
  <c r="AI11" i="18"/>
  <c r="D12" i="18"/>
  <c r="AE12" i="18"/>
  <c r="AF12" i="18"/>
  <c r="AG12" i="18"/>
  <c r="AH12" i="18"/>
  <c r="AT13" i="18" s="1"/>
  <c r="AI12" i="18"/>
  <c r="AY13" i="18" s="1"/>
  <c r="AO12" i="18"/>
  <c r="AP12" i="18"/>
  <c r="AQ12" i="18"/>
  <c r="AR12" i="18"/>
  <c r="AU12" i="18"/>
  <c r="AV12" i="18"/>
  <c r="AZ12" i="18"/>
  <c r="BA12" i="18"/>
  <c r="BB12" i="18"/>
  <c r="D13" i="18"/>
  <c r="AE13" i="18"/>
  <c r="AG13" i="18" s="1"/>
  <c r="AK13" i="18" s="1"/>
  <c r="AF13" i="18"/>
  <c r="AP13" i="18" s="1"/>
  <c r="AH13" i="18"/>
  <c r="AI13" i="18"/>
  <c r="AZ13" i="18" s="1"/>
  <c r="AJ13" i="18"/>
  <c r="AO13" i="18"/>
  <c r="AU13" i="18"/>
  <c r="AW13" i="18"/>
  <c r="E14" i="18"/>
  <c r="D14" i="18" s="1"/>
  <c r="F14" i="18"/>
  <c r="G14" i="18"/>
  <c r="G16" i="18" s="1"/>
  <c r="G52" i="18" s="1"/>
  <c r="H14" i="18"/>
  <c r="I14" i="18"/>
  <c r="J14" i="18"/>
  <c r="K14" i="18"/>
  <c r="L14" i="18"/>
  <c r="L16" i="18" s="1"/>
  <c r="L52" i="18" s="1"/>
  <c r="M14" i="18"/>
  <c r="M16" i="18" s="1"/>
  <c r="M52" i="18" s="1"/>
  <c r="N14" i="18"/>
  <c r="O14" i="18"/>
  <c r="O16" i="18" s="1"/>
  <c r="O52" i="18" s="1"/>
  <c r="P14" i="18"/>
  <c r="Q14" i="18"/>
  <c r="R14" i="18"/>
  <c r="S14" i="18"/>
  <c r="T14" i="18"/>
  <c r="T16" i="18" s="1"/>
  <c r="T52" i="18" s="1"/>
  <c r="U14" i="18"/>
  <c r="U16" i="18" s="1"/>
  <c r="U52" i="18" s="1"/>
  <c r="V14" i="18"/>
  <c r="W14" i="18"/>
  <c r="W16" i="18" s="1"/>
  <c r="W52" i="18" s="1"/>
  <c r="X14" i="18"/>
  <c r="Y14" i="18"/>
  <c r="Z14" i="18"/>
  <c r="AA14" i="18"/>
  <c r="AB14" i="18"/>
  <c r="AB16" i="18" s="1"/>
  <c r="AB52" i="18" s="1"/>
  <c r="AE14" i="18"/>
  <c r="AG14" i="18" s="1"/>
  <c r="AL13" i="18" s="1"/>
  <c r="AF14" i="18"/>
  <c r="AQ13" i="18" s="1"/>
  <c r="AH14" i="18"/>
  <c r="AV13" i="18" s="1"/>
  <c r="AI14" i="18"/>
  <c r="BA13" i="18" s="1"/>
  <c r="AP14" i="18"/>
  <c r="AU14" i="18"/>
  <c r="AV14" i="18"/>
  <c r="AW14" i="18"/>
  <c r="E15" i="18"/>
  <c r="D15" i="18" s="1"/>
  <c r="F15" i="18"/>
  <c r="F16" i="18" s="1"/>
  <c r="F52" i="18" s="1"/>
  <c r="G15" i="18"/>
  <c r="H15" i="18"/>
  <c r="I15" i="18"/>
  <c r="J15" i="18"/>
  <c r="K15" i="18"/>
  <c r="L15" i="18"/>
  <c r="M15" i="18"/>
  <c r="N15" i="18"/>
  <c r="N16" i="18" s="1"/>
  <c r="N52" i="18" s="1"/>
  <c r="O15" i="18"/>
  <c r="P15" i="18"/>
  <c r="Q15" i="18"/>
  <c r="R15" i="18"/>
  <c r="S15" i="18"/>
  <c r="T15" i="18"/>
  <c r="U15" i="18"/>
  <c r="V15" i="18"/>
  <c r="V16" i="18" s="1"/>
  <c r="V52" i="18" s="1"/>
  <c r="W15" i="18"/>
  <c r="X15" i="18"/>
  <c r="Y15" i="18"/>
  <c r="Z15" i="18"/>
  <c r="AA15" i="18"/>
  <c r="AB15" i="18"/>
  <c r="AE15" i="18"/>
  <c r="AF15" i="18"/>
  <c r="AR13" i="18" s="1"/>
  <c r="AG15" i="18"/>
  <c r="AM13" i="18" s="1"/>
  <c r="AH15" i="18"/>
  <c r="AI15" i="18"/>
  <c r="BB13" i="18" s="1"/>
  <c r="AO15" i="18"/>
  <c r="AP15" i="18"/>
  <c r="AW15" i="18"/>
  <c r="AZ15" i="18"/>
  <c r="H16" i="18"/>
  <c r="H52" i="18" s="1"/>
  <c r="I16" i="18"/>
  <c r="I52" i="18" s="1"/>
  <c r="J16" i="18"/>
  <c r="K16" i="18"/>
  <c r="K52" i="18" s="1"/>
  <c r="P16" i="18"/>
  <c r="P52" i="18" s="1"/>
  <c r="Q16" i="18"/>
  <c r="Q52" i="18" s="1"/>
  <c r="R16" i="18"/>
  <c r="S16" i="18"/>
  <c r="S52" i="18" s="1"/>
  <c r="X16" i="18"/>
  <c r="X52" i="18" s="1"/>
  <c r="Y16" i="18"/>
  <c r="Y52" i="18" s="1"/>
  <c r="Z16" i="18"/>
  <c r="AA16" i="18"/>
  <c r="AA52" i="18" s="1"/>
  <c r="AE16" i="18"/>
  <c r="AF16" i="18"/>
  <c r="AO14" i="18" s="1"/>
  <c r="AG16" i="18"/>
  <c r="AJ14" i="18" s="1"/>
  <c r="AH16" i="18"/>
  <c r="AT14" i="18" s="1"/>
  <c r="AI16" i="18"/>
  <c r="AY14" i="18" s="1"/>
  <c r="AP16" i="18"/>
  <c r="AQ16" i="18"/>
  <c r="AR16" i="18"/>
  <c r="AU16" i="18"/>
  <c r="BB16" i="18"/>
  <c r="D17" i="18"/>
  <c r="AE17" i="18"/>
  <c r="AG17" i="18" s="1"/>
  <c r="AK14" i="18" s="1"/>
  <c r="AF17" i="18"/>
  <c r="AH17" i="18"/>
  <c r="AI17" i="18"/>
  <c r="AZ14" i="18" s="1"/>
  <c r="AJ17" i="18"/>
  <c r="AR17" i="18"/>
  <c r="AU17" i="18"/>
  <c r="AW17" i="18"/>
  <c r="D18" i="18"/>
  <c r="AE18" i="18"/>
  <c r="AG18" i="18" s="1"/>
  <c r="AL14" i="18" s="1"/>
  <c r="AF18" i="18"/>
  <c r="AQ14" i="18" s="1"/>
  <c r="AH18" i="18"/>
  <c r="AI18" i="18"/>
  <c r="BA14" i="18" s="1"/>
  <c r="D19" i="18"/>
  <c r="AE19" i="18"/>
  <c r="AF19" i="18"/>
  <c r="AR14" i="18" s="1"/>
  <c r="AG19" i="18"/>
  <c r="AM14" i="18" s="1"/>
  <c r="AH19" i="18"/>
  <c r="AI19" i="18"/>
  <c r="BB14" i="18" s="1"/>
  <c r="D20" i="18"/>
  <c r="AE20" i="18"/>
  <c r="AF20" i="18"/>
  <c r="AG20" i="18"/>
  <c r="AJ15" i="18" s="1"/>
  <c r="AH20" i="18"/>
  <c r="AT15" i="18" s="1"/>
  <c r="AI20" i="18"/>
  <c r="AY15" i="18" s="1"/>
  <c r="D21" i="18"/>
  <c r="AE21" i="18"/>
  <c r="AG21" i="18" s="1"/>
  <c r="AK15" i="18" s="1"/>
  <c r="AF21" i="18"/>
  <c r="AH21" i="18"/>
  <c r="AU15" i="18" s="1"/>
  <c r="AI21" i="18"/>
  <c r="AJ21" i="18"/>
  <c r="AK21" i="18"/>
  <c r="AL21" i="18"/>
  <c r="AM21" i="18"/>
  <c r="AO21" i="18"/>
  <c r="AP21" i="18"/>
  <c r="AQ21" i="18"/>
  <c r="AR21" i="18"/>
  <c r="AT21" i="18"/>
  <c r="AU21" i="18"/>
  <c r="AV21" i="18"/>
  <c r="AW21" i="18"/>
  <c r="D22" i="18"/>
  <c r="AE22" i="18"/>
  <c r="AF22" i="18"/>
  <c r="AQ15" i="18" s="1"/>
  <c r="AG22" i="18"/>
  <c r="AL15" i="18" s="1"/>
  <c r="AH22" i="18"/>
  <c r="AV15" i="18" s="1"/>
  <c r="AI22" i="18"/>
  <c r="BA15" i="18" s="1"/>
  <c r="AJ22" i="18"/>
  <c r="AK22" i="18"/>
  <c r="AL22" i="18"/>
  <c r="AM22" i="18"/>
  <c r="AO22" i="18"/>
  <c r="AP22" i="18"/>
  <c r="AQ22" i="18"/>
  <c r="AR22" i="18"/>
  <c r="AT22" i="18"/>
  <c r="AU22" i="18"/>
  <c r="AV22" i="18"/>
  <c r="AW22" i="18"/>
  <c r="D23" i="18"/>
  <c r="AE23" i="18"/>
  <c r="AF23" i="18"/>
  <c r="AR15" i="18" s="1"/>
  <c r="AG23" i="18"/>
  <c r="AM15" i="18" s="1"/>
  <c r="AH23" i="18"/>
  <c r="AI23" i="18"/>
  <c r="BB15" i="18" s="1"/>
  <c r="AJ23" i="18"/>
  <c r="AK23" i="18"/>
  <c r="AL23" i="18"/>
  <c r="AM23" i="18"/>
  <c r="AO23" i="18"/>
  <c r="AP23" i="18"/>
  <c r="AQ23" i="18"/>
  <c r="AR23" i="18"/>
  <c r="AT23" i="18"/>
  <c r="AU23" i="18"/>
  <c r="AV23" i="18"/>
  <c r="AW23" i="18"/>
  <c r="D24" i="18"/>
  <c r="AE24" i="18"/>
  <c r="AG24" i="18" s="1"/>
  <c r="AJ16" i="18" s="1"/>
  <c r="AF24" i="18"/>
  <c r="AO16" i="18" s="1"/>
  <c r="AH24" i="18"/>
  <c r="AT16" i="18" s="1"/>
  <c r="AI24" i="18"/>
  <c r="AY16" i="18" s="1"/>
  <c r="AJ24" i="18"/>
  <c r="AK24" i="18"/>
  <c r="AL24" i="18"/>
  <c r="AM24" i="18"/>
  <c r="AO24" i="18"/>
  <c r="AP24" i="18"/>
  <c r="AQ24" i="18"/>
  <c r="AR24" i="18"/>
  <c r="AT24" i="18"/>
  <c r="AU24" i="18"/>
  <c r="AV24" i="18"/>
  <c r="AW24" i="18"/>
  <c r="D25" i="18"/>
  <c r="AE25" i="18"/>
  <c r="AG25" i="18" s="1"/>
  <c r="AK16" i="18" s="1"/>
  <c r="AF25" i="18"/>
  <c r="AH25" i="18"/>
  <c r="AI25" i="18"/>
  <c r="AZ16" i="18" s="1"/>
  <c r="AJ25" i="18"/>
  <c r="AK25" i="18"/>
  <c r="AL25" i="18"/>
  <c r="AM25" i="18"/>
  <c r="AO25" i="18"/>
  <c r="AP25" i="18"/>
  <c r="AQ25" i="18"/>
  <c r="AR25" i="18"/>
  <c r="AT25" i="18"/>
  <c r="AU25" i="18"/>
  <c r="AV25" i="18"/>
  <c r="AW25" i="18"/>
  <c r="D26" i="18"/>
  <c r="AE26" i="18"/>
  <c r="AF26" i="18"/>
  <c r="AG26" i="18"/>
  <c r="AL16" i="18" s="1"/>
  <c r="AH26" i="18"/>
  <c r="AV16" i="18" s="1"/>
  <c r="AI26" i="18"/>
  <c r="BA16" i="18" s="1"/>
  <c r="AJ26" i="18"/>
  <c r="AK26" i="18"/>
  <c r="AL26" i="18"/>
  <c r="AM26" i="18"/>
  <c r="AO26" i="18"/>
  <c r="AP26" i="18"/>
  <c r="AQ26" i="18"/>
  <c r="AR26" i="18"/>
  <c r="AT26" i="18"/>
  <c r="AU26" i="18"/>
  <c r="AV26" i="18"/>
  <c r="AW26" i="18"/>
  <c r="D27" i="18"/>
  <c r="AE27" i="18"/>
  <c r="AF27" i="18"/>
  <c r="AG27" i="18"/>
  <c r="AM16" i="18" s="1"/>
  <c r="AH27" i="18"/>
  <c r="AW16" i="18" s="1"/>
  <c r="AI27" i="18"/>
  <c r="D28" i="18"/>
  <c r="AE28" i="18"/>
  <c r="AF28" i="18"/>
  <c r="AO17" i="18" s="1"/>
  <c r="AG28" i="18"/>
  <c r="AH28" i="18"/>
  <c r="AT17" i="18" s="1"/>
  <c r="AI28" i="18"/>
  <c r="AY17" i="18" s="1"/>
  <c r="D29" i="18"/>
  <c r="AE29" i="18"/>
  <c r="AG29" i="18" s="1"/>
  <c r="AK17" i="18" s="1"/>
  <c r="AF29" i="18"/>
  <c r="AP17" i="18" s="1"/>
  <c r="AH29" i="18"/>
  <c r="AI29" i="18"/>
  <c r="AZ17" i="18" s="1"/>
  <c r="D30" i="18"/>
  <c r="AE30" i="18"/>
  <c r="AG30" i="18" s="1"/>
  <c r="AL17" i="18" s="1"/>
  <c r="AF30" i="18"/>
  <c r="AQ17" i="18" s="1"/>
  <c r="AH30" i="18"/>
  <c r="AV17" i="18" s="1"/>
  <c r="AI30" i="18"/>
  <c r="BA17" i="18" s="1"/>
  <c r="AJ30" i="18"/>
  <c r="AK30" i="18"/>
  <c r="AL30" i="18"/>
  <c r="AM30" i="18"/>
  <c r="D31" i="18"/>
  <c r="AE31" i="18"/>
  <c r="AG31" i="18" s="1"/>
  <c r="AM17" i="18" s="1"/>
  <c r="AF31" i="18"/>
  <c r="AH31" i="18"/>
  <c r="AI31" i="18"/>
  <c r="BB17" i="18" s="1"/>
  <c r="AJ31" i="18"/>
  <c r="AK31" i="18"/>
  <c r="AL31" i="18"/>
  <c r="AM31" i="18"/>
  <c r="D32" i="18"/>
  <c r="AJ32" i="18"/>
  <c r="AK32" i="18"/>
  <c r="AL32" i="18"/>
  <c r="AM32" i="18"/>
  <c r="D33" i="18"/>
  <c r="AJ33" i="18"/>
  <c r="AK33" i="18"/>
  <c r="AL33" i="18"/>
  <c r="AM33" i="18"/>
  <c r="D34" i="18"/>
  <c r="AJ34" i="18"/>
  <c r="AK34" i="18"/>
  <c r="AL34" i="18"/>
  <c r="AM34" i="18"/>
  <c r="D35" i="18"/>
  <c r="AJ35" i="18"/>
  <c r="AK35" i="18"/>
  <c r="AL35" i="18"/>
  <c r="AM35" i="18"/>
  <c r="D36" i="18"/>
  <c r="D37" i="18"/>
  <c r="D38" i="18"/>
  <c r="D39" i="18"/>
  <c r="D40" i="18"/>
  <c r="D41" i="18"/>
  <c r="D44" i="18"/>
  <c r="D45" i="18"/>
  <c r="D46" i="18"/>
  <c r="D47" i="18"/>
  <c r="D48" i="18"/>
  <c r="D49" i="18"/>
  <c r="D50" i="18"/>
  <c r="D51" i="18"/>
  <c r="J52" i="18"/>
  <c r="R52" i="18"/>
  <c r="Z52" i="18"/>
  <c r="D57" i="18"/>
  <c r="D58" i="18"/>
  <c r="AE58" i="18"/>
  <c r="AG58" i="18" s="1"/>
  <c r="AJ62" i="18" s="1"/>
  <c r="AF58" i="18"/>
  <c r="AH58" i="18"/>
  <c r="AT62" i="18" s="1"/>
  <c r="AI58" i="18"/>
  <c r="D59" i="18"/>
  <c r="AE59" i="18"/>
  <c r="AF59" i="18"/>
  <c r="AP62" i="18" s="1"/>
  <c r="AG59" i="18"/>
  <c r="AK62" i="18" s="1"/>
  <c r="AH59" i="18"/>
  <c r="AI59" i="18"/>
  <c r="D60" i="18"/>
  <c r="AE60" i="18"/>
  <c r="AF60" i="18"/>
  <c r="AG60" i="18"/>
  <c r="AH60" i="18"/>
  <c r="AI60" i="18"/>
  <c r="BA62" i="18" s="1"/>
  <c r="E61" i="18"/>
  <c r="D61" i="18" s="1"/>
  <c r="F61" i="18"/>
  <c r="G61" i="18"/>
  <c r="H61" i="18"/>
  <c r="I61" i="18"/>
  <c r="J61" i="18"/>
  <c r="J63" i="18" s="1"/>
  <c r="J99" i="18" s="1"/>
  <c r="K61" i="18"/>
  <c r="K63" i="18" s="1"/>
  <c r="K99" i="18" s="1"/>
  <c r="L61" i="18"/>
  <c r="M61" i="18"/>
  <c r="M63" i="18" s="1"/>
  <c r="M99" i="18" s="1"/>
  <c r="N61" i="18"/>
  <c r="O61" i="18"/>
  <c r="P61" i="18"/>
  <c r="Q61" i="18"/>
  <c r="R61" i="18"/>
  <c r="R63" i="18" s="1"/>
  <c r="R99" i="18" s="1"/>
  <c r="S61" i="18"/>
  <c r="S63" i="18" s="1"/>
  <c r="S99" i="18" s="1"/>
  <c r="T61" i="18"/>
  <c r="U61" i="18"/>
  <c r="V61" i="18"/>
  <c r="W61" i="18"/>
  <c r="X61" i="18"/>
  <c r="Y61" i="18"/>
  <c r="Z61" i="18"/>
  <c r="Z63" i="18" s="1"/>
  <c r="Z99" i="18" s="1"/>
  <c r="AA61" i="18"/>
  <c r="AA63" i="18" s="1"/>
  <c r="AA99" i="18" s="1"/>
  <c r="AB61" i="18"/>
  <c r="AE61" i="18"/>
  <c r="AG61" i="18" s="1"/>
  <c r="AM62" i="18" s="1"/>
  <c r="AF61" i="18"/>
  <c r="AR62" i="18" s="1"/>
  <c r="AH61" i="18"/>
  <c r="AI61" i="18"/>
  <c r="BB62" i="18" s="1"/>
  <c r="E62" i="18"/>
  <c r="E63" i="18" s="1"/>
  <c r="F62" i="18"/>
  <c r="G62" i="18"/>
  <c r="H62" i="18"/>
  <c r="H63" i="18" s="1"/>
  <c r="H99" i="18" s="1"/>
  <c r="I62" i="18"/>
  <c r="J62" i="18"/>
  <c r="K62" i="18"/>
  <c r="L62" i="18"/>
  <c r="L63" i="18" s="1"/>
  <c r="L99" i="18" s="1"/>
  <c r="M62" i="18"/>
  <c r="N62" i="18"/>
  <c r="O62" i="18"/>
  <c r="P62" i="18"/>
  <c r="P63" i="18" s="1"/>
  <c r="P99" i="18" s="1"/>
  <c r="Q62" i="18"/>
  <c r="R62" i="18"/>
  <c r="S62" i="18"/>
  <c r="T62" i="18"/>
  <c r="T63" i="18" s="1"/>
  <c r="T99" i="18" s="1"/>
  <c r="U62" i="18"/>
  <c r="U63" i="18" s="1"/>
  <c r="U99" i="18" s="1"/>
  <c r="V62" i="18"/>
  <c r="W62" i="18"/>
  <c r="X62" i="18"/>
  <c r="X63" i="18" s="1"/>
  <c r="X99" i="18" s="1"/>
  <c r="Y62" i="18"/>
  <c r="Z62" i="18"/>
  <c r="AA62" i="18"/>
  <c r="AB62" i="18"/>
  <c r="AB63" i="18" s="1"/>
  <c r="AB99" i="18" s="1"/>
  <c r="AE62" i="18"/>
  <c r="AG62" i="18" s="1"/>
  <c r="AJ63" i="18" s="1"/>
  <c r="AF62" i="18"/>
  <c r="AH62" i="18"/>
  <c r="AI62" i="18"/>
  <c r="AL62" i="18"/>
  <c r="AO62" i="18"/>
  <c r="AQ62" i="18"/>
  <c r="AU62" i="18"/>
  <c r="AV62" i="18"/>
  <c r="AW62" i="18"/>
  <c r="AY62" i="18"/>
  <c r="AZ62" i="18"/>
  <c r="F63" i="18"/>
  <c r="F99" i="18" s="1"/>
  <c r="G63" i="18"/>
  <c r="G99" i="18" s="1"/>
  <c r="I63" i="18"/>
  <c r="I99" i="18" s="1"/>
  <c r="N63" i="18"/>
  <c r="N99" i="18" s="1"/>
  <c r="O63" i="18"/>
  <c r="O99" i="18" s="1"/>
  <c r="Q63" i="18"/>
  <c r="Q99" i="18" s="1"/>
  <c r="V63" i="18"/>
  <c r="V99" i="18" s="1"/>
  <c r="W63" i="18"/>
  <c r="W99" i="18" s="1"/>
  <c r="Y63" i="18"/>
  <c r="Y99" i="18" s="1"/>
  <c r="AE63" i="18"/>
  <c r="AF63" i="18"/>
  <c r="AG63" i="18"/>
  <c r="AK63" i="18" s="1"/>
  <c r="AH63" i="18"/>
  <c r="AI63" i="18"/>
  <c r="AO63" i="18"/>
  <c r="AP63" i="18"/>
  <c r="AR63" i="18"/>
  <c r="AT63" i="18"/>
  <c r="AU63" i="18"/>
  <c r="AW63" i="18"/>
  <c r="AY63" i="18"/>
  <c r="AZ63" i="18"/>
  <c r="BB63" i="18"/>
  <c r="D64" i="18"/>
  <c r="AE64" i="18"/>
  <c r="AF64" i="18"/>
  <c r="AQ63" i="18" s="1"/>
  <c r="AG64" i="18"/>
  <c r="AL63" i="18" s="1"/>
  <c r="AH64" i="18"/>
  <c r="AV63" i="18" s="1"/>
  <c r="AI64" i="18"/>
  <c r="BA63" i="18" s="1"/>
  <c r="AQ64" i="18"/>
  <c r="AR64" i="18"/>
  <c r="AU64" i="18"/>
  <c r="BB64" i="18"/>
  <c r="D65" i="18"/>
  <c r="AE65" i="18"/>
  <c r="AG65" i="18" s="1"/>
  <c r="AM63" i="18" s="1"/>
  <c r="AF65" i="18"/>
  <c r="AH65" i="18"/>
  <c r="AI65" i="18"/>
  <c r="AO65" i="18"/>
  <c r="AR65" i="18"/>
  <c r="AT65" i="18"/>
  <c r="AU65" i="18"/>
  <c r="AW65" i="18"/>
  <c r="D66" i="18"/>
  <c r="AE66" i="18"/>
  <c r="AG66" i="18" s="1"/>
  <c r="AJ64" i="18" s="1"/>
  <c r="AF66" i="18"/>
  <c r="AO64" i="18" s="1"/>
  <c r="AH66" i="18"/>
  <c r="AT64" i="18" s="1"/>
  <c r="AI66" i="18"/>
  <c r="AY64" i="18" s="1"/>
  <c r="AL66" i="18"/>
  <c r="AU66" i="18"/>
  <c r="AW66" i="18"/>
  <c r="D67" i="18"/>
  <c r="AE67" i="18"/>
  <c r="AF67" i="18"/>
  <c r="AP64" i="18" s="1"/>
  <c r="AG67" i="18"/>
  <c r="AK64" i="18" s="1"/>
  <c r="AH67" i="18"/>
  <c r="AI67" i="18"/>
  <c r="AZ64" i="18" s="1"/>
  <c r="AO67" i="18"/>
  <c r="AP67" i="18"/>
  <c r="AW67" i="18"/>
  <c r="AY67" i="18"/>
  <c r="AZ67" i="18"/>
  <c r="D68" i="18"/>
  <c r="AE68" i="18"/>
  <c r="AF68" i="18"/>
  <c r="AG68" i="18"/>
  <c r="AL64" i="18" s="1"/>
  <c r="AH68" i="18"/>
  <c r="AV64" i="18" s="1"/>
  <c r="AI68" i="18"/>
  <c r="BA64" i="18" s="1"/>
  <c r="D69" i="18"/>
  <c r="AE69" i="18"/>
  <c r="AG69" i="18" s="1"/>
  <c r="AM64" i="18" s="1"/>
  <c r="AF69" i="18"/>
  <c r="AH69" i="18"/>
  <c r="AW64" i="18" s="1"/>
  <c r="AI69" i="18"/>
  <c r="D70" i="18"/>
  <c r="AE70" i="18"/>
  <c r="AG70" i="18" s="1"/>
  <c r="AJ65" i="18" s="1"/>
  <c r="AF70" i="18"/>
  <c r="AH70" i="18"/>
  <c r="AI70" i="18"/>
  <c r="AY65" i="18" s="1"/>
  <c r="D71" i="18"/>
  <c r="AE71" i="18"/>
  <c r="AF71" i="18"/>
  <c r="AP65" i="18" s="1"/>
  <c r="AG71" i="18"/>
  <c r="AK65" i="18" s="1"/>
  <c r="AH71" i="18"/>
  <c r="AI71" i="18"/>
  <c r="AZ65" i="18" s="1"/>
  <c r="AJ71" i="18"/>
  <c r="AK71" i="18"/>
  <c r="AL71" i="18"/>
  <c r="AM71" i="18"/>
  <c r="AO71" i="18"/>
  <c r="AP71" i="18"/>
  <c r="AQ71" i="18"/>
  <c r="AR71" i="18"/>
  <c r="D72" i="18"/>
  <c r="AE72" i="18"/>
  <c r="AF72" i="18"/>
  <c r="AQ65" i="18" s="1"/>
  <c r="AG72" i="18"/>
  <c r="AL65" i="18" s="1"/>
  <c r="AH72" i="18"/>
  <c r="AV65" i="18" s="1"/>
  <c r="AI72" i="18"/>
  <c r="BA65" i="18" s="1"/>
  <c r="AJ72" i="18"/>
  <c r="AK72" i="18"/>
  <c r="AL72" i="18"/>
  <c r="AM72" i="18"/>
  <c r="AO72" i="18"/>
  <c r="AP72" i="18"/>
  <c r="AQ72" i="18"/>
  <c r="AR72" i="18"/>
  <c r="D73" i="18"/>
  <c r="AE73" i="18"/>
  <c r="AG73" i="18" s="1"/>
  <c r="AM65" i="18" s="1"/>
  <c r="AF73" i="18"/>
  <c r="AH73" i="18"/>
  <c r="AI73" i="18"/>
  <c r="BB65" i="18" s="1"/>
  <c r="AJ73" i="18"/>
  <c r="AK73" i="18"/>
  <c r="AL73" i="18"/>
  <c r="AM73" i="18"/>
  <c r="AO73" i="18"/>
  <c r="AP73" i="18"/>
  <c r="AQ73" i="18"/>
  <c r="AR73" i="18"/>
  <c r="D74" i="18"/>
  <c r="AE74" i="18"/>
  <c r="AG74" i="18" s="1"/>
  <c r="AJ66" i="18" s="1"/>
  <c r="AF74" i="18"/>
  <c r="AO66" i="18" s="1"/>
  <c r="AH74" i="18"/>
  <c r="AT66" i="18" s="1"/>
  <c r="AI74" i="18"/>
  <c r="AY66" i="18" s="1"/>
  <c r="AJ74" i="18"/>
  <c r="AK74" i="18"/>
  <c r="AL74" i="18"/>
  <c r="AM74" i="18"/>
  <c r="AO74" i="18"/>
  <c r="AP74" i="18"/>
  <c r="AQ74" i="18"/>
  <c r="AR74" i="18"/>
  <c r="D75" i="18"/>
  <c r="AE75" i="18"/>
  <c r="AF75" i="18"/>
  <c r="AP66" i="18" s="1"/>
  <c r="AG75" i="18"/>
  <c r="AK66" i="18" s="1"/>
  <c r="AH75" i="18"/>
  <c r="AI75" i="18"/>
  <c r="AZ66" i="18" s="1"/>
  <c r="AJ75" i="18"/>
  <c r="AK75" i="18"/>
  <c r="AL75" i="18"/>
  <c r="AM75" i="18"/>
  <c r="AO75" i="18"/>
  <c r="AP75" i="18"/>
  <c r="AQ75" i="18"/>
  <c r="AR75" i="18"/>
  <c r="D76" i="18"/>
  <c r="AE76" i="18"/>
  <c r="AF76" i="18"/>
  <c r="AQ66" i="18" s="1"/>
  <c r="AG76" i="18"/>
  <c r="AH76" i="18"/>
  <c r="AV66" i="18" s="1"/>
  <c r="AI76" i="18"/>
  <c r="BA66" i="18" s="1"/>
  <c r="AJ76" i="18"/>
  <c r="AK76" i="18"/>
  <c r="AL76" i="18"/>
  <c r="AM76" i="18"/>
  <c r="AO76" i="18"/>
  <c r="AP76" i="18"/>
  <c r="AQ76" i="18"/>
  <c r="AR76" i="18"/>
  <c r="D77" i="18"/>
  <c r="AE77" i="18"/>
  <c r="AG77" i="18" s="1"/>
  <c r="AM66" i="18" s="1"/>
  <c r="AF77" i="18"/>
  <c r="AR66" i="18" s="1"/>
  <c r="AH77" i="18"/>
  <c r="AI77" i="18"/>
  <c r="BB66" i="18" s="1"/>
  <c r="D78" i="18"/>
  <c r="AE78" i="18"/>
  <c r="AG78" i="18" s="1"/>
  <c r="AJ67" i="18" s="1"/>
  <c r="AF78" i="18"/>
  <c r="AH78" i="18"/>
  <c r="AT67" i="18" s="1"/>
  <c r="AI78" i="18"/>
  <c r="D79" i="18"/>
  <c r="AE79" i="18"/>
  <c r="AF79" i="18"/>
  <c r="AG79" i="18"/>
  <c r="AK67" i="18" s="1"/>
  <c r="AH79" i="18"/>
  <c r="AU67" i="18" s="1"/>
  <c r="AI79" i="18"/>
  <c r="D80" i="18"/>
  <c r="AE80" i="18"/>
  <c r="AF80" i="18"/>
  <c r="AQ67" i="18" s="1"/>
  <c r="AG80" i="18"/>
  <c r="AL67" i="18" s="1"/>
  <c r="AH80" i="18"/>
  <c r="AV67" i="18" s="1"/>
  <c r="AI80" i="18"/>
  <c r="BA67" i="18" s="1"/>
  <c r="AJ80" i="18"/>
  <c r="AK80" i="18"/>
  <c r="AL80" i="18"/>
  <c r="AM80" i="18"/>
  <c r="AO80" i="18"/>
  <c r="AP80" i="18"/>
  <c r="AQ80" i="18"/>
  <c r="AR80" i="18"/>
  <c r="AT80" i="18"/>
  <c r="AU80" i="18"/>
  <c r="AV80" i="18"/>
  <c r="AW80" i="18"/>
  <c r="D81" i="18"/>
  <c r="AE81" i="18"/>
  <c r="AF81" i="18"/>
  <c r="AR67" i="18" s="1"/>
  <c r="AG81" i="18"/>
  <c r="AM67" i="18" s="1"/>
  <c r="AH81" i="18"/>
  <c r="AI81" i="18"/>
  <c r="BB67" i="18" s="1"/>
  <c r="AJ81" i="18"/>
  <c r="AK81" i="18"/>
  <c r="AL81" i="18"/>
  <c r="AM81" i="18"/>
  <c r="AO81" i="18"/>
  <c r="AP81" i="18"/>
  <c r="AQ81" i="18"/>
  <c r="AR81" i="18"/>
  <c r="AT81" i="18"/>
  <c r="AU81" i="18"/>
  <c r="AV81" i="18"/>
  <c r="AW81" i="18"/>
  <c r="D82" i="18"/>
  <c r="AJ82" i="18"/>
  <c r="AK82" i="18"/>
  <c r="AL82" i="18"/>
  <c r="AM82" i="18"/>
  <c r="AO82" i="18"/>
  <c r="AP82" i="18"/>
  <c r="AQ82" i="18"/>
  <c r="AR82" i="18"/>
  <c r="AT82" i="18"/>
  <c r="AU82" i="18"/>
  <c r="AV82" i="18"/>
  <c r="AW82" i="18"/>
  <c r="D83" i="18"/>
  <c r="AJ83" i="18"/>
  <c r="AK83" i="18"/>
  <c r="AL83" i="18"/>
  <c r="AM83" i="18"/>
  <c r="AO83" i="18"/>
  <c r="AP83" i="18"/>
  <c r="AQ83" i="18"/>
  <c r="AR83" i="18"/>
  <c r="AT83" i="18"/>
  <c r="AU83" i="18"/>
  <c r="AV83" i="18"/>
  <c r="AW83" i="18"/>
  <c r="D84" i="18"/>
  <c r="AJ84" i="18"/>
  <c r="AK84" i="18"/>
  <c r="AL84" i="18"/>
  <c r="AM84" i="18"/>
  <c r="AO84" i="18"/>
  <c r="AP84" i="18"/>
  <c r="AQ84" i="18"/>
  <c r="AR84" i="18"/>
  <c r="AT84" i="18"/>
  <c r="AU84" i="18"/>
  <c r="AV84" i="18"/>
  <c r="AW84" i="18"/>
  <c r="D85" i="18"/>
  <c r="AJ85" i="18"/>
  <c r="AK85" i="18"/>
  <c r="AL85" i="18"/>
  <c r="AM85" i="18"/>
  <c r="AO85" i="18"/>
  <c r="AP85" i="18"/>
  <c r="AQ85" i="18"/>
  <c r="AR85" i="18"/>
  <c r="AT85" i="18"/>
  <c r="AU85" i="18"/>
  <c r="AV85" i="18"/>
  <c r="AW85" i="18"/>
  <c r="D87" i="18"/>
  <c r="D88" i="18"/>
  <c r="D89" i="18"/>
  <c r="D90" i="18"/>
  <c r="D91" i="18"/>
  <c r="D92" i="18"/>
  <c r="D93" i="18"/>
  <c r="D94" i="18"/>
  <c r="D95" i="18"/>
  <c r="AE95" i="18"/>
  <c r="AF95" i="18"/>
  <c r="AG95" i="18"/>
  <c r="AH95" i="18"/>
  <c r="AJ95" i="18"/>
  <c r="AM101" i="18" s="1"/>
  <c r="AK95" i="18"/>
  <c r="AL95" i="18"/>
  <c r="AM95" i="18"/>
  <c r="AO95" i="18"/>
  <c r="AP95" i="18"/>
  <c r="AQ95" i="18"/>
  <c r="AR95" i="18"/>
  <c r="AR101" i="18" s="1"/>
  <c r="D96" i="18"/>
  <c r="AE96" i="18"/>
  <c r="AF96" i="18"/>
  <c r="AG96" i="18"/>
  <c r="AH96" i="18"/>
  <c r="AJ96" i="18"/>
  <c r="AK96" i="18"/>
  <c r="AL96" i="18"/>
  <c r="AM96" i="18"/>
  <c r="AO96" i="18"/>
  <c r="AP96" i="18"/>
  <c r="AQ96" i="18"/>
  <c r="AR96" i="18"/>
  <c r="D97" i="18"/>
  <c r="AE97" i="18"/>
  <c r="AF97" i="18"/>
  <c r="AG97" i="18"/>
  <c r="AH97" i="18"/>
  <c r="AJ97" i="18"/>
  <c r="AK97" i="18"/>
  <c r="AL97" i="18"/>
  <c r="AM97" i="18"/>
  <c r="AO97" i="18"/>
  <c r="AP97" i="18"/>
  <c r="AQ97" i="18"/>
  <c r="AR97" i="18"/>
  <c r="D98" i="18"/>
  <c r="AE98" i="18"/>
  <c r="AF98" i="18"/>
  <c r="AG98" i="18"/>
  <c r="AH98" i="18"/>
  <c r="AJ98" i="18"/>
  <c r="AK98" i="18"/>
  <c r="AL98" i="18"/>
  <c r="AM98" i="18"/>
  <c r="AO98" i="18"/>
  <c r="AP98" i="18"/>
  <c r="AQ98" i="18"/>
  <c r="AR98" i="18"/>
  <c r="AE99" i="18"/>
  <c r="AF99" i="18"/>
  <c r="AG99" i="18"/>
  <c r="AH99" i="18"/>
  <c r="AJ99" i="18"/>
  <c r="AK99" i="18"/>
  <c r="AL99" i="18"/>
  <c r="AM99" i="18"/>
  <c r="AO99" i="18"/>
  <c r="AP99" i="18"/>
  <c r="AQ99" i="18"/>
  <c r="AR99" i="18"/>
  <c r="AE100" i="18"/>
  <c r="AF100" i="18"/>
  <c r="AG100" i="18"/>
  <c r="AH100" i="18"/>
  <c r="AJ100" i="18"/>
  <c r="AK100" i="18"/>
  <c r="AL100" i="18"/>
  <c r="AM100" i="18"/>
  <c r="AO100" i="18"/>
  <c r="AP100" i="18"/>
  <c r="AQ100" i="18"/>
  <c r="AR100" i="18"/>
  <c r="AH101" i="18"/>
  <c r="D104" i="18"/>
  <c r="D105" i="18"/>
  <c r="AO105" i="18"/>
  <c r="AP105" i="18"/>
  <c r="AR111" i="18" s="1"/>
  <c r="AQ105" i="18"/>
  <c r="AR105" i="18"/>
  <c r="E106" i="18"/>
  <c r="E108" i="18" s="1"/>
  <c r="F106" i="18"/>
  <c r="G106" i="18"/>
  <c r="H106" i="18"/>
  <c r="I106" i="18"/>
  <c r="J106" i="18"/>
  <c r="J108" i="18" s="1"/>
  <c r="J130" i="18" s="1"/>
  <c r="K106" i="18"/>
  <c r="K108" i="18" s="1"/>
  <c r="K130" i="18" s="1"/>
  <c r="L106" i="18"/>
  <c r="M106" i="18"/>
  <c r="M108" i="18" s="1"/>
  <c r="M130" i="18" s="1"/>
  <c r="N106" i="18"/>
  <c r="O106" i="18"/>
  <c r="P106" i="18"/>
  <c r="Q106" i="18"/>
  <c r="R106" i="18"/>
  <c r="R108" i="18" s="1"/>
  <c r="R130" i="18" s="1"/>
  <c r="S106" i="18"/>
  <c r="S108" i="18" s="1"/>
  <c r="S130" i="18" s="1"/>
  <c r="T106" i="18"/>
  <c r="U106" i="18"/>
  <c r="U108" i="18" s="1"/>
  <c r="U130" i="18" s="1"/>
  <c r="V106" i="18"/>
  <c r="W106" i="18"/>
  <c r="X106" i="18"/>
  <c r="Y106" i="18"/>
  <c r="Z106" i="18"/>
  <c r="Z108" i="18" s="1"/>
  <c r="Z130" i="18" s="1"/>
  <c r="AA106" i="18"/>
  <c r="AA108" i="18" s="1"/>
  <c r="AA130" i="18" s="1"/>
  <c r="AB106" i="18"/>
  <c r="AO106" i="18"/>
  <c r="AP106" i="18"/>
  <c r="AQ106" i="18"/>
  <c r="AR106" i="18"/>
  <c r="E107" i="18"/>
  <c r="D107" i="18" s="1"/>
  <c r="F107" i="18"/>
  <c r="F108" i="18" s="1"/>
  <c r="F130" i="18" s="1"/>
  <c r="G107" i="18"/>
  <c r="H107" i="18"/>
  <c r="I107" i="18"/>
  <c r="J107" i="18"/>
  <c r="K107" i="18"/>
  <c r="L107" i="18"/>
  <c r="L108" i="18" s="1"/>
  <c r="L130" i="18" s="1"/>
  <c r="M107" i="18"/>
  <c r="N107" i="18"/>
  <c r="N108" i="18" s="1"/>
  <c r="N130" i="18" s="1"/>
  <c r="O107" i="18"/>
  <c r="P107" i="18"/>
  <c r="Q107" i="18"/>
  <c r="R107" i="18"/>
  <c r="S107" i="18"/>
  <c r="T107" i="18"/>
  <c r="T108" i="18" s="1"/>
  <c r="T130" i="18" s="1"/>
  <c r="U107" i="18"/>
  <c r="V107" i="18"/>
  <c r="V108" i="18" s="1"/>
  <c r="V130" i="18" s="1"/>
  <c r="W107" i="18"/>
  <c r="X107" i="18"/>
  <c r="Y107" i="18"/>
  <c r="Z107" i="18"/>
  <c r="AA107" i="18"/>
  <c r="AB107" i="18"/>
  <c r="AB108" i="18" s="1"/>
  <c r="AB130" i="18" s="1"/>
  <c r="AO107" i="18"/>
  <c r="AP107" i="18"/>
  <c r="AQ107" i="18"/>
  <c r="AR107" i="18"/>
  <c r="G108" i="18"/>
  <c r="G130" i="18" s="1"/>
  <c r="H108" i="18"/>
  <c r="H130" i="18" s="1"/>
  <c r="I108" i="18"/>
  <c r="I130" i="18" s="1"/>
  <c r="O108" i="18"/>
  <c r="O130" i="18" s="1"/>
  <c r="P108" i="18"/>
  <c r="P130" i="18" s="1"/>
  <c r="Q108" i="18"/>
  <c r="Q130" i="18" s="1"/>
  <c r="W108" i="18"/>
  <c r="W130" i="18" s="1"/>
  <c r="X108" i="18"/>
  <c r="X130" i="18" s="1"/>
  <c r="Y108" i="18"/>
  <c r="Y130" i="18" s="1"/>
  <c r="AO108" i="18"/>
  <c r="AP108" i="18"/>
  <c r="AQ108" i="18"/>
  <c r="AR108" i="18"/>
  <c r="D109" i="18"/>
  <c r="AO109" i="18"/>
  <c r="AP109" i="18"/>
  <c r="AQ109" i="18"/>
  <c r="AR109" i="18"/>
  <c r="D110" i="18"/>
  <c r="AO110" i="18"/>
  <c r="AP110" i="18"/>
  <c r="AQ110" i="18"/>
  <c r="AR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08" i="18" l="1"/>
  <c r="E130" i="18"/>
  <c r="D130" i="18" s="1"/>
  <c r="D63" i="18"/>
  <c r="E99" i="18"/>
  <c r="D99" i="18" s="1"/>
  <c r="D106" i="18"/>
  <c r="D62" i="18"/>
  <c r="E16" i="18"/>
  <c r="D16" i="18" l="1"/>
  <c r="E52" i="18"/>
  <c r="D52" i="18" s="1"/>
</calcChain>
</file>

<file path=xl/sharedStrings.xml><?xml version="1.0" encoding="utf-8"?>
<sst xmlns="http://schemas.openxmlformats.org/spreadsheetml/2006/main" count="183" uniqueCount="83">
  <si>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</si>
  <si>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</si>
  <si>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</si>
  <si>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</si>
  <si>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</si>
  <si>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</si>
  <si>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</si>
  <si>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Thursday</t>
  </si>
  <si>
    <t>APX NP15</t>
  </si>
  <si>
    <t>Other</t>
  </si>
  <si>
    <t>PGES NP15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</si>
  <si>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</si>
  <si>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</si>
  <si>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</si>
  <si>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</si>
  <si>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</si>
  <si>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</si>
  <si>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</si>
  <si>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</si>
  <si>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FTP FILE FORMATS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</si>
  <si>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</si>
  <si>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</si>
  <si>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</si>
  <si>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</si>
  <si>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</si>
  <si>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</si>
  <si>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</si>
  <si>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</si>
  <si>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</si>
  <si>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Purchases APX</t>
  </si>
  <si>
    <t>NP15 Sales APX</t>
  </si>
  <si>
    <t>NP15 Purchases</t>
  </si>
  <si>
    <t>NP15 Sales PGES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</si>
  <si>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</si>
  <si>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</si>
  <si>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</si>
  <si>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</si>
  <si>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</si>
  <si>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</si>
  <si>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</si>
  <si>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</si>
  <si>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</si>
  <si>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</si>
  <si>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</si>
  <si>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</si>
  <si>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</si>
  <si>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</si>
  <si>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</si>
  <si>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>Balance Open</t>
  </si>
  <si>
    <t xml:space="preserve">Contract is PX index + (in contract) </t>
  </si>
  <si>
    <t>APX SP15</t>
  </si>
  <si>
    <t>PGES SP15</t>
  </si>
  <si>
    <t>SCE</t>
  </si>
  <si>
    <t>SP15 RETAIL LOAD</t>
  </si>
  <si>
    <t>SDGE</t>
  </si>
  <si>
    <t>SP15</t>
  </si>
  <si>
    <t>SP15 Sales APX</t>
  </si>
  <si>
    <t>SP15 Purchases</t>
  </si>
  <si>
    <t>SP15 Sales PGES</t>
  </si>
  <si>
    <t>EES NEW (PGES) LOAD SCE1</t>
  </si>
  <si>
    <t>EES NEW (PGES) LOAD SDGE</t>
  </si>
  <si>
    <t>PURCHASES SP15</t>
  </si>
  <si>
    <t>EES NEW (PGES PURCHASE CDWR)</t>
  </si>
  <si>
    <t>IMPORTS to SP15</t>
  </si>
  <si>
    <t>Sales SP15</t>
  </si>
  <si>
    <t>EXPORTS from SP15</t>
  </si>
  <si>
    <t>Contract is PX index + (in contract)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</si>
  <si>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</si>
  <si>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</si>
  <si>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</si>
  <si>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</si>
  <si>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</si>
  <si>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</si>
  <si>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</si>
  <si>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Wednesday</t>
  </si>
  <si>
    <t>Transactions with EPMI</t>
  </si>
  <si>
    <t>Month Long Index Purchase Green Power</t>
  </si>
  <si>
    <t>Month Long Fixed Price Purchase</t>
  </si>
  <si>
    <t>Calloway</t>
  </si>
  <si>
    <t>Month Long Fixed Price Sale with Calloway</t>
  </si>
  <si>
    <t>Riverside Generation</t>
  </si>
  <si>
    <t>Sales to Calloway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</si>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</sst>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u/>
      <sz val="10"/>
      <name val="Book Antiqua"/>
      <family val="1"/>
    </font>
    <font>
      <b/>
      <u/>
      <sz val="14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2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44" fillId="0" borderId="6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left"/>
    </xf>
    <xf numFmtId="2" fontId="44" fillId="0" borderId="0" xfId="0" applyNumberFormat="1" applyFont="1" applyFill="1" applyBorder="1" applyAlignment="1">
      <alignment horizontal="center"/>
    </xf>
    <xf numFmtId="2" fontId="24" fillId="0" borderId="67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left"/>
    </xf>
    <xf numFmtId="2" fontId="11" fillId="2" borderId="68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33" fillId="6" borderId="3" xfId="0" applyNumberFormat="1" applyFont="1" applyFill="1" applyBorder="1" applyAlignment="1" applyProtection="1">
      <alignment horizontal="center"/>
      <protection locked="0"/>
    </xf>
    <xf numFmtId="2" fontId="33" fillId="6" borderId="23" xfId="0" applyNumberFormat="1" applyFont="1" applyFill="1" applyBorder="1" applyAlignment="1" applyProtection="1">
      <alignment horizontal="center"/>
      <protection locked="0"/>
    </xf>
    <xf numFmtId="2" fontId="33" fillId="6" borderId="24" xfId="0" applyNumberFormat="1" applyFont="1" applyFill="1" applyBorder="1" applyAlignment="1" applyProtection="1">
      <alignment horizontal="center"/>
      <protection locked="0"/>
    </xf>
    <xf numFmtId="2" fontId="33" fillId="6" borderId="22" xfId="0" applyNumberFormat="1" applyFont="1" applyFill="1" applyBorder="1" applyAlignment="1" applyProtection="1">
      <alignment horizontal="center"/>
      <protection locked="0"/>
    </xf>
    <xf numFmtId="2" fontId="33" fillId="6" borderId="37" xfId="0" applyNumberFormat="1" applyFont="1" applyFill="1" applyBorder="1" applyAlignment="1" applyProtection="1">
      <alignment horizontal="center"/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16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19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71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2" fillId="8" borderId="73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21" fillId="8" borderId="78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1" fillId="0" borderId="0" xfId="0" applyNumberFormat="1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left" vertical="center"/>
    </xf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>
      <alignment horizontal="center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6" xfId="0" applyNumberFormat="1" applyFont="1" applyFill="1" applyBorder="1" applyAlignment="1">
      <alignment horizontal="center"/>
    </xf>
    <xf numFmtId="2" fontId="24" fillId="2" borderId="79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 vertical="center"/>
    </xf>
    <xf numFmtId="2" fontId="34" fillId="3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17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BC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9" style="322" customWidth="1"/>
    <col min="30" max="16384" width="9.140625" style="307"/>
  </cols>
  <sheetData>
    <row r="1" spans="1:55" s="297" customFormat="1" ht="21.75" thickBot="1" x14ac:dyDescent="0.4">
      <c r="A1" s="327" t="s">
        <v>0</v>
      </c>
      <c r="B1" s="328"/>
      <c r="C1" s="328"/>
      <c r="D1" s="128"/>
      <c r="E1" s="329"/>
      <c r="F1" s="133"/>
      <c r="G1" s="133"/>
      <c r="H1" s="133"/>
      <c r="I1" s="133"/>
      <c r="J1" s="330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9"/>
      <c r="AB1" s="133"/>
      <c r="AC1" s="331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>
        <v>1</v>
      </c>
      <c r="AZ1" s="296" t="s">
        <v>1</v>
      </c>
      <c r="BA1" s="295"/>
      <c r="BB1" s="294"/>
      <c r="BC1" s="294"/>
    </row>
    <row r="2" spans="1:55" s="297" customFormat="1" ht="15" x14ac:dyDescent="0.3">
      <c r="A2" s="332"/>
      <c r="B2" s="333"/>
      <c r="C2" s="333"/>
      <c r="D2" s="225" t="s">
        <v>2</v>
      </c>
      <c r="E2" s="136"/>
      <c r="F2" s="137"/>
      <c r="G2" s="137"/>
      <c r="H2" s="137"/>
      <c r="I2" s="137"/>
      <c r="J2" s="334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>
        <v>2</v>
      </c>
      <c r="AZ2" s="296" t="s">
        <v>3</v>
      </c>
      <c r="BA2" s="295"/>
      <c r="BB2" s="294"/>
      <c r="BC2" s="294"/>
    </row>
    <row r="3" spans="1:55" s="297" customFormat="1" ht="24" x14ac:dyDescent="0.4">
      <c r="A3" s="336">
        <v>37055</v>
      </c>
      <c r="B3" s="333" t="s">
        <v>4</v>
      </c>
      <c r="C3" s="333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>
        <v>3</v>
      </c>
      <c r="AZ3" s="296" t="s">
        <v>6</v>
      </c>
      <c r="BA3" s="295"/>
      <c r="BB3" s="294"/>
      <c r="BC3" s="294"/>
    </row>
    <row r="4" spans="1:55" s="297" customFormat="1" ht="18.75" x14ac:dyDescent="0.3">
      <c r="A4" s="337" t="str">
        <f>VLOOKUP(WEEKDAY(A3),AY1:AZ7,2)</f>
        <v>Wednesday</v>
      </c>
      <c r="B4" s="333"/>
      <c r="C4" s="333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>
        <v>4</v>
      </c>
      <c r="AZ4" s="296" t="s">
        <v>74</v>
      </c>
      <c r="BA4" s="295"/>
      <c r="BB4" s="294"/>
      <c r="BC4" s="294"/>
    </row>
    <row r="5" spans="1:55" s="297" customFormat="1" ht="15" x14ac:dyDescent="0.3">
      <c r="A5" s="332"/>
      <c r="B5" s="333"/>
      <c r="C5" s="33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>
        <v>5</v>
      </c>
      <c r="AZ5" s="296" t="s">
        <v>7</v>
      </c>
      <c r="BA5" s="295"/>
      <c r="BB5" s="294"/>
      <c r="BC5" s="294"/>
    </row>
    <row r="6" spans="1:55" s="297" customFormat="1" ht="15" x14ac:dyDescent="0.3">
      <c r="A6" s="332"/>
      <c r="B6" s="333"/>
      <c r="C6" s="33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5"/>
      <c r="AD6" s="295"/>
      <c r="AE6" s="298" t="s">
        <v>8</v>
      </c>
      <c r="AF6" s="298"/>
      <c r="AG6" s="295"/>
      <c r="AH6" s="298" t="s">
        <v>9</v>
      </c>
      <c r="AI6" s="298" t="s">
        <v>10</v>
      </c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>
        <v>6</v>
      </c>
      <c r="AZ6" s="296" t="s">
        <v>11</v>
      </c>
      <c r="BA6" s="295"/>
      <c r="BB6" s="295"/>
      <c r="BC6" s="294"/>
    </row>
    <row r="7" spans="1:55" s="303" customFormat="1" ht="29.25" thickBot="1" x14ac:dyDescent="0.35">
      <c r="A7" s="332" t="s">
        <v>12</v>
      </c>
      <c r="B7" s="333" t="s">
        <v>13</v>
      </c>
      <c r="C7" s="333" t="s">
        <v>14</v>
      </c>
      <c r="D7" s="142" t="s">
        <v>15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8" t="s">
        <v>16</v>
      </c>
      <c r="AD7" s="299"/>
      <c r="AE7" s="300" t="s">
        <v>17</v>
      </c>
      <c r="AF7" s="300" t="s">
        <v>18</v>
      </c>
      <c r="AG7" s="299"/>
      <c r="AH7" s="300" t="s">
        <v>17</v>
      </c>
      <c r="AI7" s="300" t="s">
        <v>18</v>
      </c>
      <c r="AJ7" s="299"/>
      <c r="AK7" s="299"/>
      <c r="AL7" s="299"/>
      <c r="AM7" s="299"/>
      <c r="AN7" s="299"/>
      <c r="AO7" s="299"/>
      <c r="AP7" s="299"/>
      <c r="AQ7" s="299"/>
      <c r="AR7" s="299" t="s">
        <v>19</v>
      </c>
      <c r="AS7" s="299"/>
      <c r="AT7" s="299"/>
      <c r="AU7" s="299"/>
      <c r="AV7" s="299"/>
      <c r="AW7" s="299"/>
      <c r="AX7" s="299"/>
      <c r="AY7" s="296">
        <v>7</v>
      </c>
      <c r="AZ7" s="296" t="s">
        <v>20</v>
      </c>
      <c r="BA7" s="301"/>
      <c r="BB7" s="299"/>
      <c r="BC7" s="302"/>
    </row>
    <row r="8" spans="1:55" x14ac:dyDescent="0.3">
      <c r="A8" s="339"/>
      <c r="B8" s="23" t="s">
        <v>21</v>
      </c>
      <c r="C8" s="23" t="s">
        <v>22</v>
      </c>
      <c r="D8" s="24">
        <f>SUM(E8:AB8)</f>
        <v>1.8838268608000002</v>
      </c>
      <c r="E8" s="340">
        <v>7.1397896000000002E-2</v>
      </c>
      <c r="F8" s="341">
        <v>7.0016270399999997E-2</v>
      </c>
      <c r="G8" s="341">
        <v>6.9480571199999994E-2</v>
      </c>
      <c r="H8" s="341">
        <v>6.9004556800000005E-2</v>
      </c>
      <c r="I8" s="341">
        <v>6.8829412800000003E-2</v>
      </c>
      <c r="J8" s="342">
        <v>6.9914052800000001E-2</v>
      </c>
      <c r="K8" s="343">
        <v>7.2336767999999996E-2</v>
      </c>
      <c r="L8" s="341">
        <v>7.5172617600000005E-2</v>
      </c>
      <c r="M8" s="341">
        <v>7.7817238400000002E-2</v>
      </c>
      <c r="N8" s="341">
        <v>8.1082980799999996E-2</v>
      </c>
      <c r="O8" s="341">
        <v>8.22277488E-2</v>
      </c>
      <c r="P8" s="341">
        <v>8.3443664000000001E-2</v>
      </c>
      <c r="Q8" s="341">
        <v>8.4244257600000011E-2</v>
      </c>
      <c r="R8" s="341">
        <v>8.5314635200000002E-2</v>
      </c>
      <c r="S8" s="341">
        <v>8.4099782400000003E-2</v>
      </c>
      <c r="T8" s="341">
        <v>8.4399632000000002E-2</v>
      </c>
      <c r="U8" s="341">
        <v>8.5339694399999999E-2</v>
      </c>
      <c r="V8" s="341">
        <v>8.7212552000000013E-2</v>
      </c>
      <c r="W8" s="341">
        <v>8.6688620800000005E-2</v>
      </c>
      <c r="X8" s="341">
        <v>8.2579193600000003E-2</v>
      </c>
      <c r="Y8" s="341">
        <v>8.0785985600000013E-2</v>
      </c>
      <c r="Z8" s="344">
        <v>8.0483686400000004E-2</v>
      </c>
      <c r="AA8" s="340">
        <v>7.7773073600000006E-2</v>
      </c>
      <c r="AB8" s="342">
        <v>7.4181969600000008E-2</v>
      </c>
      <c r="AC8" s="345" t="s">
        <v>23</v>
      </c>
      <c r="AD8" s="304">
        <v>1</v>
      </c>
      <c r="AE8" s="305">
        <f>E33</f>
        <v>0</v>
      </c>
      <c r="AF8" s="305">
        <f>$E47</f>
        <v>0</v>
      </c>
      <c r="AG8" s="305">
        <f>-(AE8)</f>
        <v>0</v>
      </c>
      <c r="AH8" s="305">
        <f>$E32</f>
        <v>0</v>
      </c>
      <c r="AI8" s="305">
        <f>$E46</f>
        <v>0</v>
      </c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97"/>
      <c r="B9" s="30" t="s">
        <v>24</v>
      </c>
      <c r="C9" s="30" t="s">
        <v>22</v>
      </c>
      <c r="D9" s="31">
        <f t="shared" ref="D9:D52" si="0">SUM(E9:AB9)</f>
        <v>14.717397350000002</v>
      </c>
      <c r="E9" s="346">
        <v>0.55779606250000002</v>
      </c>
      <c r="F9" s="347">
        <v>0.54700211249999997</v>
      </c>
      <c r="G9" s="347">
        <v>0.5428169625</v>
      </c>
      <c r="H9" s="347">
        <v>0.53909810000000002</v>
      </c>
      <c r="I9" s="347">
        <v>0.5377297875</v>
      </c>
      <c r="J9" s="348">
        <v>0.54620353750000006</v>
      </c>
      <c r="K9" s="349">
        <v>0.56513099999999994</v>
      </c>
      <c r="L9" s="347">
        <v>0.58728607500000007</v>
      </c>
      <c r="M9" s="347">
        <v>0.60794717500000006</v>
      </c>
      <c r="N9" s="347">
        <v>0.63346078750000001</v>
      </c>
      <c r="O9" s="347">
        <v>0.6424042875</v>
      </c>
      <c r="P9" s="347">
        <v>0.6519036250000001</v>
      </c>
      <c r="Q9" s="347">
        <v>0.65815826250000009</v>
      </c>
      <c r="R9" s="347">
        <v>0.66652058749999998</v>
      </c>
      <c r="S9" s="347">
        <v>0.65702955000000007</v>
      </c>
      <c r="T9" s="347">
        <v>0.65937212499999998</v>
      </c>
      <c r="U9" s="347">
        <v>0.66671636249999999</v>
      </c>
      <c r="V9" s="347">
        <v>0.68134806250000013</v>
      </c>
      <c r="W9" s="347">
        <v>0.67725485000000007</v>
      </c>
      <c r="X9" s="347">
        <v>0.64514994999999997</v>
      </c>
      <c r="Y9" s="347">
        <v>0.63114051250000003</v>
      </c>
      <c r="Z9" s="350">
        <v>0.62877880000000008</v>
      </c>
      <c r="AA9" s="346">
        <v>0.60760213750000003</v>
      </c>
      <c r="AB9" s="348">
        <v>0.57954663750000002</v>
      </c>
      <c r="AC9" s="351" t="s">
        <v>25</v>
      </c>
      <c r="AD9" s="304">
        <v>2</v>
      </c>
      <c r="AE9" s="308">
        <f>F33</f>
        <v>0</v>
      </c>
      <c r="AF9" s="308">
        <f>$F47</f>
        <v>0</v>
      </c>
      <c r="AG9" s="308">
        <f t="shared" ref="AG9:AG31" si="1">-(AE9)</f>
        <v>0</v>
      </c>
      <c r="AH9" s="308">
        <f>$F32</f>
        <v>0</v>
      </c>
      <c r="AI9" s="308">
        <f>$F46</f>
        <v>0</v>
      </c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97"/>
      <c r="B10" s="352" t="s">
        <v>26</v>
      </c>
      <c r="C10" s="352" t="s">
        <v>22</v>
      </c>
      <c r="D10" s="36">
        <f t="shared" si="0"/>
        <v>1146.8973406907999</v>
      </c>
      <c r="E10" s="353">
        <v>43.467931558499998</v>
      </c>
      <c r="F10" s="354">
        <v>42.626780622899993</v>
      </c>
      <c r="G10" s="354">
        <v>42.300640253699996</v>
      </c>
      <c r="H10" s="354">
        <v>42.010836736800002</v>
      </c>
      <c r="I10" s="354">
        <v>41.904206880300002</v>
      </c>
      <c r="J10" s="355">
        <v>42.564549270299999</v>
      </c>
      <c r="K10" s="356">
        <v>44.039528567999994</v>
      </c>
      <c r="L10" s="354">
        <v>45.766029252599999</v>
      </c>
      <c r="M10" s="354">
        <v>47.376107453399996</v>
      </c>
      <c r="N10" s="354">
        <v>49.364332248299995</v>
      </c>
      <c r="O10" s="354">
        <v>50.061281316299997</v>
      </c>
      <c r="P10" s="354">
        <v>50.801545689000001</v>
      </c>
      <c r="Q10" s="354">
        <v>51.288957080099998</v>
      </c>
      <c r="R10" s="354">
        <v>51.940616342699997</v>
      </c>
      <c r="S10" s="354">
        <v>51.200998772399998</v>
      </c>
      <c r="T10" s="354">
        <v>51.383550956999997</v>
      </c>
      <c r="U10" s="354">
        <v>51.955872696899995</v>
      </c>
      <c r="V10" s="354">
        <v>53.096091814499999</v>
      </c>
      <c r="W10" s="354">
        <v>52.777115950799995</v>
      </c>
      <c r="X10" s="354">
        <v>50.275245303599995</v>
      </c>
      <c r="Y10" s="354">
        <v>49.183517858100004</v>
      </c>
      <c r="Z10" s="357">
        <v>48.999474326399998</v>
      </c>
      <c r="AA10" s="353">
        <v>47.349219371099998</v>
      </c>
      <c r="AB10" s="355">
        <v>45.162910367099997</v>
      </c>
      <c r="AC10" s="351" t="s">
        <v>27</v>
      </c>
      <c r="AD10" s="304">
        <v>3</v>
      </c>
      <c r="AE10" s="308">
        <f>G33</f>
        <v>0</v>
      </c>
      <c r="AF10" s="308">
        <f>$G47</f>
        <v>0</v>
      </c>
      <c r="AG10" s="308">
        <f t="shared" si="1"/>
        <v>0</v>
      </c>
      <c r="AH10" s="308">
        <f>$G32</f>
        <v>0</v>
      </c>
      <c r="AI10" s="308">
        <f>$G46</f>
        <v>0</v>
      </c>
      <c r="AJ10" s="309" t="s">
        <v>28</v>
      </c>
      <c r="AK10" s="309" t="s">
        <v>29</v>
      </c>
      <c r="AL10" s="309"/>
      <c r="AM10" s="309"/>
      <c r="AN10" s="309"/>
      <c r="AO10" s="309" t="s">
        <v>30</v>
      </c>
      <c r="AP10" s="309"/>
      <c r="AQ10" s="309"/>
      <c r="AR10" s="309"/>
      <c r="AS10" s="309"/>
      <c r="AT10" s="309" t="s">
        <v>31</v>
      </c>
      <c r="AU10" s="309"/>
      <c r="AV10" s="309"/>
      <c r="AW10" s="309"/>
      <c r="AX10" s="309"/>
      <c r="AY10" s="309" t="s">
        <v>32</v>
      </c>
      <c r="AZ10" s="309"/>
      <c r="BA10" s="296"/>
      <c r="BB10" s="296"/>
      <c r="BC10" s="306"/>
    </row>
    <row r="11" spans="1:55" x14ac:dyDescent="0.3">
      <c r="A11" s="358" t="s">
        <v>33</v>
      </c>
      <c r="B11" s="38" t="s">
        <v>21</v>
      </c>
      <c r="C11" s="38" t="s">
        <v>34</v>
      </c>
      <c r="D11" s="89">
        <f t="shared" si="0"/>
        <v>0</v>
      </c>
      <c r="E11" s="359">
        <v>0</v>
      </c>
      <c r="F11" s="360">
        <v>0</v>
      </c>
      <c r="G11" s="360">
        <v>0</v>
      </c>
      <c r="H11" s="360">
        <v>0</v>
      </c>
      <c r="I11" s="360">
        <v>0</v>
      </c>
      <c r="J11" s="361">
        <v>0</v>
      </c>
      <c r="K11" s="362">
        <v>0</v>
      </c>
      <c r="L11" s="360">
        <v>0</v>
      </c>
      <c r="M11" s="360">
        <v>0</v>
      </c>
      <c r="N11" s="360">
        <v>0</v>
      </c>
      <c r="O11" s="360">
        <v>0</v>
      </c>
      <c r="P11" s="360">
        <v>0</v>
      </c>
      <c r="Q11" s="360">
        <v>0</v>
      </c>
      <c r="R11" s="360">
        <v>0</v>
      </c>
      <c r="S11" s="360">
        <v>0</v>
      </c>
      <c r="T11" s="360">
        <v>0</v>
      </c>
      <c r="U11" s="360">
        <v>0</v>
      </c>
      <c r="V11" s="360">
        <v>0</v>
      </c>
      <c r="W11" s="360">
        <v>0</v>
      </c>
      <c r="X11" s="360">
        <v>0</v>
      </c>
      <c r="Y11" s="360">
        <v>0</v>
      </c>
      <c r="Z11" s="363">
        <v>0</v>
      </c>
      <c r="AA11" s="359">
        <v>0</v>
      </c>
      <c r="AB11" s="361">
        <v>0</v>
      </c>
      <c r="AC11" s="364"/>
      <c r="AD11" s="304">
        <v>4</v>
      </c>
      <c r="AE11" s="308">
        <f>H33</f>
        <v>0</v>
      </c>
      <c r="AF11" s="308">
        <f>$H47</f>
        <v>0</v>
      </c>
      <c r="AG11" s="308">
        <f t="shared" si="1"/>
        <v>0</v>
      </c>
      <c r="AH11" s="308">
        <f>$H32</f>
        <v>0</v>
      </c>
      <c r="AI11" s="308">
        <f>$H46</f>
        <v>0</v>
      </c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97"/>
      <c r="B12" s="40" t="s">
        <v>24</v>
      </c>
      <c r="C12" s="40" t="s">
        <v>34</v>
      </c>
      <c r="D12" s="365">
        <f t="shared" si="0"/>
        <v>0</v>
      </c>
      <c r="E12" s="366">
        <v>0</v>
      </c>
      <c r="F12" s="367">
        <v>0</v>
      </c>
      <c r="G12" s="367">
        <v>0</v>
      </c>
      <c r="H12" s="367">
        <v>0</v>
      </c>
      <c r="I12" s="367">
        <v>0</v>
      </c>
      <c r="J12" s="368">
        <v>0</v>
      </c>
      <c r="K12" s="369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70">
        <v>0</v>
      </c>
      <c r="AA12" s="366">
        <v>0</v>
      </c>
      <c r="AB12" s="368">
        <v>0</v>
      </c>
      <c r="AC12" s="364"/>
      <c r="AD12" s="304">
        <v>5</v>
      </c>
      <c r="AE12" s="308">
        <f>I33</f>
        <v>0</v>
      </c>
      <c r="AF12" s="308">
        <f>$I47</f>
        <v>0</v>
      </c>
      <c r="AG12" s="308">
        <f t="shared" si="1"/>
        <v>0</v>
      </c>
      <c r="AH12" s="308">
        <f>$I32</f>
        <v>0</v>
      </c>
      <c r="AI12" s="308">
        <f>$I46</f>
        <v>0</v>
      </c>
      <c r="AJ12" s="296">
        <f>AG8</f>
        <v>0</v>
      </c>
      <c r="AK12" s="296">
        <f>AG9</f>
        <v>0</v>
      </c>
      <c r="AL12" s="296">
        <f>AG10</f>
        <v>0</v>
      </c>
      <c r="AM12" s="296">
        <f>AG11</f>
        <v>0</v>
      </c>
      <c r="AN12" s="296"/>
      <c r="AO12" s="296">
        <f>AF8</f>
        <v>0</v>
      </c>
      <c r="AP12" s="296">
        <f>AF9</f>
        <v>0</v>
      </c>
      <c r="AQ12" s="296">
        <f>AF10</f>
        <v>0</v>
      </c>
      <c r="AR12" s="296">
        <f>AF11</f>
        <v>0</v>
      </c>
      <c r="AS12" s="296"/>
      <c r="AT12" s="296">
        <f>-AH8</f>
        <v>0</v>
      </c>
      <c r="AU12" s="296">
        <f>-AH9</f>
        <v>0</v>
      </c>
      <c r="AV12" s="296">
        <f>-AH10</f>
        <v>0</v>
      </c>
      <c r="AW12" s="296">
        <f>-AH11</f>
        <v>0</v>
      </c>
      <c r="AX12" s="296"/>
      <c r="AY12" s="296">
        <f>AI8</f>
        <v>0</v>
      </c>
      <c r="AZ12" s="296">
        <f>AI9</f>
        <v>0</v>
      </c>
      <c r="BA12" s="296">
        <f>AI10</f>
        <v>0</v>
      </c>
      <c r="BB12" s="296">
        <f>AI11</f>
        <v>0</v>
      </c>
      <c r="BC12" s="306"/>
    </row>
    <row r="13" spans="1:55" ht="15" thickBot="1" x14ac:dyDescent="0.35">
      <c r="A13" s="97"/>
      <c r="B13" s="42" t="s">
        <v>26</v>
      </c>
      <c r="C13" s="42" t="s">
        <v>34</v>
      </c>
      <c r="D13" s="43">
        <f t="shared" si="0"/>
        <v>45.584666999999996</v>
      </c>
      <c r="E13" s="371">
        <v>1.3705830000000001</v>
      </c>
      <c r="F13" s="372">
        <v>1.2162790000000001</v>
      </c>
      <c r="G13" s="372">
        <v>1.1092519999999999</v>
      </c>
      <c r="H13" s="372">
        <v>1.06894</v>
      </c>
      <c r="I13" s="372">
        <v>1.0907009999999999</v>
      </c>
      <c r="J13" s="373">
        <v>1.1967779999999999</v>
      </c>
      <c r="K13" s="374">
        <v>1.3741369999999999</v>
      </c>
      <c r="L13" s="372">
        <v>1.5446230000000001</v>
      </c>
      <c r="M13" s="372">
        <v>1.5955269999999999</v>
      </c>
      <c r="N13" s="372">
        <v>1.782562</v>
      </c>
      <c r="O13" s="372">
        <v>1.7348330000000001</v>
      </c>
      <c r="P13" s="372">
        <v>1.8144210000000001</v>
      </c>
      <c r="Q13" s="372">
        <v>1.9133199999999999</v>
      </c>
      <c r="R13" s="372">
        <v>2.0036200000000002</v>
      </c>
      <c r="S13" s="372">
        <v>2.1659199999999998</v>
      </c>
      <c r="T13" s="372">
        <v>2.3367589999999998</v>
      </c>
      <c r="U13" s="372">
        <v>2.5464280000000001</v>
      </c>
      <c r="V13" s="372">
        <v>2.7951459999999999</v>
      </c>
      <c r="W13" s="372">
        <v>2.8946459999999998</v>
      </c>
      <c r="X13" s="372">
        <v>2.7470110000000001</v>
      </c>
      <c r="Y13" s="372">
        <v>2.6591109999999998</v>
      </c>
      <c r="Z13" s="375">
        <v>2.6593239999999998</v>
      </c>
      <c r="AA13" s="371">
        <v>2.2544420000000001</v>
      </c>
      <c r="AB13" s="373">
        <v>1.710304</v>
      </c>
      <c r="AC13" s="364"/>
      <c r="AD13" s="304">
        <v>6</v>
      </c>
      <c r="AE13" s="308">
        <f>J33</f>
        <v>0</v>
      </c>
      <c r="AF13" s="308">
        <f>$J47</f>
        <v>0</v>
      </c>
      <c r="AG13" s="308">
        <f t="shared" si="1"/>
        <v>0</v>
      </c>
      <c r="AH13" s="308">
        <f>$J32</f>
        <v>0</v>
      </c>
      <c r="AI13" s="308">
        <f>$J46</f>
        <v>0</v>
      </c>
      <c r="AJ13" s="296">
        <f>AG12</f>
        <v>0</v>
      </c>
      <c r="AK13" s="296">
        <f>AG13</f>
        <v>0</v>
      </c>
      <c r="AL13" s="296">
        <f>AG14</f>
        <v>0</v>
      </c>
      <c r="AM13" s="296">
        <f>AG15</f>
        <v>0</v>
      </c>
      <c r="AN13" s="296"/>
      <c r="AO13" s="296">
        <f>AF12</f>
        <v>0</v>
      </c>
      <c r="AP13" s="296">
        <f>AF13</f>
        <v>0</v>
      </c>
      <c r="AQ13" s="296">
        <f>AF14</f>
        <v>0</v>
      </c>
      <c r="AR13" s="296">
        <f>AF15</f>
        <v>0</v>
      </c>
      <c r="AS13" s="296"/>
      <c r="AT13" s="296">
        <f>-AH12</f>
        <v>0</v>
      </c>
      <c r="AU13" s="296">
        <f>-AH13</f>
        <v>0</v>
      </c>
      <c r="AV13" s="296">
        <f>-AH14</f>
        <v>0</v>
      </c>
      <c r="AW13" s="296">
        <f>-AH15</f>
        <v>0</v>
      </c>
      <c r="AX13" s="296"/>
      <c r="AY13" s="296">
        <f>AI12</f>
        <v>0</v>
      </c>
      <c r="AZ13" s="296">
        <f>AI13</f>
        <v>0</v>
      </c>
      <c r="BA13" s="296">
        <f>AI14</f>
        <v>0</v>
      </c>
      <c r="BB13" s="296">
        <f>AI15</f>
        <v>0</v>
      </c>
      <c r="BC13" s="306"/>
    </row>
    <row r="14" spans="1:55" ht="15" thickBot="1" x14ac:dyDescent="0.35">
      <c r="A14" s="45" t="s">
        <v>35</v>
      </c>
      <c r="B14" s="100" t="s">
        <v>28</v>
      </c>
      <c r="C14" s="100" t="s">
        <v>34</v>
      </c>
      <c r="D14" s="47">
        <f t="shared" si="0"/>
        <v>45.584666999999996</v>
      </c>
      <c r="E14" s="90">
        <f>SUM(E11:E13)</f>
        <v>1.3705830000000001</v>
      </c>
      <c r="F14" s="164">
        <f t="shared" ref="F14:AB14" si="2">SUM(F11:F13)</f>
        <v>1.2162790000000001</v>
      </c>
      <c r="G14" s="164">
        <f t="shared" si="2"/>
        <v>1.1092519999999999</v>
      </c>
      <c r="H14" s="164">
        <f t="shared" si="2"/>
        <v>1.06894</v>
      </c>
      <c r="I14" s="164">
        <f t="shared" si="2"/>
        <v>1.0907009999999999</v>
      </c>
      <c r="J14" s="166">
        <f t="shared" si="2"/>
        <v>1.1967779999999999</v>
      </c>
      <c r="K14" s="48">
        <f t="shared" si="2"/>
        <v>1.3741369999999999</v>
      </c>
      <c r="L14" s="164">
        <f t="shared" si="2"/>
        <v>1.5446230000000001</v>
      </c>
      <c r="M14" s="164">
        <f t="shared" si="2"/>
        <v>1.5955269999999999</v>
      </c>
      <c r="N14" s="164">
        <f t="shared" si="2"/>
        <v>1.782562</v>
      </c>
      <c r="O14" s="164">
        <f t="shared" si="2"/>
        <v>1.7348330000000001</v>
      </c>
      <c r="P14" s="164">
        <f t="shared" si="2"/>
        <v>1.8144210000000001</v>
      </c>
      <c r="Q14" s="164">
        <f t="shared" si="2"/>
        <v>1.9133199999999999</v>
      </c>
      <c r="R14" s="164">
        <f t="shared" si="2"/>
        <v>2.0036200000000002</v>
      </c>
      <c r="S14" s="164">
        <f t="shared" si="2"/>
        <v>2.1659199999999998</v>
      </c>
      <c r="T14" s="164">
        <f t="shared" si="2"/>
        <v>2.3367589999999998</v>
      </c>
      <c r="U14" s="164">
        <f t="shared" si="2"/>
        <v>2.5464280000000001</v>
      </c>
      <c r="V14" s="164">
        <f t="shared" si="2"/>
        <v>2.7951459999999999</v>
      </c>
      <c r="W14" s="164">
        <f t="shared" si="2"/>
        <v>2.8946459999999998</v>
      </c>
      <c r="X14" s="164">
        <f t="shared" si="2"/>
        <v>2.7470110000000001</v>
      </c>
      <c r="Y14" s="164">
        <f t="shared" si="2"/>
        <v>2.6591109999999998</v>
      </c>
      <c r="Z14" s="165">
        <f t="shared" si="2"/>
        <v>2.6593239999999998</v>
      </c>
      <c r="AA14" s="90">
        <f t="shared" si="2"/>
        <v>2.2544420000000001</v>
      </c>
      <c r="AB14" s="166">
        <f t="shared" si="2"/>
        <v>1.710304</v>
      </c>
      <c r="AC14" s="364"/>
      <c r="AD14" s="304">
        <v>7</v>
      </c>
      <c r="AE14" s="308">
        <f>K33</f>
        <v>0</v>
      </c>
      <c r="AF14" s="308">
        <f>$K47</f>
        <v>0</v>
      </c>
      <c r="AG14" s="308">
        <f t="shared" si="1"/>
        <v>0</v>
      </c>
      <c r="AH14" s="308">
        <f>$K32</f>
        <v>0</v>
      </c>
      <c r="AI14" s="308">
        <f>$K46</f>
        <v>0</v>
      </c>
      <c r="AJ14" s="296">
        <f>AG16</f>
        <v>0</v>
      </c>
      <c r="AK14" s="296">
        <f>AG17</f>
        <v>0</v>
      </c>
      <c r="AL14" s="296">
        <f>AG18</f>
        <v>0</v>
      </c>
      <c r="AM14" s="296">
        <f>AG19</f>
        <v>0</v>
      </c>
      <c r="AN14" s="296"/>
      <c r="AO14" s="296">
        <f>AF16</f>
        <v>0</v>
      </c>
      <c r="AP14" s="296">
        <f>AF17</f>
        <v>0</v>
      </c>
      <c r="AQ14" s="296">
        <f>AF18</f>
        <v>0</v>
      </c>
      <c r="AR14" s="296">
        <f>AF19</f>
        <v>0</v>
      </c>
      <c r="AS14" s="296"/>
      <c r="AT14" s="296">
        <f>-AH16</f>
        <v>0</v>
      </c>
      <c r="AU14" s="296">
        <f>-AH17</f>
        <v>0</v>
      </c>
      <c r="AV14" s="296">
        <f>-AH18</f>
        <v>0</v>
      </c>
      <c r="AW14" s="296">
        <f>-AH19</f>
        <v>0</v>
      </c>
      <c r="AX14" s="296"/>
      <c r="AY14" s="296">
        <f>AI16</f>
        <v>0</v>
      </c>
      <c r="AZ14" s="296">
        <f>AI17</f>
        <v>0</v>
      </c>
      <c r="BA14" s="296">
        <f>AI18</f>
        <v>0</v>
      </c>
      <c r="BB14" s="296">
        <f>AI19</f>
        <v>0</v>
      </c>
      <c r="BC14" s="306"/>
    </row>
    <row r="15" spans="1:55" ht="15" thickBot="1" x14ac:dyDescent="0.35">
      <c r="A15" s="49" t="s">
        <v>36</v>
      </c>
      <c r="B15" s="100" t="s">
        <v>28</v>
      </c>
      <c r="C15" s="100" t="s">
        <v>22</v>
      </c>
      <c r="D15" s="47">
        <f t="shared" si="0"/>
        <v>1163.4985649015998</v>
      </c>
      <c r="E15" s="90">
        <f>SUM(E8:E10)</f>
        <v>44.097125516999995</v>
      </c>
      <c r="F15" s="164">
        <f t="shared" ref="F15:AB15" si="3">SUM(F8:F10)</f>
        <v>43.243799005799993</v>
      </c>
      <c r="G15" s="164">
        <f t="shared" si="3"/>
        <v>42.912937787399997</v>
      </c>
      <c r="H15" s="164">
        <f t="shared" si="3"/>
        <v>42.618939393600002</v>
      </c>
      <c r="I15" s="164">
        <f t="shared" si="3"/>
        <v>42.5107660806</v>
      </c>
      <c r="J15" s="166">
        <f t="shared" si="3"/>
        <v>43.180666860599999</v>
      </c>
      <c r="K15" s="48">
        <f t="shared" si="3"/>
        <v>44.676996335999995</v>
      </c>
      <c r="L15" s="164">
        <f t="shared" si="3"/>
        <v>46.428487945199997</v>
      </c>
      <c r="M15" s="164">
        <f t="shared" si="3"/>
        <v>48.061871866799997</v>
      </c>
      <c r="N15" s="164">
        <f t="shared" si="3"/>
        <v>50.078876016599992</v>
      </c>
      <c r="O15" s="164">
        <f t="shared" si="3"/>
        <v>50.785913352599998</v>
      </c>
      <c r="P15" s="164">
        <f t="shared" si="3"/>
        <v>51.536892978000004</v>
      </c>
      <c r="Q15" s="164">
        <f t="shared" si="3"/>
        <v>52.031359600199998</v>
      </c>
      <c r="R15" s="164">
        <f t="shared" si="3"/>
        <v>52.692451565399999</v>
      </c>
      <c r="S15" s="164">
        <f t="shared" si="3"/>
        <v>51.942128104799998</v>
      </c>
      <c r="T15" s="164">
        <f t="shared" si="3"/>
        <v>52.127322713999995</v>
      </c>
      <c r="U15" s="164">
        <f t="shared" si="3"/>
        <v>52.707928753799997</v>
      </c>
      <c r="V15" s="164">
        <f t="shared" si="3"/>
        <v>53.864652429000003</v>
      </c>
      <c r="W15" s="164">
        <f t="shared" si="3"/>
        <v>53.541059421599996</v>
      </c>
      <c r="X15" s="164">
        <f t="shared" si="3"/>
        <v>51.002974447199996</v>
      </c>
      <c r="Y15" s="164">
        <f t="shared" si="3"/>
        <v>49.895444356200002</v>
      </c>
      <c r="Z15" s="165">
        <f t="shared" si="3"/>
        <v>49.708736812799998</v>
      </c>
      <c r="AA15" s="90">
        <f t="shared" si="3"/>
        <v>48.0345945822</v>
      </c>
      <c r="AB15" s="166">
        <f t="shared" si="3"/>
        <v>45.816638974199996</v>
      </c>
      <c r="AC15" s="364"/>
      <c r="AD15" s="304">
        <v>8</v>
      </c>
      <c r="AE15" s="308">
        <f>L33</f>
        <v>0</v>
      </c>
      <c r="AF15" s="308">
        <f>$L47</f>
        <v>0</v>
      </c>
      <c r="AG15" s="308">
        <f t="shared" si="1"/>
        <v>0</v>
      </c>
      <c r="AH15" s="308">
        <f>$L32</f>
        <v>0</v>
      </c>
      <c r="AI15" s="308">
        <f>$L46</f>
        <v>0</v>
      </c>
      <c r="AJ15" s="296">
        <f>AG20</f>
        <v>0</v>
      </c>
      <c r="AK15" s="296">
        <f>AG21</f>
        <v>0</v>
      </c>
      <c r="AL15" s="296">
        <f>AG22</f>
        <v>0</v>
      </c>
      <c r="AM15" s="296">
        <f>AG23</f>
        <v>0</v>
      </c>
      <c r="AN15" s="296"/>
      <c r="AO15" s="296">
        <f>AF20</f>
        <v>0</v>
      </c>
      <c r="AP15" s="296">
        <f>AF21</f>
        <v>0</v>
      </c>
      <c r="AQ15" s="296">
        <f>AF22</f>
        <v>0</v>
      </c>
      <c r="AR15" s="296">
        <f>AF23</f>
        <v>0</v>
      </c>
      <c r="AS15" s="296"/>
      <c r="AT15" s="296">
        <f>-AH20</f>
        <v>0</v>
      </c>
      <c r="AU15" s="296">
        <f>-AH21</f>
        <v>0</v>
      </c>
      <c r="AV15" s="296">
        <f>-AH22</f>
        <v>0</v>
      </c>
      <c r="AW15" s="296">
        <f>-AH23</f>
        <v>0</v>
      </c>
      <c r="AX15" s="296"/>
      <c r="AY15" s="296">
        <f>AI20</f>
        <v>0</v>
      </c>
      <c r="AZ15" s="296">
        <f>AI21</f>
        <v>0</v>
      </c>
      <c r="BA15" s="296">
        <f>AI22</f>
        <v>0</v>
      </c>
      <c r="BB15" s="296">
        <f>AI23</f>
        <v>0</v>
      </c>
      <c r="BC15" s="306"/>
    </row>
    <row r="16" spans="1:55" ht="15" thickBot="1" x14ac:dyDescent="0.35">
      <c r="A16" s="51" t="s">
        <v>37</v>
      </c>
      <c r="B16" s="100" t="s">
        <v>28</v>
      </c>
      <c r="C16" s="100" t="s">
        <v>38</v>
      </c>
      <c r="D16" s="47">
        <f t="shared" si="0"/>
        <v>1209.0832319015999</v>
      </c>
      <c r="E16" s="167">
        <f>E14+E15</f>
        <v>45.467708516999998</v>
      </c>
      <c r="F16" s="168">
        <f t="shared" ref="F16:AB16" si="4">F14+F15</f>
        <v>44.460078005799993</v>
      </c>
      <c r="G16" s="168">
        <f t="shared" si="4"/>
        <v>44.022189787399995</v>
      </c>
      <c r="H16" s="168">
        <f t="shared" si="4"/>
        <v>43.687879393599999</v>
      </c>
      <c r="I16" s="168">
        <f t="shared" si="4"/>
        <v>43.601467080600003</v>
      </c>
      <c r="J16" s="170">
        <f t="shared" si="4"/>
        <v>44.377444860600001</v>
      </c>
      <c r="K16" s="53">
        <f t="shared" si="4"/>
        <v>46.051133335999992</v>
      </c>
      <c r="L16" s="168">
        <f t="shared" si="4"/>
        <v>47.973110945199998</v>
      </c>
      <c r="M16" s="168">
        <f t="shared" si="4"/>
        <v>49.657398866799994</v>
      </c>
      <c r="N16" s="168">
        <f t="shared" si="4"/>
        <v>51.86143801659999</v>
      </c>
      <c r="O16" s="168">
        <f t="shared" si="4"/>
        <v>52.5207463526</v>
      </c>
      <c r="P16" s="168">
        <f t="shared" si="4"/>
        <v>53.351313978000007</v>
      </c>
      <c r="Q16" s="168">
        <f t="shared" si="4"/>
        <v>53.944679600199997</v>
      </c>
      <c r="R16" s="168">
        <f t="shared" si="4"/>
        <v>54.696071565399997</v>
      </c>
      <c r="S16" s="168">
        <f t="shared" si="4"/>
        <v>54.108048104799998</v>
      </c>
      <c r="T16" s="168">
        <f t="shared" si="4"/>
        <v>54.464081713999995</v>
      </c>
      <c r="U16" s="168">
        <f t="shared" si="4"/>
        <v>55.254356753799996</v>
      </c>
      <c r="V16" s="168">
        <f t="shared" si="4"/>
        <v>56.659798429000006</v>
      </c>
      <c r="W16" s="168">
        <f t="shared" si="4"/>
        <v>56.435705421599998</v>
      </c>
      <c r="X16" s="168">
        <f t="shared" si="4"/>
        <v>53.749985447199997</v>
      </c>
      <c r="Y16" s="168">
        <f t="shared" si="4"/>
        <v>52.554555356200005</v>
      </c>
      <c r="Z16" s="169">
        <f t="shared" si="4"/>
        <v>52.368060812799996</v>
      </c>
      <c r="AA16" s="167">
        <f t="shared" si="4"/>
        <v>50.289036582199998</v>
      </c>
      <c r="AB16" s="170">
        <f t="shared" si="4"/>
        <v>47.526942974199997</v>
      </c>
      <c r="AC16" s="364"/>
      <c r="AD16" s="304">
        <v>9</v>
      </c>
      <c r="AE16" s="308">
        <f>M33</f>
        <v>0</v>
      </c>
      <c r="AF16" s="308">
        <f>$M47</f>
        <v>0</v>
      </c>
      <c r="AG16" s="308">
        <f t="shared" si="1"/>
        <v>0</v>
      </c>
      <c r="AH16" s="308">
        <f>$M32</f>
        <v>0</v>
      </c>
      <c r="AI16" s="308">
        <f>$M46</f>
        <v>0</v>
      </c>
      <c r="AJ16" s="296">
        <f>AG24</f>
        <v>0</v>
      </c>
      <c r="AK16" s="296">
        <f>AG25</f>
        <v>0</v>
      </c>
      <c r="AL16" s="296">
        <f>AG26</f>
        <v>0</v>
      </c>
      <c r="AM16" s="296">
        <f>AG27</f>
        <v>0</v>
      </c>
      <c r="AN16" s="296"/>
      <c r="AO16" s="296">
        <f>AF24</f>
        <v>0</v>
      </c>
      <c r="AP16" s="296">
        <f>AF25</f>
        <v>0</v>
      </c>
      <c r="AQ16" s="296">
        <f>AF26</f>
        <v>0</v>
      </c>
      <c r="AR16" s="296">
        <f>AF27</f>
        <v>0</v>
      </c>
      <c r="AS16" s="296"/>
      <c r="AT16" s="296">
        <f>-AH24</f>
        <v>0</v>
      </c>
      <c r="AU16" s="296">
        <f>-AH25</f>
        <v>0</v>
      </c>
      <c r="AV16" s="296">
        <f>-AH26</f>
        <v>0</v>
      </c>
      <c r="AW16" s="296">
        <f>-AH27</f>
        <v>0</v>
      </c>
      <c r="AX16" s="296"/>
      <c r="AY16" s="296">
        <f>AI24</f>
        <v>0</v>
      </c>
      <c r="AZ16" s="296">
        <f>AI25</f>
        <v>0</v>
      </c>
      <c r="BA16" s="296">
        <f>AI26</f>
        <v>0</v>
      </c>
      <c r="BB16" s="296">
        <f>AI27</f>
        <v>0</v>
      </c>
      <c r="BC16" s="306"/>
    </row>
    <row r="17" spans="1:55" x14ac:dyDescent="0.3">
      <c r="A17" s="93"/>
      <c r="B17" s="376" t="s">
        <v>28</v>
      </c>
      <c r="C17" s="376" t="s">
        <v>39</v>
      </c>
      <c r="D17" s="68">
        <f t="shared" si="0"/>
        <v>24</v>
      </c>
      <c r="E17" s="377">
        <v>1</v>
      </c>
      <c r="F17" s="378">
        <v>1</v>
      </c>
      <c r="G17" s="378">
        <v>1</v>
      </c>
      <c r="H17" s="378">
        <v>1</v>
      </c>
      <c r="I17" s="378">
        <v>1</v>
      </c>
      <c r="J17" s="379">
        <v>1</v>
      </c>
      <c r="K17" s="380">
        <v>1</v>
      </c>
      <c r="L17" s="378">
        <v>1</v>
      </c>
      <c r="M17" s="378">
        <v>1</v>
      </c>
      <c r="N17" s="378">
        <v>1</v>
      </c>
      <c r="O17" s="378">
        <v>1</v>
      </c>
      <c r="P17" s="378">
        <v>1</v>
      </c>
      <c r="Q17" s="378">
        <v>1</v>
      </c>
      <c r="R17" s="378">
        <v>1</v>
      </c>
      <c r="S17" s="378">
        <v>1</v>
      </c>
      <c r="T17" s="378">
        <v>1</v>
      </c>
      <c r="U17" s="378">
        <v>1</v>
      </c>
      <c r="V17" s="378">
        <v>1</v>
      </c>
      <c r="W17" s="378">
        <v>1</v>
      </c>
      <c r="X17" s="378">
        <v>1</v>
      </c>
      <c r="Y17" s="378">
        <v>1</v>
      </c>
      <c r="Z17" s="381">
        <v>1</v>
      </c>
      <c r="AA17" s="377">
        <v>1</v>
      </c>
      <c r="AB17" s="379">
        <v>1</v>
      </c>
      <c r="AC17" s="382" t="s">
        <v>76</v>
      </c>
      <c r="AD17" s="304">
        <v>10</v>
      </c>
      <c r="AE17" s="308">
        <f>N33</f>
        <v>0</v>
      </c>
      <c r="AF17" s="308">
        <f>$N47</f>
        <v>0</v>
      </c>
      <c r="AG17" s="308">
        <f t="shared" si="1"/>
        <v>0</v>
      </c>
      <c r="AH17" s="308">
        <f>$N32</f>
        <v>0</v>
      </c>
      <c r="AI17" s="308">
        <f>$N46</f>
        <v>0</v>
      </c>
      <c r="AJ17" s="296">
        <f>AG28</f>
        <v>0</v>
      </c>
      <c r="AK17" s="296">
        <f>AG29</f>
        <v>0</v>
      </c>
      <c r="AL17" s="296">
        <f>AG30</f>
        <v>0</v>
      </c>
      <c r="AM17" s="296">
        <f>AG31</f>
        <v>0</v>
      </c>
      <c r="AN17" s="296"/>
      <c r="AO17" s="296">
        <f>AF28</f>
        <v>0</v>
      </c>
      <c r="AP17" s="296">
        <f>AF29</f>
        <v>0</v>
      </c>
      <c r="AQ17" s="296">
        <f>AF30</f>
        <v>0</v>
      </c>
      <c r="AR17" s="296">
        <f>AF31</f>
        <v>0</v>
      </c>
      <c r="AS17" s="296"/>
      <c r="AT17" s="296">
        <f>-AH28</f>
        <v>0</v>
      </c>
      <c r="AU17" s="296">
        <f>-AH29</f>
        <v>0</v>
      </c>
      <c r="AV17" s="296">
        <f>-AH30</f>
        <v>0</v>
      </c>
      <c r="AW17" s="296">
        <f>-AH31</f>
        <v>0</v>
      </c>
      <c r="AX17" s="296"/>
      <c r="AY17" s="296">
        <f>AI28</f>
        <v>0</v>
      </c>
      <c r="AZ17" s="296">
        <f>AI29</f>
        <v>0</v>
      </c>
      <c r="BA17" s="296">
        <f>AI30</f>
        <v>0</v>
      </c>
      <c r="BB17" s="296">
        <f>AI31</f>
        <v>0</v>
      </c>
      <c r="BC17" s="306"/>
    </row>
    <row r="18" spans="1:55" x14ac:dyDescent="0.3">
      <c r="A18" s="97"/>
      <c r="B18" s="383" t="s">
        <v>28</v>
      </c>
      <c r="C18" s="383" t="s">
        <v>39</v>
      </c>
      <c r="D18" s="57">
        <f t="shared" si="0"/>
        <v>152</v>
      </c>
      <c r="E18" s="384">
        <v>3</v>
      </c>
      <c r="F18" s="385">
        <v>3</v>
      </c>
      <c r="G18" s="385">
        <v>3</v>
      </c>
      <c r="H18" s="385">
        <v>3</v>
      </c>
      <c r="I18" s="385">
        <v>3</v>
      </c>
      <c r="J18" s="386">
        <v>3</v>
      </c>
      <c r="K18" s="387">
        <v>8</v>
      </c>
      <c r="L18" s="385">
        <v>8</v>
      </c>
      <c r="M18" s="385">
        <v>8</v>
      </c>
      <c r="N18" s="385">
        <v>8</v>
      </c>
      <c r="O18" s="385">
        <v>8</v>
      </c>
      <c r="P18" s="385">
        <v>8</v>
      </c>
      <c r="Q18" s="385">
        <v>8</v>
      </c>
      <c r="R18" s="385">
        <v>8</v>
      </c>
      <c r="S18" s="385">
        <v>8</v>
      </c>
      <c r="T18" s="385">
        <v>8</v>
      </c>
      <c r="U18" s="385">
        <v>8</v>
      </c>
      <c r="V18" s="385">
        <v>8</v>
      </c>
      <c r="W18" s="385">
        <v>8</v>
      </c>
      <c r="X18" s="385">
        <v>8</v>
      </c>
      <c r="Y18" s="385">
        <v>8</v>
      </c>
      <c r="Z18" s="388">
        <v>8</v>
      </c>
      <c r="AA18" s="384">
        <v>3</v>
      </c>
      <c r="AB18" s="386">
        <v>3</v>
      </c>
      <c r="AC18" s="382" t="s">
        <v>77</v>
      </c>
      <c r="AD18" s="304">
        <v>11</v>
      </c>
      <c r="AE18" s="308">
        <f>O33</f>
        <v>0</v>
      </c>
      <c r="AF18" s="308">
        <f>$O47</f>
        <v>0</v>
      </c>
      <c r="AG18" s="308">
        <f t="shared" si="1"/>
        <v>0</v>
      </c>
      <c r="AH18" s="308">
        <f>$O32</f>
        <v>0</v>
      </c>
      <c r="AI18" s="308">
        <f>$O46</f>
        <v>0</v>
      </c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97"/>
      <c r="B19" s="383"/>
      <c r="C19" s="383"/>
      <c r="D19" s="57">
        <f t="shared" si="0"/>
        <v>0</v>
      </c>
      <c r="E19" s="384"/>
      <c r="F19" s="385"/>
      <c r="G19" s="385"/>
      <c r="H19" s="385"/>
      <c r="I19" s="385"/>
      <c r="J19" s="386"/>
      <c r="K19" s="387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8"/>
      <c r="AA19" s="384"/>
      <c r="AB19" s="386"/>
      <c r="AC19" s="382"/>
      <c r="AD19" s="304">
        <v>12</v>
      </c>
      <c r="AE19" s="308">
        <f>P33</f>
        <v>0</v>
      </c>
      <c r="AF19" s="308">
        <f>$P47</f>
        <v>0</v>
      </c>
      <c r="AG19" s="308">
        <f t="shared" si="1"/>
        <v>0</v>
      </c>
      <c r="AH19" s="308">
        <f>$P32</f>
        <v>0</v>
      </c>
      <c r="AI19" s="308">
        <f>$P46</f>
        <v>0</v>
      </c>
      <c r="AJ19" s="310" t="s">
        <v>40</v>
      </c>
      <c r="AK19" s="296"/>
      <c r="AL19" s="296"/>
      <c r="AM19" s="296"/>
      <c r="AN19" s="296"/>
      <c r="AO19" s="310" t="s">
        <v>41</v>
      </c>
      <c r="AP19" s="296"/>
      <c r="AQ19" s="296"/>
      <c r="AR19" s="296"/>
      <c r="AS19" s="296"/>
      <c r="AT19" s="310" t="s">
        <v>42</v>
      </c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97"/>
      <c r="B20" s="383"/>
      <c r="C20" s="383"/>
      <c r="D20" s="57">
        <f t="shared" si="0"/>
        <v>0</v>
      </c>
      <c r="E20" s="384"/>
      <c r="F20" s="385"/>
      <c r="G20" s="385"/>
      <c r="H20" s="385"/>
      <c r="I20" s="385"/>
      <c r="J20" s="386"/>
      <c r="K20" s="387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8"/>
      <c r="AA20" s="384"/>
      <c r="AB20" s="386"/>
      <c r="AC20" s="382"/>
      <c r="AD20" s="304">
        <v>13</v>
      </c>
      <c r="AE20" s="308">
        <f>Q33</f>
        <v>0</v>
      </c>
      <c r="AF20" s="308">
        <f>$Q47</f>
        <v>0</v>
      </c>
      <c r="AG20" s="308">
        <f t="shared" si="1"/>
        <v>0</v>
      </c>
      <c r="AH20" s="308">
        <f>$Q32</f>
        <v>0</v>
      </c>
      <c r="AI20" s="308">
        <f>$Q46</f>
        <v>0</v>
      </c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97"/>
      <c r="B21" s="383"/>
      <c r="C21" s="383"/>
      <c r="D21" s="57">
        <f t="shared" si="0"/>
        <v>0</v>
      </c>
      <c r="E21" s="384"/>
      <c r="F21" s="385"/>
      <c r="G21" s="385"/>
      <c r="H21" s="385"/>
      <c r="I21" s="385"/>
      <c r="J21" s="386"/>
      <c r="K21" s="387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8"/>
      <c r="AA21" s="384"/>
      <c r="AB21" s="386"/>
      <c r="AC21" s="382"/>
      <c r="AD21" s="304">
        <v>14</v>
      </c>
      <c r="AE21" s="308">
        <f>R33</f>
        <v>0</v>
      </c>
      <c r="AF21" s="308">
        <f>$R47</f>
        <v>0</v>
      </c>
      <c r="AG21" s="308">
        <f t="shared" si="1"/>
        <v>0</v>
      </c>
      <c r="AH21" s="308">
        <f>$R32</f>
        <v>0</v>
      </c>
      <c r="AI21" s="308">
        <f>$R46</f>
        <v>0</v>
      </c>
      <c r="AJ21" s="296">
        <f>$E11</f>
        <v>0</v>
      </c>
      <c r="AK21" s="296">
        <f>$F11</f>
        <v>0</v>
      </c>
      <c r="AL21" s="296">
        <f>G11</f>
        <v>0</v>
      </c>
      <c r="AM21" s="296">
        <f>H11</f>
        <v>0</v>
      </c>
      <c r="AN21" s="296"/>
      <c r="AO21" s="296">
        <f>$E12</f>
        <v>0</v>
      </c>
      <c r="AP21" s="296">
        <f>$F12</f>
        <v>0</v>
      </c>
      <c r="AQ21" s="296">
        <f>L12</f>
        <v>0</v>
      </c>
      <c r="AR21" s="296">
        <f>M12</f>
        <v>0</v>
      </c>
      <c r="AS21" s="296"/>
      <c r="AT21" s="296">
        <f>$E13</f>
        <v>1.3705830000000001</v>
      </c>
      <c r="AU21" s="296">
        <f>$F13</f>
        <v>1.2162790000000001</v>
      </c>
      <c r="AV21" s="296">
        <f>Q13</f>
        <v>1.9133199999999999</v>
      </c>
      <c r="AW21" s="296">
        <f>R13</f>
        <v>2.0036200000000002</v>
      </c>
      <c r="AX21" s="296"/>
      <c r="AY21" s="296"/>
      <c r="AZ21" s="296"/>
      <c r="BA21" s="296"/>
      <c r="BB21" s="296"/>
      <c r="BC21" s="306"/>
    </row>
    <row r="22" spans="1:55" x14ac:dyDescent="0.3">
      <c r="A22" s="97"/>
      <c r="B22" s="383"/>
      <c r="C22" s="383"/>
      <c r="D22" s="57">
        <f t="shared" si="0"/>
        <v>0</v>
      </c>
      <c r="E22" s="384"/>
      <c r="F22" s="385"/>
      <c r="G22" s="385"/>
      <c r="H22" s="385"/>
      <c r="I22" s="385"/>
      <c r="J22" s="386"/>
      <c r="K22" s="387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8"/>
      <c r="AA22" s="384"/>
      <c r="AB22" s="386"/>
      <c r="AC22" s="382"/>
      <c r="AD22" s="304">
        <v>15</v>
      </c>
      <c r="AE22" s="308">
        <f>S33</f>
        <v>0</v>
      </c>
      <c r="AF22" s="308">
        <f>$S47</f>
        <v>0</v>
      </c>
      <c r="AG22" s="308">
        <f t="shared" si="1"/>
        <v>0</v>
      </c>
      <c r="AH22" s="308">
        <f>$S32</f>
        <v>0</v>
      </c>
      <c r="AI22" s="308">
        <f>$S46</f>
        <v>0</v>
      </c>
      <c r="AJ22" s="296">
        <f>$I11</f>
        <v>0</v>
      </c>
      <c r="AK22" s="296">
        <f>$J11</f>
        <v>0</v>
      </c>
      <c r="AL22" s="296">
        <f>$K11</f>
        <v>0</v>
      </c>
      <c r="AM22" s="296">
        <f>$L11</f>
        <v>0</v>
      </c>
      <c r="AN22" s="296"/>
      <c r="AO22" s="296">
        <f>$I12</f>
        <v>0</v>
      </c>
      <c r="AP22" s="296">
        <f>$J12</f>
        <v>0</v>
      </c>
      <c r="AQ22" s="296">
        <f>$K12</f>
        <v>0</v>
      </c>
      <c r="AR22" s="296">
        <f>$L12</f>
        <v>0</v>
      </c>
      <c r="AS22" s="296"/>
      <c r="AT22" s="296">
        <f>$I13</f>
        <v>1.0907009999999999</v>
      </c>
      <c r="AU22" s="296">
        <f>$J13</f>
        <v>1.1967779999999999</v>
      </c>
      <c r="AV22" s="296">
        <f>$K13</f>
        <v>1.3741369999999999</v>
      </c>
      <c r="AW22" s="296">
        <f>$L13</f>
        <v>1.5446230000000001</v>
      </c>
      <c r="AX22" s="296"/>
      <c r="AY22" s="296"/>
      <c r="AZ22" s="296"/>
      <c r="BA22" s="296"/>
      <c r="BB22" s="296"/>
      <c r="BC22" s="306"/>
    </row>
    <row r="23" spans="1:55" x14ac:dyDescent="0.3">
      <c r="A23" s="97"/>
      <c r="B23" s="383" t="s">
        <v>28</v>
      </c>
      <c r="C23" s="383" t="s">
        <v>39</v>
      </c>
      <c r="D23" s="57">
        <f>SUM(E23:AB23)</f>
        <v>0</v>
      </c>
      <c r="E23" s="384"/>
      <c r="F23" s="385"/>
      <c r="G23" s="385"/>
      <c r="H23" s="385"/>
      <c r="I23" s="385"/>
      <c r="J23" s="386"/>
      <c r="K23" s="387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8"/>
      <c r="AA23" s="384"/>
      <c r="AB23" s="386"/>
      <c r="AC23" s="382" t="s">
        <v>82</v>
      </c>
      <c r="AD23" s="304">
        <v>16</v>
      </c>
      <c r="AE23" s="308">
        <f>T33</f>
        <v>0</v>
      </c>
      <c r="AF23" s="308">
        <f>$T47</f>
        <v>0</v>
      </c>
      <c r="AG23" s="308">
        <f t="shared" si="1"/>
        <v>0</v>
      </c>
      <c r="AH23" s="308">
        <f>$T32</f>
        <v>0</v>
      </c>
      <c r="AI23" s="308">
        <f>$T46</f>
        <v>0</v>
      </c>
      <c r="AJ23" s="296">
        <f>$M11</f>
        <v>0</v>
      </c>
      <c r="AK23" s="296">
        <f>$N11</f>
        <v>0</v>
      </c>
      <c r="AL23" s="296">
        <f>$O11</f>
        <v>0</v>
      </c>
      <c r="AM23" s="296">
        <f>$P11</f>
        <v>0</v>
      </c>
      <c r="AN23" s="296"/>
      <c r="AO23" s="296">
        <f>$M12</f>
        <v>0</v>
      </c>
      <c r="AP23" s="296">
        <f>$N12</f>
        <v>0</v>
      </c>
      <c r="AQ23" s="296">
        <f>$O12</f>
        <v>0</v>
      </c>
      <c r="AR23" s="296">
        <f>$P12</f>
        <v>0</v>
      </c>
      <c r="AS23" s="296"/>
      <c r="AT23" s="296">
        <f>$M13</f>
        <v>1.5955269999999999</v>
      </c>
      <c r="AU23" s="296">
        <f>$N13</f>
        <v>1.782562</v>
      </c>
      <c r="AV23" s="296">
        <f>$O13</f>
        <v>1.7348330000000001</v>
      </c>
      <c r="AW23" s="296">
        <f>$P13</f>
        <v>1.8144210000000001</v>
      </c>
      <c r="AX23" s="296"/>
      <c r="AY23" s="296"/>
      <c r="AZ23" s="296"/>
      <c r="BA23" s="296"/>
      <c r="BB23" s="296"/>
      <c r="BC23" s="306"/>
    </row>
    <row r="24" spans="1:55" x14ac:dyDescent="0.3">
      <c r="A24" s="97"/>
      <c r="B24" s="383"/>
      <c r="C24" s="383"/>
      <c r="D24" s="57">
        <f t="shared" si="0"/>
        <v>0</v>
      </c>
      <c r="E24" s="384"/>
      <c r="F24" s="385"/>
      <c r="G24" s="385"/>
      <c r="H24" s="385"/>
      <c r="I24" s="385"/>
      <c r="J24" s="386"/>
      <c r="K24" s="387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8"/>
      <c r="AA24" s="384"/>
      <c r="AB24" s="386"/>
      <c r="AC24" s="382"/>
      <c r="AD24" s="304">
        <v>17</v>
      </c>
      <c r="AE24" s="308">
        <f>U33</f>
        <v>0</v>
      </c>
      <c r="AF24" s="308">
        <f>$U47</f>
        <v>0</v>
      </c>
      <c r="AG24" s="308">
        <f t="shared" si="1"/>
        <v>0</v>
      </c>
      <c r="AH24" s="308">
        <f>$U32</f>
        <v>0</v>
      </c>
      <c r="AI24" s="308">
        <f>$U46</f>
        <v>0</v>
      </c>
      <c r="AJ24" s="296">
        <f>$Q11</f>
        <v>0</v>
      </c>
      <c r="AK24" s="296">
        <f>$R11</f>
        <v>0</v>
      </c>
      <c r="AL24" s="296">
        <f>$S11</f>
        <v>0</v>
      </c>
      <c r="AM24" s="296">
        <f>$T11</f>
        <v>0</v>
      </c>
      <c r="AN24" s="296"/>
      <c r="AO24" s="296">
        <f>$Q12</f>
        <v>0</v>
      </c>
      <c r="AP24" s="296">
        <f>$R12</f>
        <v>0</v>
      </c>
      <c r="AQ24" s="296">
        <f>$S12</f>
        <v>0</v>
      </c>
      <c r="AR24" s="296">
        <f>$T12</f>
        <v>0</v>
      </c>
      <c r="AS24" s="296"/>
      <c r="AT24" s="296">
        <f>$Q13</f>
        <v>1.9133199999999999</v>
      </c>
      <c r="AU24" s="296">
        <f>$R13</f>
        <v>2.0036200000000002</v>
      </c>
      <c r="AV24" s="296">
        <f>$S13</f>
        <v>2.1659199999999998</v>
      </c>
      <c r="AW24" s="296">
        <f>$T13</f>
        <v>2.3367589999999998</v>
      </c>
      <c r="AX24" s="296"/>
      <c r="AY24" s="296"/>
      <c r="AZ24" s="296"/>
      <c r="BA24" s="296"/>
      <c r="BB24" s="296"/>
      <c r="BC24" s="306"/>
    </row>
    <row r="25" spans="1:55" x14ac:dyDescent="0.3">
      <c r="A25" s="97" t="s">
        <v>43</v>
      </c>
      <c r="B25" s="383"/>
      <c r="C25" s="383"/>
      <c r="D25" s="57">
        <f t="shared" si="0"/>
        <v>0</v>
      </c>
      <c r="E25" s="384"/>
      <c r="F25" s="385"/>
      <c r="G25" s="385"/>
      <c r="H25" s="385"/>
      <c r="I25" s="385"/>
      <c r="J25" s="386"/>
      <c r="K25" s="387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8"/>
      <c r="AA25" s="384"/>
      <c r="AB25" s="386"/>
      <c r="AC25" s="382"/>
      <c r="AD25" s="304">
        <v>18</v>
      </c>
      <c r="AE25" s="308">
        <f>V33</f>
        <v>0</v>
      </c>
      <c r="AF25" s="308">
        <f>$V47</f>
        <v>0</v>
      </c>
      <c r="AG25" s="308">
        <f t="shared" si="1"/>
        <v>0</v>
      </c>
      <c r="AH25" s="308">
        <f>$V32</f>
        <v>0</v>
      </c>
      <c r="AI25" s="308">
        <f>$V46</f>
        <v>0</v>
      </c>
      <c r="AJ25" s="296">
        <f>$U11</f>
        <v>0</v>
      </c>
      <c r="AK25" s="296">
        <f>$V11</f>
        <v>0</v>
      </c>
      <c r="AL25" s="296">
        <f>$W11</f>
        <v>0</v>
      </c>
      <c r="AM25" s="296">
        <f>$X11</f>
        <v>0</v>
      </c>
      <c r="AN25" s="296"/>
      <c r="AO25" s="296">
        <f>$U12</f>
        <v>0</v>
      </c>
      <c r="AP25" s="296">
        <f>$V12</f>
        <v>0</v>
      </c>
      <c r="AQ25" s="296">
        <f>$W12</f>
        <v>0</v>
      </c>
      <c r="AR25" s="296">
        <f>$X12</f>
        <v>0</v>
      </c>
      <c r="AS25" s="296"/>
      <c r="AT25" s="296">
        <f>$U13</f>
        <v>2.5464280000000001</v>
      </c>
      <c r="AU25" s="296">
        <f>$V13</f>
        <v>2.7951459999999999</v>
      </c>
      <c r="AV25" s="296">
        <f>$W13</f>
        <v>2.8946459999999998</v>
      </c>
      <c r="AW25" s="296">
        <f>$X13</f>
        <v>2.7470110000000001</v>
      </c>
      <c r="AX25" s="296"/>
      <c r="AY25" s="296"/>
      <c r="AZ25" s="296"/>
      <c r="BA25" s="296"/>
      <c r="BB25" s="296"/>
      <c r="BC25" s="306"/>
    </row>
    <row r="26" spans="1:55" x14ac:dyDescent="0.3">
      <c r="A26" s="97"/>
      <c r="B26" s="383"/>
      <c r="C26" s="383"/>
      <c r="D26" s="57">
        <f t="shared" si="0"/>
        <v>0</v>
      </c>
      <c r="E26" s="384"/>
      <c r="F26" s="385"/>
      <c r="G26" s="385"/>
      <c r="H26" s="385"/>
      <c r="I26" s="385"/>
      <c r="J26" s="386"/>
      <c r="K26" s="387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88"/>
      <c r="AA26" s="384"/>
      <c r="AB26" s="386"/>
      <c r="AC26" s="382"/>
      <c r="AD26" s="304">
        <v>19</v>
      </c>
      <c r="AE26" s="308">
        <f>W33</f>
        <v>0</v>
      </c>
      <c r="AF26" s="308">
        <f>$W47</f>
        <v>0</v>
      </c>
      <c r="AG26" s="308">
        <f t="shared" si="1"/>
        <v>0</v>
      </c>
      <c r="AH26" s="308">
        <f>$W32</f>
        <v>0</v>
      </c>
      <c r="AI26" s="308">
        <f>$W46</f>
        <v>0</v>
      </c>
      <c r="AJ26" s="296">
        <f>$Y11</f>
        <v>0</v>
      </c>
      <c r="AK26" s="296">
        <f>$Z11</f>
        <v>0</v>
      </c>
      <c r="AL26" s="296">
        <f>$AA11</f>
        <v>0</v>
      </c>
      <c r="AM26" s="296">
        <f>$AB11</f>
        <v>0</v>
      </c>
      <c r="AN26" s="296"/>
      <c r="AO26" s="296">
        <f>$Y12</f>
        <v>0</v>
      </c>
      <c r="AP26" s="296">
        <f>$Z12</f>
        <v>0</v>
      </c>
      <c r="AQ26" s="296">
        <f>$AA12</f>
        <v>0</v>
      </c>
      <c r="AR26" s="296">
        <f>$AB12</f>
        <v>0</v>
      </c>
      <c r="AS26" s="296"/>
      <c r="AT26" s="296">
        <f>$Y13</f>
        <v>2.6591109999999998</v>
      </c>
      <c r="AU26" s="296">
        <f>$Z13</f>
        <v>2.6593239999999998</v>
      </c>
      <c r="AV26" s="296">
        <f>$AA13</f>
        <v>2.2544420000000001</v>
      </c>
      <c r="AW26" s="296">
        <f>$AB13</f>
        <v>1.710304</v>
      </c>
      <c r="AX26" s="296"/>
      <c r="AY26" s="296"/>
      <c r="AZ26" s="296"/>
      <c r="BA26" s="296"/>
      <c r="BB26" s="296"/>
      <c r="BC26" s="306"/>
    </row>
    <row r="27" spans="1:55" x14ac:dyDescent="0.3">
      <c r="A27" s="97"/>
      <c r="B27" s="383"/>
      <c r="C27" s="383"/>
      <c r="D27" s="57">
        <f t="shared" si="0"/>
        <v>0</v>
      </c>
      <c r="E27" s="384"/>
      <c r="F27" s="385"/>
      <c r="G27" s="385"/>
      <c r="H27" s="385"/>
      <c r="I27" s="385"/>
      <c r="J27" s="386"/>
      <c r="K27" s="387"/>
      <c r="L27" s="385"/>
      <c r="M27" s="385"/>
      <c r="N27" s="385"/>
      <c r="O27" s="385"/>
      <c r="P27" s="385"/>
      <c r="Q27" s="385"/>
      <c r="R27" s="385"/>
      <c r="S27" s="385"/>
      <c r="T27" s="385"/>
      <c r="U27" s="385"/>
      <c r="V27" s="385"/>
      <c r="W27" s="385"/>
      <c r="X27" s="385"/>
      <c r="Y27" s="385"/>
      <c r="Z27" s="388"/>
      <c r="AA27" s="384"/>
      <c r="AB27" s="386"/>
      <c r="AC27" s="382"/>
      <c r="AD27" s="304">
        <v>20</v>
      </c>
      <c r="AE27" s="308">
        <f>X33</f>
        <v>0</v>
      </c>
      <c r="AF27" s="308">
        <f>$X47</f>
        <v>0</v>
      </c>
      <c r="AG27" s="308">
        <f t="shared" si="1"/>
        <v>0</v>
      </c>
      <c r="AH27" s="308">
        <f>$X32</f>
        <v>0</v>
      </c>
      <c r="AI27" s="308">
        <f>$X46</f>
        <v>0</v>
      </c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97"/>
      <c r="B28" s="383"/>
      <c r="C28" s="383"/>
      <c r="D28" s="57">
        <f t="shared" si="0"/>
        <v>0</v>
      </c>
      <c r="E28" s="384"/>
      <c r="F28" s="385"/>
      <c r="G28" s="385"/>
      <c r="H28" s="385"/>
      <c r="I28" s="385"/>
      <c r="J28" s="386"/>
      <c r="K28" s="387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8"/>
      <c r="AA28" s="384"/>
      <c r="AB28" s="386"/>
      <c r="AC28" s="382"/>
      <c r="AD28" s="304">
        <v>21</v>
      </c>
      <c r="AE28" s="308">
        <f>Y33</f>
        <v>0</v>
      </c>
      <c r="AF28" s="308">
        <f>$Y47</f>
        <v>0</v>
      </c>
      <c r="AG28" s="308">
        <f t="shared" si="1"/>
        <v>0</v>
      </c>
      <c r="AH28" s="308">
        <f>$Y32</f>
        <v>0</v>
      </c>
      <c r="AI28" s="308">
        <f>$Y46</f>
        <v>0</v>
      </c>
      <c r="AJ28" s="310" t="s">
        <v>44</v>
      </c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97"/>
      <c r="B29" s="383"/>
      <c r="C29" s="383"/>
      <c r="D29" s="57">
        <f t="shared" si="0"/>
        <v>0</v>
      </c>
      <c r="E29" s="384"/>
      <c r="F29" s="385"/>
      <c r="G29" s="385"/>
      <c r="H29" s="385"/>
      <c r="I29" s="385"/>
      <c r="J29" s="386"/>
      <c r="K29" s="387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8"/>
      <c r="AA29" s="384"/>
      <c r="AB29" s="386"/>
      <c r="AC29" s="382"/>
      <c r="AD29" s="304">
        <v>22</v>
      </c>
      <c r="AE29" s="308">
        <f>Z33</f>
        <v>0</v>
      </c>
      <c r="AF29" s="308">
        <f>$Z47</f>
        <v>0</v>
      </c>
      <c r="AG29" s="308">
        <f t="shared" si="1"/>
        <v>0</v>
      </c>
      <c r="AH29" s="308">
        <f>$Z32</f>
        <v>0</v>
      </c>
      <c r="AI29" s="308">
        <f>$Z46</f>
        <v>0</v>
      </c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97"/>
      <c r="B30" s="383"/>
      <c r="C30" s="383"/>
      <c r="D30" s="57">
        <f t="shared" si="0"/>
        <v>0</v>
      </c>
      <c r="E30" s="384"/>
      <c r="F30" s="385"/>
      <c r="G30" s="385"/>
      <c r="H30" s="385"/>
      <c r="I30" s="385"/>
      <c r="J30" s="386"/>
      <c r="K30" s="387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385"/>
      <c r="X30" s="385"/>
      <c r="Y30" s="385"/>
      <c r="Z30" s="388"/>
      <c r="AA30" s="384"/>
      <c r="AB30" s="386"/>
      <c r="AC30" s="382"/>
      <c r="AD30" s="304">
        <v>23</v>
      </c>
      <c r="AE30" s="308">
        <f>AA33</f>
        <v>0</v>
      </c>
      <c r="AF30" s="308">
        <f>$AA47</f>
        <v>0</v>
      </c>
      <c r="AG30" s="308">
        <f t="shared" si="1"/>
        <v>0</v>
      </c>
      <c r="AH30" s="308">
        <f>$AA32</f>
        <v>0</v>
      </c>
      <c r="AI30" s="308">
        <f>$AA46</f>
        <v>0</v>
      </c>
      <c r="AJ30" s="296">
        <f>-$E24</f>
        <v>0</v>
      </c>
      <c r="AK30" s="296">
        <f>-$F24</f>
        <v>0</v>
      </c>
      <c r="AL30" s="296">
        <f>-$G20</f>
        <v>0</v>
      </c>
      <c r="AM30" s="296">
        <f>-$H20</f>
        <v>0</v>
      </c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97"/>
      <c r="B31" s="383"/>
      <c r="C31" s="383"/>
      <c r="D31" s="57">
        <f t="shared" si="0"/>
        <v>0</v>
      </c>
      <c r="E31" s="384"/>
      <c r="F31" s="385"/>
      <c r="G31" s="385"/>
      <c r="H31" s="385"/>
      <c r="I31" s="385"/>
      <c r="J31" s="386"/>
      <c r="K31" s="387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X31" s="385"/>
      <c r="Y31" s="385"/>
      <c r="Z31" s="388"/>
      <c r="AA31" s="384"/>
      <c r="AB31" s="386"/>
      <c r="AC31" s="382"/>
      <c r="AD31" s="304">
        <v>24</v>
      </c>
      <c r="AE31" s="311">
        <f>AB33</f>
        <v>0</v>
      </c>
      <c r="AF31" s="311">
        <f>$AB47</f>
        <v>0</v>
      </c>
      <c r="AG31" s="311">
        <f t="shared" si="1"/>
        <v>0</v>
      </c>
      <c r="AH31" s="311">
        <f>$AB32</f>
        <v>0</v>
      </c>
      <c r="AI31" s="311">
        <f>$AB46</f>
        <v>0</v>
      </c>
      <c r="AJ31" s="296">
        <f>-$I20</f>
        <v>0</v>
      </c>
      <c r="AK31" s="296">
        <f>-$J20</f>
        <v>0</v>
      </c>
      <c r="AL31" s="296">
        <f>-$K20</f>
        <v>0</v>
      </c>
      <c r="AM31" s="296">
        <f>-$L20</f>
        <v>0</v>
      </c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97"/>
      <c r="B32" s="383"/>
      <c r="C32" s="383"/>
      <c r="D32" s="57">
        <f t="shared" si="0"/>
        <v>0</v>
      </c>
      <c r="E32" s="384"/>
      <c r="F32" s="385"/>
      <c r="G32" s="385"/>
      <c r="H32" s="385"/>
      <c r="I32" s="385"/>
      <c r="J32" s="386"/>
      <c r="K32" s="387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X32" s="385"/>
      <c r="Y32" s="385"/>
      <c r="Z32" s="388"/>
      <c r="AA32" s="384"/>
      <c r="AB32" s="386"/>
      <c r="AC32" s="382"/>
      <c r="AD32" s="306"/>
      <c r="AE32" s="306"/>
      <c r="AF32" s="306"/>
      <c r="AG32" s="306"/>
      <c r="AH32" s="306"/>
      <c r="AI32" s="306"/>
      <c r="AJ32" s="296">
        <f>-$M20</f>
        <v>0</v>
      </c>
      <c r="AK32" s="296">
        <f>-$N20</f>
        <v>0</v>
      </c>
      <c r="AL32" s="296">
        <f>-$O20</f>
        <v>0</v>
      </c>
      <c r="AM32" s="296">
        <f>-$P20</f>
        <v>0</v>
      </c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97"/>
      <c r="B33" s="389"/>
      <c r="C33" s="389"/>
      <c r="D33" s="74">
        <f t="shared" si="0"/>
        <v>0</v>
      </c>
      <c r="E33" s="390"/>
      <c r="F33" s="391"/>
      <c r="G33" s="391"/>
      <c r="H33" s="391"/>
      <c r="I33" s="391"/>
      <c r="J33" s="392"/>
      <c r="K33" s="393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4"/>
      <c r="AA33" s="390"/>
      <c r="AB33" s="392"/>
      <c r="AC33" s="382"/>
      <c r="AD33" s="306"/>
      <c r="AE33" s="306"/>
      <c r="AF33" s="306"/>
      <c r="AG33" s="306"/>
      <c r="AH33" s="306"/>
      <c r="AI33" s="306"/>
      <c r="AJ33" s="296">
        <f>-$Q20</f>
        <v>0</v>
      </c>
      <c r="AK33" s="296">
        <f>-$R20</f>
        <v>0</v>
      </c>
      <c r="AL33" s="296">
        <f>-$S20</f>
        <v>0</v>
      </c>
      <c r="AM33" s="296">
        <f>-$T20</f>
        <v>0</v>
      </c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93"/>
      <c r="B34" s="376"/>
      <c r="C34" s="376"/>
      <c r="D34" s="68">
        <f t="shared" si="0"/>
        <v>0</v>
      </c>
      <c r="E34" s="377"/>
      <c r="F34" s="378"/>
      <c r="G34" s="378"/>
      <c r="H34" s="378"/>
      <c r="I34" s="378"/>
      <c r="J34" s="379"/>
      <c r="K34" s="380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81"/>
      <c r="AA34" s="377"/>
      <c r="AB34" s="379"/>
      <c r="AC34" s="382"/>
      <c r="AD34" s="306"/>
      <c r="AE34" s="306"/>
      <c r="AF34" s="306"/>
      <c r="AG34" s="306"/>
      <c r="AH34" s="306"/>
      <c r="AI34" s="306"/>
      <c r="AJ34" s="296">
        <f>-$U20</f>
        <v>0</v>
      </c>
      <c r="AK34" s="296">
        <f>-$V20</f>
        <v>0</v>
      </c>
      <c r="AL34" s="296">
        <f>-$W20</f>
        <v>0</v>
      </c>
      <c r="AM34" s="296">
        <f>-$X20</f>
        <v>0</v>
      </c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97"/>
      <c r="B35" s="383"/>
      <c r="C35" s="383"/>
      <c r="D35" s="57">
        <f t="shared" si="0"/>
        <v>0</v>
      </c>
      <c r="E35" s="384"/>
      <c r="F35" s="385"/>
      <c r="G35" s="385"/>
      <c r="H35" s="385"/>
      <c r="I35" s="385"/>
      <c r="J35" s="386"/>
      <c r="K35" s="387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8"/>
      <c r="AA35" s="384"/>
      <c r="AB35" s="386"/>
      <c r="AC35" s="382"/>
      <c r="AD35" s="306"/>
      <c r="AE35" s="306"/>
      <c r="AF35" s="306"/>
      <c r="AG35" s="306"/>
      <c r="AH35" s="306"/>
      <c r="AI35" s="306"/>
      <c r="AJ35" s="296">
        <f>-$Y20</f>
        <v>0</v>
      </c>
      <c r="AK35" s="296">
        <f>-$Z20</f>
        <v>0</v>
      </c>
      <c r="AL35" s="296">
        <f>-$AA20</f>
        <v>0</v>
      </c>
      <c r="AM35" s="296">
        <f>$AB20</f>
        <v>0</v>
      </c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97" t="s">
        <v>45</v>
      </c>
      <c r="B36" s="383"/>
      <c r="C36" s="383"/>
      <c r="D36" s="57">
        <f t="shared" si="0"/>
        <v>0</v>
      </c>
      <c r="E36" s="384"/>
      <c r="F36" s="385"/>
      <c r="G36" s="385"/>
      <c r="H36" s="385"/>
      <c r="I36" s="385"/>
      <c r="J36" s="386"/>
      <c r="K36" s="387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88"/>
      <c r="AA36" s="384"/>
      <c r="AB36" s="386"/>
      <c r="AC36" s="382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97"/>
      <c r="B37" s="383"/>
      <c r="C37" s="383"/>
      <c r="D37" s="57">
        <f t="shared" si="0"/>
        <v>0</v>
      </c>
      <c r="E37" s="384"/>
      <c r="F37" s="385"/>
      <c r="G37" s="385"/>
      <c r="H37" s="385"/>
      <c r="I37" s="385"/>
      <c r="J37" s="386"/>
      <c r="K37" s="387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Y37" s="385"/>
      <c r="Z37" s="388"/>
      <c r="AA37" s="384"/>
      <c r="AB37" s="386"/>
      <c r="AC37" s="382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102"/>
      <c r="B38" s="389"/>
      <c r="C38" s="389"/>
      <c r="D38" s="74">
        <f t="shared" si="0"/>
        <v>0</v>
      </c>
      <c r="E38" s="390"/>
      <c r="F38" s="391"/>
      <c r="G38" s="391"/>
      <c r="H38" s="391"/>
      <c r="I38" s="391"/>
      <c r="J38" s="392"/>
      <c r="K38" s="393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4"/>
      <c r="AA38" s="390"/>
      <c r="AB38" s="392"/>
      <c r="AC38" s="382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93"/>
      <c r="B39" s="395"/>
      <c r="C39" s="395"/>
      <c r="D39" s="261">
        <f t="shared" si="0"/>
        <v>0</v>
      </c>
      <c r="E39" s="396"/>
      <c r="F39" s="397"/>
      <c r="G39" s="397"/>
      <c r="H39" s="397"/>
      <c r="I39" s="397"/>
      <c r="J39" s="398"/>
      <c r="K39" s="399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400"/>
      <c r="AA39" s="396"/>
      <c r="AB39" s="398"/>
      <c r="AC39" s="382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97"/>
      <c r="B40" s="401"/>
      <c r="C40" s="401"/>
      <c r="D40" s="259">
        <f t="shared" si="0"/>
        <v>0</v>
      </c>
      <c r="E40" s="402"/>
      <c r="F40" s="403"/>
      <c r="G40" s="403"/>
      <c r="H40" s="403"/>
      <c r="I40" s="403"/>
      <c r="J40" s="404"/>
      <c r="K40" s="405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6"/>
      <c r="AA40" s="402"/>
      <c r="AB40" s="404"/>
      <c r="AC40" s="382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97"/>
      <c r="B41" s="401"/>
      <c r="C41" s="401"/>
      <c r="D41" s="259">
        <f t="shared" si="0"/>
        <v>0</v>
      </c>
      <c r="E41" s="402"/>
      <c r="F41" s="403"/>
      <c r="G41" s="403"/>
      <c r="H41" s="403"/>
      <c r="I41" s="403"/>
      <c r="J41" s="404"/>
      <c r="K41" s="405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6"/>
      <c r="AA41" s="402"/>
      <c r="AB41" s="404"/>
      <c r="AC41" s="382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97"/>
      <c r="B42" s="401"/>
      <c r="C42" s="401"/>
      <c r="D42" s="259">
        <v>0</v>
      </c>
      <c r="E42" s="402"/>
      <c r="F42" s="403"/>
      <c r="G42" s="403"/>
      <c r="H42" s="403"/>
      <c r="I42" s="403"/>
      <c r="J42" s="404"/>
      <c r="K42" s="405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6"/>
      <c r="AA42" s="402"/>
      <c r="AB42" s="404"/>
      <c r="AC42" s="382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97"/>
      <c r="B43" s="401"/>
      <c r="C43" s="401"/>
      <c r="D43" s="259">
        <v>0</v>
      </c>
      <c r="E43" s="402"/>
      <c r="F43" s="403"/>
      <c r="G43" s="403"/>
      <c r="H43" s="403"/>
      <c r="I43" s="403"/>
      <c r="J43" s="404"/>
      <c r="K43" s="405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6"/>
      <c r="AA43" s="402"/>
      <c r="AB43" s="404"/>
      <c r="AC43" s="382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97" t="s">
        <v>46</v>
      </c>
      <c r="B44" s="401"/>
      <c r="C44" s="401"/>
      <c r="D44" s="259">
        <f t="shared" si="0"/>
        <v>0</v>
      </c>
      <c r="E44" s="402"/>
      <c r="F44" s="403"/>
      <c r="G44" s="403"/>
      <c r="H44" s="403"/>
      <c r="I44" s="403"/>
      <c r="J44" s="404"/>
      <c r="K44" s="405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6"/>
      <c r="AA44" s="402"/>
      <c r="AB44" s="404"/>
      <c r="AC44" s="382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97"/>
      <c r="B45" s="401"/>
      <c r="C45" s="401"/>
      <c r="D45" s="259">
        <f t="shared" si="0"/>
        <v>0</v>
      </c>
      <c r="E45" s="402"/>
      <c r="F45" s="403"/>
      <c r="G45" s="403"/>
      <c r="H45" s="403"/>
      <c r="I45" s="403"/>
      <c r="J45" s="404"/>
      <c r="K45" s="405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6"/>
      <c r="AA45" s="402"/>
      <c r="AB45" s="404"/>
      <c r="AC45" s="382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97"/>
      <c r="B46" s="401"/>
      <c r="C46" s="401"/>
      <c r="D46" s="259">
        <f t="shared" si="0"/>
        <v>0</v>
      </c>
      <c r="E46" s="402"/>
      <c r="F46" s="403"/>
      <c r="G46" s="403"/>
      <c r="H46" s="403"/>
      <c r="I46" s="403"/>
      <c r="J46" s="404"/>
      <c r="K46" s="405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6"/>
      <c r="AA46" s="402"/>
      <c r="AB46" s="404"/>
      <c r="AC46" s="382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102"/>
      <c r="B47" s="407"/>
      <c r="C47" s="407"/>
      <c r="D47" s="408">
        <f t="shared" si="0"/>
        <v>0</v>
      </c>
      <c r="E47" s="409"/>
      <c r="F47" s="410"/>
      <c r="G47" s="410"/>
      <c r="H47" s="410"/>
      <c r="I47" s="410"/>
      <c r="J47" s="411"/>
      <c r="K47" s="412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0"/>
      <c r="Y47" s="410"/>
      <c r="Z47" s="413"/>
      <c r="AA47" s="409"/>
      <c r="AB47" s="411"/>
      <c r="AC47" s="382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93"/>
      <c r="B48" s="414"/>
      <c r="C48" s="414"/>
      <c r="D48" s="258">
        <f>SUM(E48:AB48)</f>
        <v>0</v>
      </c>
      <c r="E48" s="415"/>
      <c r="F48" s="416"/>
      <c r="G48" s="416"/>
      <c r="H48" s="416"/>
      <c r="I48" s="416"/>
      <c r="J48" s="417"/>
      <c r="K48" s="418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19"/>
      <c r="AA48" s="415"/>
      <c r="AB48" s="417"/>
      <c r="AC48" s="382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97" t="s">
        <v>47</v>
      </c>
      <c r="B49" s="401"/>
      <c r="C49" s="401"/>
      <c r="D49" s="259">
        <f t="shared" si="0"/>
        <v>0</v>
      </c>
      <c r="E49" s="420"/>
      <c r="F49" s="421"/>
      <c r="G49" s="421"/>
      <c r="H49" s="421"/>
      <c r="I49" s="421"/>
      <c r="J49" s="422"/>
      <c r="K49" s="423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424"/>
      <c r="AA49" s="420"/>
      <c r="AB49" s="422"/>
      <c r="AC49" s="382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102"/>
      <c r="B50" s="425"/>
      <c r="C50" s="425"/>
      <c r="D50" s="260">
        <f t="shared" si="0"/>
        <v>0</v>
      </c>
      <c r="E50" s="426"/>
      <c r="F50" s="427"/>
      <c r="G50" s="427"/>
      <c r="H50" s="427"/>
      <c r="I50" s="427"/>
      <c r="J50" s="428"/>
      <c r="K50" s="429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30"/>
      <c r="AA50" s="426"/>
      <c r="AB50" s="428"/>
      <c r="AC50" s="38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431"/>
      <c r="B51" s="432"/>
      <c r="C51" s="432"/>
      <c r="D51" s="433">
        <f t="shared" si="0"/>
        <v>0</v>
      </c>
      <c r="E51" s="434"/>
      <c r="F51" s="435"/>
      <c r="G51" s="435"/>
      <c r="H51" s="435"/>
      <c r="I51" s="435"/>
      <c r="J51" s="436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437"/>
      <c r="AA51" s="434"/>
      <c r="AB51" s="436"/>
      <c r="AC51" s="438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439" t="s">
        <v>48</v>
      </c>
      <c r="B52" s="440" t="s">
        <v>28</v>
      </c>
      <c r="C52" s="440" t="s">
        <v>39</v>
      </c>
      <c r="D52" s="441">
        <f t="shared" si="0"/>
        <v>1033.0832319015999</v>
      </c>
      <c r="E52" s="442">
        <f>E16+E39+E40+E41+E42+E43+E44+E45+E46+E47+E48+E49+E50-E17-E18-E19-E20-E21-E22-E23-E24-E25-E26-E27-E28-E29-E30-E31-E32-E33</f>
        <v>41.467708516999998</v>
      </c>
      <c r="F52" s="443">
        <f t="shared" ref="F52:AB52" si="5">F16+F39+F40+F41+F42+F43+F44+F45+F46+F47+F48+F49+F50-F17-F18-F19-F20-F21-F22-F23-F24-F25-F26-F27-F28-F29-F30-F31-F32-F33</f>
        <v>40.460078005799993</v>
      </c>
      <c r="G52" s="443">
        <f t="shared" si="5"/>
        <v>40.022189787399995</v>
      </c>
      <c r="H52" s="443">
        <f t="shared" si="5"/>
        <v>39.687879393599999</v>
      </c>
      <c r="I52" s="443">
        <f t="shared" si="5"/>
        <v>39.601467080600003</v>
      </c>
      <c r="J52" s="444">
        <f t="shared" si="5"/>
        <v>40.377444860600001</v>
      </c>
      <c r="K52" s="445">
        <f t="shared" si="5"/>
        <v>37.051133335999992</v>
      </c>
      <c r="L52" s="443">
        <f t="shared" si="5"/>
        <v>38.973110945199998</v>
      </c>
      <c r="M52" s="443">
        <f t="shared" si="5"/>
        <v>40.657398866799994</v>
      </c>
      <c r="N52" s="443">
        <f t="shared" si="5"/>
        <v>42.86143801659999</v>
      </c>
      <c r="O52" s="443">
        <f t="shared" si="5"/>
        <v>43.5207463526</v>
      </c>
      <c r="P52" s="443">
        <f t="shared" si="5"/>
        <v>44.351313978000007</v>
      </c>
      <c r="Q52" s="443">
        <f t="shared" si="5"/>
        <v>44.944679600199997</v>
      </c>
      <c r="R52" s="443">
        <f t="shared" si="5"/>
        <v>45.696071565399997</v>
      </c>
      <c r="S52" s="443">
        <f t="shared" si="5"/>
        <v>45.108048104799998</v>
      </c>
      <c r="T52" s="443">
        <f t="shared" si="5"/>
        <v>45.464081713999995</v>
      </c>
      <c r="U52" s="443">
        <f t="shared" si="5"/>
        <v>46.254356753799996</v>
      </c>
      <c r="V52" s="443">
        <f t="shared" si="5"/>
        <v>47.659798429000006</v>
      </c>
      <c r="W52" s="443">
        <f t="shared" si="5"/>
        <v>47.435705421599998</v>
      </c>
      <c r="X52" s="443">
        <f t="shared" si="5"/>
        <v>44.749985447199997</v>
      </c>
      <c r="Y52" s="443">
        <f t="shared" si="5"/>
        <v>43.554555356200005</v>
      </c>
      <c r="Z52" s="446">
        <f t="shared" si="5"/>
        <v>43.368060812799996</v>
      </c>
      <c r="AA52" s="442">
        <f t="shared" si="5"/>
        <v>46.289036582199998</v>
      </c>
      <c r="AB52" s="444">
        <f t="shared" si="5"/>
        <v>43.526942974199997</v>
      </c>
      <c r="AC52" s="447" t="s">
        <v>49</v>
      </c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448"/>
      <c r="B53" s="449"/>
      <c r="C53" s="449"/>
      <c r="D53" s="450"/>
      <c r="E53" s="451"/>
      <c r="F53" s="452"/>
      <c r="G53" s="452"/>
      <c r="H53" s="452"/>
      <c r="I53" s="452"/>
      <c r="J53" s="453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1"/>
      <c r="AB53" s="453"/>
      <c r="AC53" s="455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448"/>
      <c r="B54" s="449"/>
      <c r="C54" s="449"/>
      <c r="D54" s="450"/>
      <c r="E54" s="196"/>
      <c r="F54" s="194"/>
      <c r="G54" s="194"/>
      <c r="H54" s="194"/>
      <c r="I54" s="194"/>
      <c r="J54" s="197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196"/>
      <c r="AB54" s="197"/>
      <c r="AC54" s="455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448"/>
      <c r="B55" s="449"/>
      <c r="C55" s="449"/>
      <c r="D55" s="450"/>
      <c r="E55" s="196"/>
      <c r="F55" s="194"/>
      <c r="G55" s="194"/>
      <c r="H55" s="194"/>
      <c r="I55" s="194"/>
      <c r="J55" s="197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196"/>
      <c r="AB55" s="197"/>
      <c r="AC55" s="455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29.25" thickBot="1" x14ac:dyDescent="0.35">
      <c r="A56" s="448" t="s">
        <v>12</v>
      </c>
      <c r="B56" s="449" t="s">
        <v>13</v>
      </c>
      <c r="C56" s="449" t="s">
        <v>14</v>
      </c>
      <c r="D56" s="456" t="s">
        <v>15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57">
        <v>7</v>
      </c>
      <c r="L56" s="457">
        <v>8</v>
      </c>
      <c r="M56" s="457">
        <v>9</v>
      </c>
      <c r="N56" s="457">
        <v>10</v>
      </c>
      <c r="O56" s="457">
        <v>11</v>
      </c>
      <c r="P56" s="457">
        <v>12</v>
      </c>
      <c r="Q56" s="457">
        <v>13</v>
      </c>
      <c r="R56" s="457">
        <v>14</v>
      </c>
      <c r="S56" s="457">
        <v>15</v>
      </c>
      <c r="T56" s="457">
        <v>16</v>
      </c>
      <c r="U56" s="457">
        <v>17</v>
      </c>
      <c r="V56" s="457">
        <v>18</v>
      </c>
      <c r="W56" s="457">
        <v>19</v>
      </c>
      <c r="X56" s="457">
        <v>20</v>
      </c>
      <c r="Y56" s="457">
        <v>21</v>
      </c>
      <c r="Z56" s="457">
        <v>22</v>
      </c>
      <c r="AA56" s="146">
        <v>23</v>
      </c>
      <c r="AB56" s="147">
        <v>24</v>
      </c>
      <c r="AC56" s="458" t="s">
        <v>16</v>
      </c>
      <c r="AD56" s="295"/>
      <c r="AE56" s="298" t="s">
        <v>50</v>
      </c>
      <c r="AF56" s="298"/>
      <c r="AG56" s="295"/>
      <c r="AH56" s="298" t="s">
        <v>9</v>
      </c>
      <c r="AI56" s="298" t="s">
        <v>51</v>
      </c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93"/>
      <c r="B57" s="23" t="s">
        <v>52</v>
      </c>
      <c r="C57" s="23" t="s">
        <v>22</v>
      </c>
      <c r="D57" s="24">
        <f t="shared" ref="D57:D99" si="6">SUM(E57:AB57)</f>
        <v>164.34122799999997</v>
      </c>
      <c r="E57" s="340">
        <v>4.6630339999999997</v>
      </c>
      <c r="F57" s="341">
        <v>4.3252790000000001</v>
      </c>
      <c r="G57" s="341">
        <v>4.1145329999999998</v>
      </c>
      <c r="H57" s="341">
        <v>4.1548340000000001</v>
      </c>
      <c r="I57" s="341">
        <v>4.5612170000000001</v>
      </c>
      <c r="J57" s="342">
        <v>5.2545539999999997</v>
      </c>
      <c r="K57" s="343">
        <v>5.7062739999999996</v>
      </c>
      <c r="L57" s="341">
        <v>5.712046</v>
      </c>
      <c r="M57" s="341">
        <v>5.846908</v>
      </c>
      <c r="N57" s="341">
        <v>6.169797</v>
      </c>
      <c r="O57" s="341">
        <v>6.5870600000000001</v>
      </c>
      <c r="P57" s="341">
        <v>7.0549999999999997</v>
      </c>
      <c r="Q57" s="341">
        <v>7.3866740000000002</v>
      </c>
      <c r="R57" s="341">
        <v>7.7184689999999998</v>
      </c>
      <c r="S57" s="341">
        <v>8.3594950000000008</v>
      </c>
      <c r="T57" s="341">
        <v>8.8495550000000005</v>
      </c>
      <c r="U57" s="341">
        <v>9.2884200000000003</v>
      </c>
      <c r="V57" s="341">
        <v>9.4318150000000003</v>
      </c>
      <c r="W57" s="341">
        <v>9.2449019999999997</v>
      </c>
      <c r="X57" s="341">
        <v>9.9164929999999991</v>
      </c>
      <c r="Y57" s="341">
        <v>9.8080909999999992</v>
      </c>
      <c r="Z57" s="344">
        <v>8.3375590000000006</v>
      </c>
      <c r="AA57" s="340">
        <v>6.5157489999999996</v>
      </c>
      <c r="AB57" s="342">
        <v>5.3334700000000002</v>
      </c>
      <c r="AC57" s="351" t="s">
        <v>23</v>
      </c>
      <c r="AD57" s="299"/>
      <c r="AE57" s="300" t="s">
        <v>17</v>
      </c>
      <c r="AF57" s="300" t="s">
        <v>18</v>
      </c>
      <c r="AG57" s="299"/>
      <c r="AH57" s="300" t="s">
        <v>17</v>
      </c>
      <c r="AI57" s="300" t="s">
        <v>18</v>
      </c>
      <c r="AJ57" s="299"/>
      <c r="AK57" s="299"/>
      <c r="AL57" s="299"/>
      <c r="AM57" s="299"/>
      <c r="AN57" s="299"/>
      <c r="AO57" s="299"/>
      <c r="AP57" s="299"/>
      <c r="AQ57" s="299"/>
      <c r="AR57" s="299" t="s">
        <v>19</v>
      </c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97" t="s">
        <v>53</v>
      </c>
      <c r="B58" s="35" t="s">
        <v>54</v>
      </c>
      <c r="C58" s="35" t="s">
        <v>22</v>
      </c>
      <c r="D58" s="459">
        <f t="shared" si="6"/>
        <v>2563.9143000000008</v>
      </c>
      <c r="E58" s="460">
        <v>91.641551000000007</v>
      </c>
      <c r="F58" s="461">
        <v>89.801705999999996</v>
      </c>
      <c r="G58" s="461">
        <v>89.700151000000005</v>
      </c>
      <c r="H58" s="461">
        <v>89.609952000000007</v>
      </c>
      <c r="I58" s="461">
        <v>89.923347000000007</v>
      </c>
      <c r="J58" s="462">
        <v>96.466331999999994</v>
      </c>
      <c r="K58" s="463">
        <v>104.41135800000001</v>
      </c>
      <c r="L58" s="461">
        <v>110.19136399999999</v>
      </c>
      <c r="M58" s="461">
        <v>115.379885</v>
      </c>
      <c r="N58" s="461">
        <v>117.753783</v>
      </c>
      <c r="O58" s="461">
        <v>119.224761</v>
      </c>
      <c r="P58" s="461">
        <v>119.68843699999999</v>
      </c>
      <c r="Q58" s="461">
        <v>121.052432</v>
      </c>
      <c r="R58" s="461">
        <v>120.747997</v>
      </c>
      <c r="S58" s="461">
        <v>118.72586099999999</v>
      </c>
      <c r="T58" s="461">
        <v>114.395278</v>
      </c>
      <c r="U58" s="461">
        <v>113.219364</v>
      </c>
      <c r="V58" s="461">
        <v>113.10538699999999</v>
      </c>
      <c r="W58" s="461">
        <v>111.217832</v>
      </c>
      <c r="X58" s="461">
        <v>111.765379</v>
      </c>
      <c r="Y58" s="461">
        <v>109.117172</v>
      </c>
      <c r="Z58" s="464">
        <v>104.073774</v>
      </c>
      <c r="AA58" s="460">
        <v>98.444276000000002</v>
      </c>
      <c r="AB58" s="462">
        <v>94.256921000000006</v>
      </c>
      <c r="AC58" s="351" t="s">
        <v>25</v>
      </c>
      <c r="AD58" s="304">
        <v>1</v>
      </c>
      <c r="AE58" s="305">
        <f>E80</f>
        <v>0</v>
      </c>
      <c r="AF58" s="305">
        <f>$E94</f>
        <v>0</v>
      </c>
      <c r="AG58" s="305">
        <f>-(AE58)</f>
        <v>0</v>
      </c>
      <c r="AH58" s="305">
        <f>$E79</f>
        <v>0</v>
      </c>
      <c r="AI58" s="305">
        <f>$E93</f>
        <v>0</v>
      </c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97"/>
      <c r="B59" s="38" t="s">
        <v>52</v>
      </c>
      <c r="C59" s="38" t="s">
        <v>34</v>
      </c>
      <c r="D59" s="89">
        <f t="shared" si="6"/>
        <v>2.8536930000000007</v>
      </c>
      <c r="E59" s="359">
        <v>8.4903000000000006E-2</v>
      </c>
      <c r="F59" s="360">
        <v>7.9701999999999995E-2</v>
      </c>
      <c r="G59" s="360">
        <v>7.6763999999999999E-2</v>
      </c>
      <c r="H59" s="360">
        <v>7.8705999999999998E-2</v>
      </c>
      <c r="I59" s="360">
        <v>8.8728000000000001E-2</v>
      </c>
      <c r="J59" s="361">
        <v>0.105044</v>
      </c>
      <c r="K59" s="362">
        <v>0.11372500000000001</v>
      </c>
      <c r="L59" s="360">
        <v>0.108311</v>
      </c>
      <c r="M59" s="360">
        <v>0.109765</v>
      </c>
      <c r="N59" s="360">
        <v>0.11253299999999999</v>
      </c>
      <c r="O59" s="360">
        <v>0.11592</v>
      </c>
      <c r="P59" s="360">
        <v>0.12013</v>
      </c>
      <c r="Q59" s="360">
        <v>0.121806</v>
      </c>
      <c r="R59" s="360">
        <v>0.12449499999999999</v>
      </c>
      <c r="S59" s="360">
        <v>0.13056100000000001</v>
      </c>
      <c r="T59" s="360">
        <v>0.135018</v>
      </c>
      <c r="U59" s="360">
        <v>0.14178199999999999</v>
      </c>
      <c r="V59" s="360">
        <v>0.14578099999999999</v>
      </c>
      <c r="W59" s="360">
        <v>0.15329200000000001</v>
      </c>
      <c r="X59" s="360">
        <v>0.169761</v>
      </c>
      <c r="Y59" s="360">
        <v>0.16658000000000001</v>
      </c>
      <c r="Z59" s="363">
        <v>0.14789099999999999</v>
      </c>
      <c r="AA59" s="359">
        <v>0.121306</v>
      </c>
      <c r="AB59" s="361">
        <v>0.101189</v>
      </c>
      <c r="AC59" s="351" t="s">
        <v>27</v>
      </c>
      <c r="AD59" s="304">
        <v>2</v>
      </c>
      <c r="AE59" s="308">
        <f>F80</f>
        <v>0</v>
      </c>
      <c r="AF59" s="308">
        <f>$F94</f>
        <v>0</v>
      </c>
      <c r="AG59" s="308">
        <f t="shared" ref="AG59:AG81" si="7">-(AE59)</f>
        <v>0</v>
      </c>
      <c r="AH59" s="308">
        <f>$F79</f>
        <v>0</v>
      </c>
      <c r="AI59" s="308">
        <f>$F93</f>
        <v>0</v>
      </c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97"/>
      <c r="B60" s="42" t="s">
        <v>54</v>
      </c>
      <c r="C60" s="42" t="s">
        <v>34</v>
      </c>
      <c r="D60" s="43">
        <f t="shared" si="6"/>
        <v>630.86475900000005</v>
      </c>
      <c r="E60" s="371">
        <v>20.720102000000001</v>
      </c>
      <c r="F60" s="372">
        <v>20.266605999999999</v>
      </c>
      <c r="G60" s="372">
        <v>20.109605999999999</v>
      </c>
      <c r="H60" s="372">
        <v>20.248764999999999</v>
      </c>
      <c r="I60" s="372">
        <v>20.911289</v>
      </c>
      <c r="J60" s="373">
        <v>22.430607999999999</v>
      </c>
      <c r="K60" s="374">
        <v>24.103580000000001</v>
      </c>
      <c r="L60" s="372">
        <v>25.549575999999998</v>
      </c>
      <c r="M60" s="372">
        <v>27.428462</v>
      </c>
      <c r="N60" s="372">
        <v>28.656880999999998</v>
      </c>
      <c r="O60" s="372">
        <v>29.69181</v>
      </c>
      <c r="P60" s="372">
        <v>30.196297999999999</v>
      </c>
      <c r="Q60" s="372">
        <v>30.71583</v>
      </c>
      <c r="R60" s="372">
        <v>30.981707</v>
      </c>
      <c r="S60" s="372">
        <v>31.1845</v>
      </c>
      <c r="T60" s="372">
        <v>30.981769</v>
      </c>
      <c r="U60" s="372">
        <v>30.552786999999999</v>
      </c>
      <c r="V60" s="372">
        <v>29.869464000000001</v>
      </c>
      <c r="W60" s="372">
        <v>28.498052999999999</v>
      </c>
      <c r="X60" s="372">
        <v>27.931940000000001</v>
      </c>
      <c r="Y60" s="372">
        <v>27.624604000000001</v>
      </c>
      <c r="Z60" s="375">
        <v>26.069789</v>
      </c>
      <c r="AA60" s="371">
        <v>23.966632000000001</v>
      </c>
      <c r="AB60" s="373">
        <v>22.174101</v>
      </c>
      <c r="AC60" s="364"/>
      <c r="AD60" s="304">
        <v>3</v>
      </c>
      <c r="AE60" s="308">
        <f>G80</f>
        <v>0</v>
      </c>
      <c r="AF60" s="308">
        <f>$G94</f>
        <v>0</v>
      </c>
      <c r="AG60" s="308">
        <f t="shared" si="7"/>
        <v>0</v>
      </c>
      <c r="AH60" s="308">
        <f>$G79</f>
        <v>0</v>
      </c>
      <c r="AI60" s="308">
        <f>$G93</f>
        <v>0</v>
      </c>
      <c r="AJ60" s="295" t="s">
        <v>55</v>
      </c>
      <c r="AK60" s="309" t="s">
        <v>29</v>
      </c>
      <c r="AL60" s="295"/>
      <c r="AM60" s="295"/>
      <c r="AN60" s="295"/>
      <c r="AO60" s="295" t="s">
        <v>56</v>
      </c>
      <c r="AP60" s="295"/>
      <c r="AQ60" s="295"/>
      <c r="AR60" s="295"/>
      <c r="AS60" s="295"/>
      <c r="AT60" s="295" t="s">
        <v>57</v>
      </c>
      <c r="AU60" s="295"/>
      <c r="AV60" s="295"/>
      <c r="AW60" s="295"/>
      <c r="AX60" s="295"/>
      <c r="AY60" s="295" t="s">
        <v>58</v>
      </c>
      <c r="AZ60" s="295"/>
      <c r="BA60" s="296"/>
      <c r="BB60" s="296"/>
      <c r="BC60" s="306"/>
    </row>
    <row r="61" spans="1:55" ht="15" thickBot="1" x14ac:dyDescent="0.35">
      <c r="A61" s="45" t="s">
        <v>35</v>
      </c>
      <c r="B61" s="52" t="s">
        <v>55</v>
      </c>
      <c r="C61" s="52" t="s">
        <v>34</v>
      </c>
      <c r="D61" s="198">
        <f t="shared" si="6"/>
        <v>633.71845199999996</v>
      </c>
      <c r="E61" s="465">
        <f>SUM(E59:E60)</f>
        <v>20.805005000000001</v>
      </c>
      <c r="F61" s="466">
        <f t="shared" ref="F61:AB61" si="8">SUM(F59:F60)</f>
        <v>20.346308000000001</v>
      </c>
      <c r="G61" s="466">
        <f t="shared" si="8"/>
        <v>20.18637</v>
      </c>
      <c r="H61" s="466">
        <f t="shared" si="8"/>
        <v>20.327470999999999</v>
      </c>
      <c r="I61" s="466">
        <f t="shared" si="8"/>
        <v>21.000017</v>
      </c>
      <c r="J61" s="467">
        <f t="shared" si="8"/>
        <v>22.535651999999999</v>
      </c>
      <c r="K61" s="468">
        <f t="shared" si="8"/>
        <v>24.217305</v>
      </c>
      <c r="L61" s="466">
        <f t="shared" si="8"/>
        <v>25.657886999999999</v>
      </c>
      <c r="M61" s="466">
        <f t="shared" si="8"/>
        <v>27.538226999999999</v>
      </c>
      <c r="N61" s="466">
        <f t="shared" si="8"/>
        <v>28.769413999999998</v>
      </c>
      <c r="O61" s="466">
        <f t="shared" si="8"/>
        <v>29.807729999999999</v>
      </c>
      <c r="P61" s="466">
        <f t="shared" si="8"/>
        <v>30.316427999999998</v>
      </c>
      <c r="Q61" s="466">
        <f t="shared" si="8"/>
        <v>30.837636</v>
      </c>
      <c r="R61" s="466">
        <f t="shared" si="8"/>
        <v>31.106202</v>
      </c>
      <c r="S61" s="466">
        <f t="shared" si="8"/>
        <v>31.315061</v>
      </c>
      <c r="T61" s="466">
        <f t="shared" si="8"/>
        <v>31.116786999999999</v>
      </c>
      <c r="U61" s="466">
        <f t="shared" si="8"/>
        <v>30.694568999999998</v>
      </c>
      <c r="V61" s="466">
        <f t="shared" si="8"/>
        <v>30.015245</v>
      </c>
      <c r="W61" s="466">
        <f t="shared" si="8"/>
        <v>28.651344999999999</v>
      </c>
      <c r="X61" s="466">
        <f t="shared" si="8"/>
        <v>28.101701000000002</v>
      </c>
      <c r="Y61" s="466">
        <f t="shared" si="8"/>
        <v>27.791184000000001</v>
      </c>
      <c r="Z61" s="469">
        <f t="shared" si="8"/>
        <v>26.217680000000001</v>
      </c>
      <c r="AA61" s="465">
        <f t="shared" si="8"/>
        <v>24.087938000000001</v>
      </c>
      <c r="AB61" s="467">
        <f t="shared" si="8"/>
        <v>22.275290000000002</v>
      </c>
      <c r="AC61" s="364"/>
      <c r="AD61" s="304">
        <v>4</v>
      </c>
      <c r="AE61" s="308">
        <f>H80</f>
        <v>0</v>
      </c>
      <c r="AF61" s="308">
        <f>$H94</f>
        <v>0</v>
      </c>
      <c r="AG61" s="308">
        <f t="shared" si="7"/>
        <v>0</v>
      </c>
      <c r="AH61" s="308">
        <f>$H79</f>
        <v>0</v>
      </c>
      <c r="AI61" s="308">
        <f>$H93</f>
        <v>0</v>
      </c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 t="s">
        <v>36</v>
      </c>
      <c r="B62" s="100" t="s">
        <v>55</v>
      </c>
      <c r="C62" s="100" t="s">
        <v>22</v>
      </c>
      <c r="D62" s="47">
        <f t="shared" si="6"/>
        <v>2728.2555280000006</v>
      </c>
      <c r="E62" s="90">
        <f>SUM(E57:E58)</f>
        <v>96.304585000000003</v>
      </c>
      <c r="F62" s="164">
        <f t="shared" ref="F62:AA62" si="9">SUM(F57:F58)</f>
        <v>94.126984999999991</v>
      </c>
      <c r="G62" s="164">
        <f t="shared" si="9"/>
        <v>93.814684</v>
      </c>
      <c r="H62" s="164">
        <f t="shared" si="9"/>
        <v>93.764786000000001</v>
      </c>
      <c r="I62" s="164">
        <f t="shared" si="9"/>
        <v>94.484564000000006</v>
      </c>
      <c r="J62" s="166">
        <f t="shared" si="9"/>
        <v>101.72088599999999</v>
      </c>
      <c r="K62" s="48">
        <f t="shared" si="9"/>
        <v>110.117632</v>
      </c>
      <c r="L62" s="164">
        <f t="shared" si="9"/>
        <v>115.90340999999999</v>
      </c>
      <c r="M62" s="164">
        <f t="shared" si="9"/>
        <v>121.226793</v>
      </c>
      <c r="N62" s="164">
        <f t="shared" si="9"/>
        <v>123.92358</v>
      </c>
      <c r="O62" s="164">
        <f t="shared" si="9"/>
        <v>125.81182099999999</v>
      </c>
      <c r="P62" s="164">
        <f t="shared" si="9"/>
        <v>126.743437</v>
      </c>
      <c r="Q62" s="164">
        <f t="shared" si="9"/>
        <v>128.43910600000001</v>
      </c>
      <c r="R62" s="164">
        <f t="shared" si="9"/>
        <v>128.466466</v>
      </c>
      <c r="S62" s="164">
        <f t="shared" si="9"/>
        <v>127.08535599999999</v>
      </c>
      <c r="T62" s="164">
        <f t="shared" si="9"/>
        <v>123.244833</v>
      </c>
      <c r="U62" s="164">
        <f t="shared" si="9"/>
        <v>122.507784</v>
      </c>
      <c r="V62" s="164">
        <f t="shared" si="9"/>
        <v>122.53720199999999</v>
      </c>
      <c r="W62" s="164">
        <f t="shared" si="9"/>
        <v>120.462734</v>
      </c>
      <c r="X62" s="164">
        <f t="shared" si="9"/>
        <v>121.681872</v>
      </c>
      <c r="Y62" s="164">
        <f t="shared" si="9"/>
        <v>118.925263</v>
      </c>
      <c r="Z62" s="165">
        <f t="shared" si="9"/>
        <v>112.411333</v>
      </c>
      <c r="AA62" s="90">
        <f t="shared" si="9"/>
        <v>104.960025</v>
      </c>
      <c r="AB62" s="166">
        <f>SUM(AB57:AB58)</f>
        <v>99.590391000000011</v>
      </c>
      <c r="AC62" s="364"/>
      <c r="AD62" s="304">
        <v>5</v>
      </c>
      <c r="AE62" s="308">
        <f>I80</f>
        <v>0</v>
      </c>
      <c r="AF62" s="308">
        <f>$I94</f>
        <v>0</v>
      </c>
      <c r="AG62" s="308">
        <f t="shared" si="7"/>
        <v>0</v>
      </c>
      <c r="AH62" s="308">
        <f>$I79</f>
        <v>0</v>
      </c>
      <c r="AI62" s="308">
        <f>$I93</f>
        <v>0</v>
      </c>
      <c r="AJ62" s="296">
        <f>AG58</f>
        <v>0</v>
      </c>
      <c r="AK62" s="296">
        <f>AG59</f>
        <v>0</v>
      </c>
      <c r="AL62" s="296">
        <f>AG60</f>
        <v>0</v>
      </c>
      <c r="AM62" s="296">
        <f>AG61</f>
        <v>0</v>
      </c>
      <c r="AN62" s="296"/>
      <c r="AO62" s="296">
        <f>AF58</f>
        <v>0</v>
      </c>
      <c r="AP62" s="296">
        <f>AF59</f>
        <v>0</v>
      </c>
      <c r="AQ62" s="296">
        <f>AF60</f>
        <v>0</v>
      </c>
      <c r="AR62" s="296">
        <f>AF61</f>
        <v>0</v>
      </c>
      <c r="AS62" s="296"/>
      <c r="AT62" s="296">
        <f>-AH58</f>
        <v>0</v>
      </c>
      <c r="AU62" s="296">
        <f>-AH59</f>
        <v>0</v>
      </c>
      <c r="AV62" s="296">
        <f>-AH60</f>
        <v>0</v>
      </c>
      <c r="AW62" s="296">
        <f>-AH61</f>
        <v>0</v>
      </c>
      <c r="AX62" s="296"/>
      <c r="AY62" s="296">
        <f>AI58</f>
        <v>0</v>
      </c>
      <c r="AZ62" s="296">
        <f>AI59</f>
        <v>0</v>
      </c>
      <c r="BA62" s="296">
        <f>AI60</f>
        <v>0</v>
      </c>
      <c r="BB62" s="296">
        <f>AI61</f>
        <v>0</v>
      </c>
      <c r="BC62" s="306"/>
    </row>
    <row r="63" spans="1:55" ht="15" thickBot="1" x14ac:dyDescent="0.35">
      <c r="A63" s="51" t="s">
        <v>37</v>
      </c>
      <c r="B63" s="46" t="s">
        <v>55</v>
      </c>
      <c r="C63" s="46" t="s">
        <v>38</v>
      </c>
      <c r="D63" s="470">
        <f t="shared" si="6"/>
        <v>3361.9739800000007</v>
      </c>
      <c r="E63" s="471">
        <f>E61+E62</f>
        <v>117.10959</v>
      </c>
      <c r="F63" s="472">
        <f t="shared" ref="F63:AB63" si="10">F61+F62</f>
        <v>114.47329299999998</v>
      </c>
      <c r="G63" s="472">
        <f t="shared" si="10"/>
        <v>114.001054</v>
      </c>
      <c r="H63" s="472">
        <f t="shared" si="10"/>
        <v>114.092257</v>
      </c>
      <c r="I63" s="472">
        <f t="shared" si="10"/>
        <v>115.48458100000001</v>
      </c>
      <c r="J63" s="473">
        <f t="shared" si="10"/>
        <v>124.25653799999999</v>
      </c>
      <c r="K63" s="474">
        <f t="shared" si="10"/>
        <v>134.334937</v>
      </c>
      <c r="L63" s="472">
        <f t="shared" si="10"/>
        <v>141.561297</v>
      </c>
      <c r="M63" s="472">
        <f t="shared" si="10"/>
        <v>148.76501999999999</v>
      </c>
      <c r="N63" s="472">
        <f t="shared" si="10"/>
        <v>152.692994</v>
      </c>
      <c r="O63" s="472">
        <f t="shared" si="10"/>
        <v>155.619551</v>
      </c>
      <c r="P63" s="472">
        <f t="shared" si="10"/>
        <v>157.059865</v>
      </c>
      <c r="Q63" s="472">
        <f t="shared" si="10"/>
        <v>159.27674200000001</v>
      </c>
      <c r="R63" s="472">
        <f t="shared" si="10"/>
        <v>159.57266799999999</v>
      </c>
      <c r="S63" s="472">
        <f t="shared" si="10"/>
        <v>158.400417</v>
      </c>
      <c r="T63" s="472">
        <f t="shared" si="10"/>
        <v>154.36161999999999</v>
      </c>
      <c r="U63" s="472">
        <f t="shared" si="10"/>
        <v>153.20235299999999</v>
      </c>
      <c r="V63" s="472">
        <f t="shared" si="10"/>
        <v>152.552447</v>
      </c>
      <c r="W63" s="472">
        <f t="shared" si="10"/>
        <v>149.114079</v>
      </c>
      <c r="X63" s="472">
        <f t="shared" si="10"/>
        <v>149.78357299999999</v>
      </c>
      <c r="Y63" s="472">
        <f t="shared" si="10"/>
        <v>146.71644700000002</v>
      </c>
      <c r="Z63" s="475">
        <f t="shared" si="10"/>
        <v>138.62901299999999</v>
      </c>
      <c r="AA63" s="471">
        <f t="shared" si="10"/>
        <v>129.04796300000001</v>
      </c>
      <c r="AB63" s="473">
        <f t="shared" si="10"/>
        <v>121.86568100000001</v>
      </c>
      <c r="AC63" s="364"/>
      <c r="AD63" s="304">
        <v>6</v>
      </c>
      <c r="AE63" s="308">
        <f>J80</f>
        <v>0</v>
      </c>
      <c r="AF63" s="308">
        <f>$J94</f>
        <v>0</v>
      </c>
      <c r="AG63" s="308">
        <f t="shared" si="7"/>
        <v>0</v>
      </c>
      <c r="AH63" s="308">
        <f>$J79</f>
        <v>0</v>
      </c>
      <c r="AI63" s="308">
        <f>$J93</f>
        <v>0</v>
      </c>
      <c r="AJ63" s="296">
        <f>AG62</f>
        <v>0</v>
      </c>
      <c r="AK63" s="296">
        <f>AG63</f>
        <v>0</v>
      </c>
      <c r="AL63" s="296">
        <f>AG64</f>
        <v>0</v>
      </c>
      <c r="AM63" s="296">
        <f>AG65</f>
        <v>0</v>
      </c>
      <c r="AN63" s="296"/>
      <c r="AO63" s="296">
        <f>AF62</f>
        <v>0</v>
      </c>
      <c r="AP63" s="296">
        <f>AF63</f>
        <v>0</v>
      </c>
      <c r="AQ63" s="296">
        <f>AF64</f>
        <v>0</v>
      </c>
      <c r="AR63" s="296">
        <f>AF65</f>
        <v>0</v>
      </c>
      <c r="AS63" s="296"/>
      <c r="AT63" s="296">
        <f>-AH62</f>
        <v>0</v>
      </c>
      <c r="AU63" s="296">
        <f>-AH63</f>
        <v>0</v>
      </c>
      <c r="AV63" s="296">
        <f>-AH64</f>
        <v>0</v>
      </c>
      <c r="AW63" s="296">
        <f>-AH65</f>
        <v>0</v>
      </c>
      <c r="AX63" s="296"/>
      <c r="AY63" s="296">
        <f>AI62</f>
        <v>0</v>
      </c>
      <c r="AZ63" s="296">
        <f>AI63</f>
        <v>0</v>
      </c>
      <c r="BA63" s="296">
        <f>AI64</f>
        <v>0</v>
      </c>
      <c r="BB63" s="296">
        <f>AI65</f>
        <v>0</v>
      </c>
      <c r="BC63" s="306"/>
    </row>
    <row r="64" spans="1:55" x14ac:dyDescent="0.3">
      <c r="A64" s="93"/>
      <c r="B64" s="476" t="s">
        <v>55</v>
      </c>
      <c r="C64" s="476" t="s">
        <v>39</v>
      </c>
      <c r="D64" s="477">
        <f t="shared" si="6"/>
        <v>4232</v>
      </c>
      <c r="E64" s="478">
        <v>181</v>
      </c>
      <c r="F64" s="479">
        <v>181</v>
      </c>
      <c r="G64" s="479">
        <v>181</v>
      </c>
      <c r="H64" s="479">
        <v>181</v>
      </c>
      <c r="I64" s="479">
        <v>181</v>
      </c>
      <c r="J64" s="480">
        <v>181</v>
      </c>
      <c r="K64" s="481">
        <v>174</v>
      </c>
      <c r="L64" s="479">
        <v>174</v>
      </c>
      <c r="M64" s="479">
        <v>174</v>
      </c>
      <c r="N64" s="479">
        <v>174</v>
      </c>
      <c r="O64" s="479">
        <v>174</v>
      </c>
      <c r="P64" s="479">
        <v>174</v>
      </c>
      <c r="Q64" s="479">
        <v>174</v>
      </c>
      <c r="R64" s="479">
        <v>174</v>
      </c>
      <c r="S64" s="479">
        <v>174</v>
      </c>
      <c r="T64" s="479">
        <v>174</v>
      </c>
      <c r="U64" s="479">
        <v>174</v>
      </c>
      <c r="V64" s="479">
        <v>174</v>
      </c>
      <c r="W64" s="479">
        <v>174</v>
      </c>
      <c r="X64" s="479">
        <v>174</v>
      </c>
      <c r="Y64" s="479">
        <v>174</v>
      </c>
      <c r="Z64" s="482">
        <v>174</v>
      </c>
      <c r="AA64" s="483">
        <v>181</v>
      </c>
      <c r="AB64" s="480">
        <v>181</v>
      </c>
      <c r="AC64" s="382" t="s">
        <v>77</v>
      </c>
      <c r="AD64" s="304">
        <v>7</v>
      </c>
      <c r="AE64" s="308">
        <f>K80</f>
        <v>0</v>
      </c>
      <c r="AF64" s="308">
        <f>$K94</f>
        <v>0</v>
      </c>
      <c r="AG64" s="308">
        <f t="shared" si="7"/>
        <v>0</v>
      </c>
      <c r="AH64" s="308">
        <f>$K79</f>
        <v>0</v>
      </c>
      <c r="AI64" s="308">
        <f>$K93</f>
        <v>0</v>
      </c>
      <c r="AJ64" s="296">
        <f>AG66</f>
        <v>0</v>
      </c>
      <c r="AK64" s="296">
        <f>AG67</f>
        <v>0</v>
      </c>
      <c r="AL64" s="296">
        <f>AG68</f>
        <v>0</v>
      </c>
      <c r="AM64" s="296">
        <f>AG69</f>
        <v>0</v>
      </c>
      <c r="AN64" s="296"/>
      <c r="AO64" s="296">
        <f>AF66</f>
        <v>0</v>
      </c>
      <c r="AP64" s="296">
        <f>AF67</f>
        <v>0</v>
      </c>
      <c r="AQ64" s="296">
        <f>AF68</f>
        <v>0</v>
      </c>
      <c r="AR64" s="296">
        <f>AF69</f>
        <v>0</v>
      </c>
      <c r="AS64" s="296"/>
      <c r="AT64" s="296">
        <f>-AH66</f>
        <v>0</v>
      </c>
      <c r="AU64" s="296">
        <f>-AH67</f>
        <v>0</v>
      </c>
      <c r="AV64" s="296">
        <f>-AH68</f>
        <v>0</v>
      </c>
      <c r="AW64" s="296">
        <f>-AH69</f>
        <v>0</v>
      </c>
      <c r="AX64" s="296"/>
      <c r="AY64" s="296">
        <f>AI66</f>
        <v>0</v>
      </c>
      <c r="AZ64" s="296">
        <f>AI67</f>
        <v>0</v>
      </c>
      <c r="BA64" s="296">
        <f>AI68</f>
        <v>0</v>
      </c>
      <c r="BB64" s="296">
        <f>AI69</f>
        <v>0</v>
      </c>
      <c r="BC64" s="306"/>
    </row>
    <row r="65" spans="1:55" x14ac:dyDescent="0.3">
      <c r="A65" s="97"/>
      <c r="B65" s="383" t="s">
        <v>55</v>
      </c>
      <c r="C65" s="383" t="s">
        <v>39</v>
      </c>
      <c r="D65" s="57">
        <f t="shared" si="6"/>
        <v>13.440000000000008</v>
      </c>
      <c r="E65" s="384">
        <v>0.56000000000000005</v>
      </c>
      <c r="F65" s="385">
        <v>0.56000000000000005</v>
      </c>
      <c r="G65" s="385">
        <v>0.56000000000000005</v>
      </c>
      <c r="H65" s="385">
        <v>0.56000000000000005</v>
      </c>
      <c r="I65" s="385">
        <v>0.56000000000000005</v>
      </c>
      <c r="J65" s="386">
        <v>0.56000000000000005</v>
      </c>
      <c r="K65" s="387">
        <v>0.56000000000000005</v>
      </c>
      <c r="L65" s="385">
        <v>0.56000000000000005</v>
      </c>
      <c r="M65" s="385">
        <v>0.56000000000000005</v>
      </c>
      <c r="N65" s="385">
        <v>0.56000000000000005</v>
      </c>
      <c r="O65" s="385">
        <v>0.56000000000000005</v>
      </c>
      <c r="P65" s="385">
        <v>0.56000000000000005</v>
      </c>
      <c r="Q65" s="385">
        <v>0.56000000000000005</v>
      </c>
      <c r="R65" s="385">
        <v>0.56000000000000005</v>
      </c>
      <c r="S65" s="385">
        <v>0.56000000000000005</v>
      </c>
      <c r="T65" s="385">
        <v>0.56000000000000005</v>
      </c>
      <c r="U65" s="385">
        <v>0.56000000000000005</v>
      </c>
      <c r="V65" s="385">
        <v>0.56000000000000005</v>
      </c>
      <c r="W65" s="385">
        <v>0.56000000000000005</v>
      </c>
      <c r="X65" s="385">
        <v>0.56000000000000005</v>
      </c>
      <c r="Y65" s="385">
        <v>0.56000000000000005</v>
      </c>
      <c r="Z65" s="388">
        <v>0.56000000000000005</v>
      </c>
      <c r="AA65" s="384">
        <v>0.56000000000000005</v>
      </c>
      <c r="AB65" s="386">
        <v>0.56000000000000005</v>
      </c>
      <c r="AC65" s="382" t="s">
        <v>80</v>
      </c>
      <c r="AD65" s="304">
        <v>8</v>
      </c>
      <c r="AE65" s="308">
        <f>L80</f>
        <v>0</v>
      </c>
      <c r="AF65" s="308">
        <f>$L94</f>
        <v>0</v>
      </c>
      <c r="AG65" s="308">
        <f t="shared" si="7"/>
        <v>0</v>
      </c>
      <c r="AH65" s="308">
        <f>$L79</f>
        <v>0</v>
      </c>
      <c r="AI65" s="308">
        <f>$L93</f>
        <v>0</v>
      </c>
      <c r="AJ65" s="296">
        <f>AG70</f>
        <v>0</v>
      </c>
      <c r="AK65" s="296">
        <f>AG71</f>
        <v>0</v>
      </c>
      <c r="AL65" s="296">
        <f>AG72</f>
        <v>0</v>
      </c>
      <c r="AM65" s="296">
        <f>AG73</f>
        <v>0</v>
      </c>
      <c r="AN65" s="296"/>
      <c r="AO65" s="296">
        <f>AF70</f>
        <v>0</v>
      </c>
      <c r="AP65" s="296">
        <f>AF71</f>
        <v>0</v>
      </c>
      <c r="AQ65" s="296">
        <f>AF72</f>
        <v>0</v>
      </c>
      <c r="AR65" s="296">
        <f>AF73</f>
        <v>0</v>
      </c>
      <c r="AS65" s="296"/>
      <c r="AT65" s="296">
        <f>-AH70</f>
        <v>0</v>
      </c>
      <c r="AU65" s="296">
        <f>-AH71</f>
        <v>0</v>
      </c>
      <c r="AV65" s="296">
        <f>-AH72</f>
        <v>0</v>
      </c>
      <c r="AW65" s="296">
        <f>-AH73</f>
        <v>0</v>
      </c>
      <c r="AX65" s="296"/>
      <c r="AY65" s="296">
        <f>AI70</f>
        <v>0</v>
      </c>
      <c r="AZ65" s="296">
        <f>AI71</f>
        <v>0</v>
      </c>
      <c r="BA65" s="296">
        <f>AI72</f>
        <v>0</v>
      </c>
      <c r="BB65" s="296">
        <f>AI73</f>
        <v>0</v>
      </c>
      <c r="BC65" s="306"/>
    </row>
    <row r="66" spans="1:55" x14ac:dyDescent="0.3">
      <c r="A66" s="97"/>
      <c r="B66" s="383"/>
      <c r="C66" s="383"/>
      <c r="D66" s="57">
        <f t="shared" si="6"/>
        <v>0</v>
      </c>
      <c r="E66" s="384"/>
      <c r="F66" s="385"/>
      <c r="G66" s="385"/>
      <c r="H66" s="385"/>
      <c r="I66" s="385"/>
      <c r="J66" s="386"/>
      <c r="K66" s="387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88"/>
      <c r="AA66" s="384"/>
      <c r="AB66" s="386"/>
      <c r="AC66" s="382"/>
      <c r="AD66" s="304">
        <v>9</v>
      </c>
      <c r="AE66" s="308">
        <f>M80</f>
        <v>0</v>
      </c>
      <c r="AF66" s="308">
        <f>$M94</f>
        <v>0</v>
      </c>
      <c r="AG66" s="308">
        <f t="shared" si="7"/>
        <v>0</v>
      </c>
      <c r="AH66" s="308">
        <f>$M79</f>
        <v>0</v>
      </c>
      <c r="AI66" s="308">
        <f>$M93</f>
        <v>0</v>
      </c>
      <c r="AJ66" s="296">
        <f>AG74</f>
        <v>0</v>
      </c>
      <c r="AK66" s="296">
        <f>AG75</f>
        <v>0</v>
      </c>
      <c r="AL66" s="296">
        <f>AG76</f>
        <v>0</v>
      </c>
      <c r="AM66" s="296">
        <f>AG77</f>
        <v>0</v>
      </c>
      <c r="AN66" s="296"/>
      <c r="AO66" s="296">
        <f>AF74</f>
        <v>0</v>
      </c>
      <c r="AP66" s="296">
        <f>AF75</f>
        <v>0</v>
      </c>
      <c r="AQ66" s="296">
        <f>AF76</f>
        <v>0</v>
      </c>
      <c r="AR66" s="296">
        <f>AF77</f>
        <v>0</v>
      </c>
      <c r="AS66" s="296"/>
      <c r="AT66" s="296">
        <f>-AH74</f>
        <v>0</v>
      </c>
      <c r="AU66" s="296">
        <f>-AH75</f>
        <v>0</v>
      </c>
      <c r="AV66" s="296">
        <f>-AH76</f>
        <v>0</v>
      </c>
      <c r="AW66" s="296">
        <f>-AH77</f>
        <v>0</v>
      </c>
      <c r="AX66" s="296"/>
      <c r="AY66" s="296">
        <f>AI74</f>
        <v>0</v>
      </c>
      <c r="AZ66" s="296">
        <f>AI75</f>
        <v>0</v>
      </c>
      <c r="BA66" s="296">
        <f>AI76</f>
        <v>0</v>
      </c>
      <c r="BB66" s="296">
        <f>AI77</f>
        <v>0</v>
      </c>
      <c r="BC66" s="306"/>
    </row>
    <row r="67" spans="1:55" x14ac:dyDescent="0.3">
      <c r="A67" s="97"/>
      <c r="B67" s="383"/>
      <c r="C67" s="383"/>
      <c r="D67" s="57">
        <f t="shared" si="6"/>
        <v>0</v>
      </c>
      <c r="E67" s="384"/>
      <c r="F67" s="385"/>
      <c r="G67" s="385"/>
      <c r="H67" s="385"/>
      <c r="I67" s="385"/>
      <c r="J67" s="386"/>
      <c r="K67" s="387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  <c r="X67" s="385"/>
      <c r="Y67" s="385"/>
      <c r="Z67" s="388"/>
      <c r="AA67" s="384"/>
      <c r="AB67" s="386"/>
      <c r="AC67" s="382"/>
      <c r="AD67" s="304">
        <v>10</v>
      </c>
      <c r="AE67" s="308">
        <f>N80</f>
        <v>0</v>
      </c>
      <c r="AF67" s="308">
        <f>$N94</f>
        <v>0</v>
      </c>
      <c r="AG67" s="308">
        <f t="shared" si="7"/>
        <v>0</v>
      </c>
      <c r="AH67" s="308">
        <f>$N79</f>
        <v>0</v>
      </c>
      <c r="AI67" s="308">
        <f>$N93</f>
        <v>0</v>
      </c>
      <c r="AJ67" s="296">
        <f>AG78</f>
        <v>0</v>
      </c>
      <c r="AK67" s="296">
        <f>AG79</f>
        <v>0</v>
      </c>
      <c r="AL67" s="296">
        <f>AG80</f>
        <v>0</v>
      </c>
      <c r="AM67" s="296">
        <f>AG81</f>
        <v>0</v>
      </c>
      <c r="AN67" s="296"/>
      <c r="AO67" s="296">
        <f>AF78</f>
        <v>0</v>
      </c>
      <c r="AP67" s="296">
        <f>AF79</f>
        <v>0</v>
      </c>
      <c r="AQ67" s="296">
        <f>AF80</f>
        <v>0</v>
      </c>
      <c r="AR67" s="296">
        <f>AF81</f>
        <v>0</v>
      </c>
      <c r="AS67" s="296"/>
      <c r="AT67" s="296">
        <f>-AH78</f>
        <v>0</v>
      </c>
      <c r="AU67" s="296">
        <f>-AH79</f>
        <v>0</v>
      </c>
      <c r="AV67" s="296">
        <f>-AH80</f>
        <v>0</v>
      </c>
      <c r="AW67" s="296">
        <f>-AH81</f>
        <v>0</v>
      </c>
      <c r="AX67" s="296"/>
      <c r="AY67" s="296">
        <f>AI78</f>
        <v>0</v>
      </c>
      <c r="AZ67" s="296">
        <f>AI79</f>
        <v>0</v>
      </c>
      <c r="BA67" s="296">
        <f>AI80</f>
        <v>0</v>
      </c>
      <c r="BB67" s="296">
        <f>AI81</f>
        <v>0</v>
      </c>
      <c r="BC67" s="306"/>
    </row>
    <row r="68" spans="1:55" x14ac:dyDescent="0.3">
      <c r="A68" s="97"/>
      <c r="B68" s="383"/>
      <c r="C68" s="383"/>
      <c r="D68" s="57">
        <f t="shared" si="6"/>
        <v>0</v>
      </c>
      <c r="E68" s="384"/>
      <c r="F68" s="385"/>
      <c r="G68" s="385"/>
      <c r="H68" s="385"/>
      <c r="I68" s="385"/>
      <c r="J68" s="386"/>
      <c r="K68" s="387"/>
      <c r="L68" s="385"/>
      <c r="M68" s="385"/>
      <c r="N68" s="385"/>
      <c r="O68" s="385"/>
      <c r="P68" s="385"/>
      <c r="Q68" s="385"/>
      <c r="R68" s="385"/>
      <c r="S68" s="385"/>
      <c r="T68" s="385"/>
      <c r="U68" s="385"/>
      <c r="V68" s="385"/>
      <c r="W68" s="385"/>
      <c r="X68" s="385"/>
      <c r="Y68" s="385"/>
      <c r="Z68" s="388"/>
      <c r="AA68" s="384"/>
      <c r="AB68" s="386"/>
      <c r="AC68" s="382"/>
      <c r="AD68" s="304">
        <v>11</v>
      </c>
      <c r="AE68" s="308">
        <f>O80</f>
        <v>0</v>
      </c>
      <c r="AF68" s="308">
        <f>$O94</f>
        <v>0</v>
      </c>
      <c r="AG68" s="308">
        <f t="shared" si="7"/>
        <v>0</v>
      </c>
      <c r="AH68" s="308">
        <f>$O79</f>
        <v>0</v>
      </c>
      <c r="AI68" s="308">
        <f>$O93</f>
        <v>0</v>
      </c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x14ac:dyDescent="0.3">
      <c r="A69" s="97"/>
      <c r="B69" s="383"/>
      <c r="C69" s="383"/>
      <c r="D69" s="57">
        <f t="shared" si="6"/>
        <v>0</v>
      </c>
      <c r="E69" s="384"/>
      <c r="F69" s="385"/>
      <c r="G69" s="385"/>
      <c r="H69" s="385"/>
      <c r="I69" s="385"/>
      <c r="J69" s="386"/>
      <c r="K69" s="387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  <c r="W69" s="385"/>
      <c r="X69" s="385"/>
      <c r="Y69" s="385"/>
      <c r="Z69" s="388"/>
      <c r="AA69" s="384"/>
      <c r="AB69" s="386"/>
      <c r="AC69" s="382"/>
      <c r="AD69" s="304">
        <v>12</v>
      </c>
      <c r="AE69" s="308">
        <f>P80</f>
        <v>0</v>
      </c>
      <c r="AF69" s="308">
        <f>$P94</f>
        <v>0</v>
      </c>
      <c r="AG69" s="308">
        <f t="shared" si="7"/>
        <v>0</v>
      </c>
      <c r="AH69" s="308">
        <f>$P79</f>
        <v>0</v>
      </c>
      <c r="AI69" s="308">
        <f>$P93</f>
        <v>0</v>
      </c>
      <c r="AJ69" s="310" t="s">
        <v>59</v>
      </c>
      <c r="AK69" s="296"/>
      <c r="AL69" s="296"/>
      <c r="AM69" s="296"/>
      <c r="AN69" s="296"/>
      <c r="AO69" s="310" t="s">
        <v>60</v>
      </c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97"/>
      <c r="B70" s="383"/>
      <c r="C70" s="383"/>
      <c r="D70" s="57">
        <f t="shared" si="6"/>
        <v>0</v>
      </c>
      <c r="E70" s="384"/>
      <c r="F70" s="385"/>
      <c r="G70" s="385"/>
      <c r="H70" s="385"/>
      <c r="I70" s="385"/>
      <c r="J70" s="386"/>
      <c r="K70" s="387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  <c r="W70" s="385"/>
      <c r="X70" s="385"/>
      <c r="Y70" s="385"/>
      <c r="Z70" s="388"/>
      <c r="AA70" s="384"/>
      <c r="AB70" s="386"/>
      <c r="AC70" s="382"/>
      <c r="AD70" s="304">
        <v>13</v>
      </c>
      <c r="AE70" s="308">
        <f>Q80</f>
        <v>0</v>
      </c>
      <c r="AF70" s="308">
        <f>$Q94</f>
        <v>0</v>
      </c>
      <c r="AG70" s="308">
        <f t="shared" si="7"/>
        <v>0</v>
      </c>
      <c r="AH70" s="308">
        <f>$Q79</f>
        <v>0</v>
      </c>
      <c r="AI70" s="308">
        <f>$Q93</f>
        <v>0</v>
      </c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97"/>
      <c r="B71" s="383" t="s">
        <v>55</v>
      </c>
      <c r="C71" s="383" t="s">
        <v>39</v>
      </c>
      <c r="D71" s="57">
        <f>SUM(E71:AB71)</f>
        <v>0</v>
      </c>
      <c r="E71" s="384"/>
      <c r="F71" s="385"/>
      <c r="G71" s="385"/>
      <c r="H71" s="385"/>
      <c r="I71" s="385"/>
      <c r="J71" s="386"/>
      <c r="K71" s="387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  <c r="W71" s="385"/>
      <c r="X71" s="385"/>
      <c r="Y71" s="385"/>
      <c r="Z71" s="388"/>
      <c r="AA71" s="384"/>
      <c r="AB71" s="386"/>
      <c r="AC71" s="382" t="s">
        <v>82</v>
      </c>
      <c r="AD71" s="304">
        <v>14</v>
      </c>
      <c r="AE71" s="308">
        <f>R80</f>
        <v>0</v>
      </c>
      <c r="AF71" s="308">
        <f>$R94</f>
        <v>0</v>
      </c>
      <c r="AG71" s="308">
        <f t="shared" si="7"/>
        <v>0</v>
      </c>
      <c r="AH71" s="308">
        <f>$R79</f>
        <v>0</v>
      </c>
      <c r="AI71" s="308">
        <f>$R93</f>
        <v>0</v>
      </c>
      <c r="AJ71" s="296">
        <f>$E59</f>
        <v>8.4903000000000006E-2</v>
      </c>
      <c r="AK71" s="296">
        <f>$F59</f>
        <v>7.9701999999999995E-2</v>
      </c>
      <c r="AL71" s="296">
        <f>G59</f>
        <v>7.6763999999999999E-2</v>
      </c>
      <c r="AM71" s="296">
        <f>H59</f>
        <v>7.8705999999999998E-2</v>
      </c>
      <c r="AN71" s="296"/>
      <c r="AO71" s="296">
        <f>$E60</f>
        <v>20.720102000000001</v>
      </c>
      <c r="AP71" s="296">
        <f>$F60</f>
        <v>20.266605999999999</v>
      </c>
      <c r="AQ71" s="296">
        <f>L60</f>
        <v>25.549575999999998</v>
      </c>
      <c r="AR71" s="296">
        <f>M60</f>
        <v>27.428462</v>
      </c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97" t="s">
        <v>61</v>
      </c>
      <c r="B72" s="383"/>
      <c r="C72" s="383"/>
      <c r="D72" s="57">
        <f t="shared" si="6"/>
        <v>0</v>
      </c>
      <c r="E72" s="384"/>
      <c r="F72" s="385"/>
      <c r="G72" s="385"/>
      <c r="H72" s="385"/>
      <c r="I72" s="385"/>
      <c r="J72" s="386"/>
      <c r="K72" s="387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  <c r="X72" s="385"/>
      <c r="Y72" s="385"/>
      <c r="Z72" s="388"/>
      <c r="AA72" s="384"/>
      <c r="AB72" s="386"/>
      <c r="AC72" s="382"/>
      <c r="AD72" s="304">
        <v>15</v>
      </c>
      <c r="AE72" s="308">
        <f>S80</f>
        <v>0</v>
      </c>
      <c r="AF72" s="308">
        <f>$S94</f>
        <v>0</v>
      </c>
      <c r="AG72" s="308">
        <f t="shared" si="7"/>
        <v>0</v>
      </c>
      <c r="AH72" s="308">
        <f>$S79</f>
        <v>0</v>
      </c>
      <c r="AI72" s="308">
        <f>$S93</f>
        <v>0</v>
      </c>
      <c r="AJ72" s="296">
        <f>$I59</f>
        <v>8.8728000000000001E-2</v>
      </c>
      <c r="AK72" s="296">
        <f>$J59</f>
        <v>0.105044</v>
      </c>
      <c r="AL72" s="296">
        <f>$K59</f>
        <v>0.11372500000000001</v>
      </c>
      <c r="AM72" s="296">
        <f>$L59</f>
        <v>0.108311</v>
      </c>
      <c r="AN72" s="296"/>
      <c r="AO72" s="296">
        <f>$I60</f>
        <v>20.911289</v>
      </c>
      <c r="AP72" s="296">
        <f>$J60</f>
        <v>22.430607999999999</v>
      </c>
      <c r="AQ72" s="296">
        <f>$K60</f>
        <v>24.103580000000001</v>
      </c>
      <c r="AR72" s="296">
        <f>$L60</f>
        <v>25.549575999999998</v>
      </c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97"/>
      <c r="B73" s="383"/>
      <c r="C73" s="383"/>
      <c r="D73" s="57">
        <f t="shared" si="6"/>
        <v>0</v>
      </c>
      <c r="E73" s="384"/>
      <c r="F73" s="385"/>
      <c r="G73" s="385"/>
      <c r="H73" s="385"/>
      <c r="I73" s="385"/>
      <c r="J73" s="386"/>
      <c r="K73" s="387"/>
      <c r="L73" s="385"/>
      <c r="M73" s="385"/>
      <c r="N73" s="385"/>
      <c r="O73" s="385"/>
      <c r="P73" s="385"/>
      <c r="Q73" s="385"/>
      <c r="R73" s="385"/>
      <c r="S73" s="385"/>
      <c r="T73" s="385"/>
      <c r="U73" s="385"/>
      <c r="V73" s="385"/>
      <c r="W73" s="385"/>
      <c r="X73" s="385"/>
      <c r="Y73" s="385"/>
      <c r="Z73" s="388"/>
      <c r="AA73" s="384"/>
      <c r="AB73" s="386"/>
      <c r="AC73" s="382"/>
      <c r="AD73" s="304">
        <v>16</v>
      </c>
      <c r="AE73" s="308">
        <f>T80</f>
        <v>0</v>
      </c>
      <c r="AF73" s="308">
        <f>$T94</f>
        <v>0</v>
      </c>
      <c r="AG73" s="308">
        <f t="shared" si="7"/>
        <v>0</v>
      </c>
      <c r="AH73" s="308">
        <f>$T79</f>
        <v>0</v>
      </c>
      <c r="AI73" s="308">
        <f>$T93</f>
        <v>0</v>
      </c>
      <c r="AJ73" s="296">
        <f>$M59</f>
        <v>0.109765</v>
      </c>
      <c r="AK73" s="296">
        <f>$N59</f>
        <v>0.11253299999999999</v>
      </c>
      <c r="AL73" s="296">
        <f>$O59</f>
        <v>0.11592</v>
      </c>
      <c r="AM73" s="296">
        <f>$P59</f>
        <v>0.12013</v>
      </c>
      <c r="AN73" s="296"/>
      <c r="AO73" s="296">
        <f>$M60</f>
        <v>27.428462</v>
      </c>
      <c r="AP73" s="296">
        <f>$N60</f>
        <v>28.656880999999998</v>
      </c>
      <c r="AQ73" s="296">
        <f>$O60</f>
        <v>29.69181</v>
      </c>
      <c r="AR73" s="296">
        <f>$P60</f>
        <v>30.196297999999999</v>
      </c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97"/>
      <c r="B74" s="383"/>
      <c r="C74" s="383"/>
      <c r="D74" s="57">
        <f t="shared" si="6"/>
        <v>0</v>
      </c>
      <c r="E74" s="384"/>
      <c r="F74" s="385"/>
      <c r="G74" s="385"/>
      <c r="H74" s="385"/>
      <c r="I74" s="385"/>
      <c r="J74" s="386"/>
      <c r="K74" s="387"/>
      <c r="L74" s="385"/>
      <c r="M74" s="385"/>
      <c r="N74" s="385"/>
      <c r="O74" s="385"/>
      <c r="P74" s="385"/>
      <c r="Q74" s="385"/>
      <c r="R74" s="385"/>
      <c r="S74" s="385"/>
      <c r="T74" s="385"/>
      <c r="U74" s="385"/>
      <c r="V74" s="385"/>
      <c r="W74" s="385"/>
      <c r="X74" s="385"/>
      <c r="Y74" s="385"/>
      <c r="Z74" s="388"/>
      <c r="AA74" s="384"/>
      <c r="AB74" s="386"/>
      <c r="AC74" s="382"/>
      <c r="AD74" s="304">
        <v>17</v>
      </c>
      <c r="AE74" s="308">
        <f>U80</f>
        <v>0</v>
      </c>
      <c r="AF74" s="308">
        <f>$U94</f>
        <v>0</v>
      </c>
      <c r="AG74" s="308">
        <f t="shared" si="7"/>
        <v>0</v>
      </c>
      <c r="AH74" s="308">
        <f>$U79</f>
        <v>0</v>
      </c>
      <c r="AI74" s="308">
        <f>$U93</f>
        <v>0</v>
      </c>
      <c r="AJ74" s="296">
        <f>$Q59</f>
        <v>0.121806</v>
      </c>
      <c r="AK74" s="296">
        <f>$R59</f>
        <v>0.12449499999999999</v>
      </c>
      <c r="AL74" s="296">
        <f>$S59</f>
        <v>0.13056100000000001</v>
      </c>
      <c r="AM74" s="296">
        <f>$T59</f>
        <v>0.135018</v>
      </c>
      <c r="AN74" s="296"/>
      <c r="AO74" s="296">
        <f>$Q60</f>
        <v>30.71583</v>
      </c>
      <c r="AP74" s="296">
        <f>$R60</f>
        <v>30.981707</v>
      </c>
      <c r="AQ74" s="296">
        <f>$S60</f>
        <v>31.1845</v>
      </c>
      <c r="AR74" s="296">
        <f>$T60</f>
        <v>30.981769</v>
      </c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97"/>
      <c r="B75" s="383"/>
      <c r="C75" s="383"/>
      <c r="D75" s="57">
        <f t="shared" si="6"/>
        <v>0</v>
      </c>
      <c r="E75" s="384"/>
      <c r="F75" s="385"/>
      <c r="G75" s="385"/>
      <c r="H75" s="385"/>
      <c r="I75" s="385"/>
      <c r="J75" s="386"/>
      <c r="K75" s="387"/>
      <c r="L75" s="385"/>
      <c r="M75" s="385"/>
      <c r="N75" s="385"/>
      <c r="O75" s="385"/>
      <c r="P75" s="385"/>
      <c r="Q75" s="385"/>
      <c r="R75" s="385"/>
      <c r="S75" s="385"/>
      <c r="T75" s="385"/>
      <c r="U75" s="385"/>
      <c r="V75" s="385"/>
      <c r="W75" s="385"/>
      <c r="X75" s="385"/>
      <c r="Y75" s="385"/>
      <c r="Z75" s="388"/>
      <c r="AA75" s="384"/>
      <c r="AB75" s="386"/>
      <c r="AC75" s="382"/>
      <c r="AD75" s="304">
        <v>18</v>
      </c>
      <c r="AE75" s="308">
        <f>V80</f>
        <v>0</v>
      </c>
      <c r="AF75" s="308">
        <f>$V94</f>
        <v>0</v>
      </c>
      <c r="AG75" s="308">
        <f t="shared" si="7"/>
        <v>0</v>
      </c>
      <c r="AH75" s="308">
        <f>$V79</f>
        <v>0</v>
      </c>
      <c r="AI75" s="308">
        <f>$V93</f>
        <v>0</v>
      </c>
      <c r="AJ75" s="296">
        <f>$U59</f>
        <v>0.14178199999999999</v>
      </c>
      <c r="AK75" s="296">
        <f>$V59</f>
        <v>0.14578099999999999</v>
      </c>
      <c r="AL75" s="296">
        <f>$W59</f>
        <v>0.15329200000000001</v>
      </c>
      <c r="AM75" s="296">
        <f>$X59</f>
        <v>0.169761</v>
      </c>
      <c r="AN75" s="296"/>
      <c r="AO75" s="296">
        <f>$U60</f>
        <v>30.552786999999999</v>
      </c>
      <c r="AP75" s="296">
        <f>$V60</f>
        <v>29.869464000000001</v>
      </c>
      <c r="AQ75" s="296">
        <f>$W60</f>
        <v>28.498052999999999</v>
      </c>
      <c r="AR75" s="296">
        <f>$X60</f>
        <v>27.931940000000001</v>
      </c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97"/>
      <c r="B76" s="383"/>
      <c r="C76" s="383"/>
      <c r="D76" s="57">
        <f t="shared" si="6"/>
        <v>0</v>
      </c>
      <c r="E76" s="384"/>
      <c r="F76" s="385"/>
      <c r="G76" s="385"/>
      <c r="H76" s="385"/>
      <c r="I76" s="385"/>
      <c r="J76" s="386"/>
      <c r="K76" s="387"/>
      <c r="L76" s="385"/>
      <c r="M76" s="385"/>
      <c r="N76" s="385"/>
      <c r="O76" s="385"/>
      <c r="P76" s="385"/>
      <c r="Q76" s="385"/>
      <c r="R76" s="385"/>
      <c r="S76" s="385"/>
      <c r="T76" s="385"/>
      <c r="U76" s="385"/>
      <c r="V76" s="385"/>
      <c r="W76" s="385"/>
      <c r="X76" s="385"/>
      <c r="Y76" s="385"/>
      <c r="Z76" s="388"/>
      <c r="AA76" s="384"/>
      <c r="AB76" s="386"/>
      <c r="AC76" s="382"/>
      <c r="AD76" s="304">
        <v>19</v>
      </c>
      <c r="AE76" s="308">
        <f>W80</f>
        <v>0</v>
      </c>
      <c r="AF76" s="308">
        <f>$W94</f>
        <v>0</v>
      </c>
      <c r="AG76" s="308">
        <f t="shared" si="7"/>
        <v>0</v>
      </c>
      <c r="AH76" s="308">
        <f>$W79</f>
        <v>0</v>
      </c>
      <c r="AI76" s="308">
        <f>$W93</f>
        <v>0</v>
      </c>
      <c r="AJ76" s="296">
        <f>$Y59</f>
        <v>0.16658000000000001</v>
      </c>
      <c r="AK76" s="296">
        <f>$Z59</f>
        <v>0.14789099999999999</v>
      </c>
      <c r="AL76" s="296">
        <f>$AA59</f>
        <v>0.121306</v>
      </c>
      <c r="AM76" s="296">
        <f>$AB59</f>
        <v>0.101189</v>
      </c>
      <c r="AN76" s="296"/>
      <c r="AO76" s="296">
        <f>$Y60</f>
        <v>27.624604000000001</v>
      </c>
      <c r="AP76" s="296">
        <f>$Z60</f>
        <v>26.069789</v>
      </c>
      <c r="AQ76" s="296">
        <f>$AA60</f>
        <v>23.966632000000001</v>
      </c>
      <c r="AR76" s="296">
        <f>$AB60</f>
        <v>22.174101</v>
      </c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97"/>
      <c r="B77" s="383"/>
      <c r="C77" s="383"/>
      <c r="D77" s="57">
        <f t="shared" si="6"/>
        <v>0</v>
      </c>
      <c r="E77" s="384"/>
      <c r="F77" s="385"/>
      <c r="G77" s="385"/>
      <c r="H77" s="385"/>
      <c r="I77" s="385"/>
      <c r="J77" s="386"/>
      <c r="K77" s="387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  <c r="X77" s="385"/>
      <c r="Y77" s="385"/>
      <c r="Z77" s="388"/>
      <c r="AA77" s="384"/>
      <c r="AB77" s="386"/>
      <c r="AC77" s="382"/>
      <c r="AD77" s="304">
        <v>20</v>
      </c>
      <c r="AE77" s="308">
        <f>X80</f>
        <v>0</v>
      </c>
      <c r="AF77" s="308">
        <f>$X94</f>
        <v>0</v>
      </c>
      <c r="AG77" s="308">
        <f t="shared" si="7"/>
        <v>0</v>
      </c>
      <c r="AH77" s="308">
        <f>$X79</f>
        <v>0</v>
      </c>
      <c r="AI77" s="308">
        <f>$X93</f>
        <v>0</v>
      </c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97"/>
      <c r="B78" s="383"/>
      <c r="C78" s="383"/>
      <c r="D78" s="57">
        <f t="shared" si="6"/>
        <v>0</v>
      </c>
      <c r="E78" s="384"/>
      <c r="F78" s="385"/>
      <c r="G78" s="385"/>
      <c r="H78" s="385"/>
      <c r="I78" s="385"/>
      <c r="J78" s="386"/>
      <c r="K78" s="387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  <c r="X78" s="385"/>
      <c r="Y78" s="385"/>
      <c r="Z78" s="388"/>
      <c r="AA78" s="384"/>
      <c r="AB78" s="386"/>
      <c r="AC78" s="382"/>
      <c r="AD78" s="304">
        <v>21</v>
      </c>
      <c r="AE78" s="308">
        <f>Y80</f>
        <v>0</v>
      </c>
      <c r="AF78" s="308">
        <f>$Y94</f>
        <v>0</v>
      </c>
      <c r="AG78" s="308">
        <f t="shared" si="7"/>
        <v>0</v>
      </c>
      <c r="AH78" s="308">
        <f>$Y79</f>
        <v>0</v>
      </c>
      <c r="AI78" s="308">
        <f>$Y93</f>
        <v>0</v>
      </c>
      <c r="AJ78" s="310" t="s">
        <v>44</v>
      </c>
      <c r="AK78" s="296"/>
      <c r="AL78" s="296"/>
      <c r="AM78" s="296"/>
      <c r="AN78" s="296"/>
      <c r="AO78" s="310" t="s">
        <v>62</v>
      </c>
      <c r="AP78" s="296"/>
      <c r="AQ78" s="296"/>
      <c r="AR78" s="296"/>
      <c r="AS78" s="296"/>
      <c r="AT78" s="310" t="s">
        <v>44</v>
      </c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97"/>
      <c r="B79" s="383"/>
      <c r="C79" s="383"/>
      <c r="D79" s="57">
        <f t="shared" si="6"/>
        <v>0</v>
      </c>
      <c r="E79" s="384"/>
      <c r="F79" s="385"/>
      <c r="G79" s="385"/>
      <c r="H79" s="385"/>
      <c r="I79" s="385"/>
      <c r="J79" s="386"/>
      <c r="K79" s="387"/>
      <c r="L79" s="385"/>
      <c r="M79" s="385"/>
      <c r="N79" s="385"/>
      <c r="O79" s="385"/>
      <c r="P79" s="385"/>
      <c r="Q79" s="385"/>
      <c r="R79" s="385"/>
      <c r="S79" s="385"/>
      <c r="T79" s="385"/>
      <c r="U79" s="385"/>
      <c r="V79" s="385"/>
      <c r="W79" s="385"/>
      <c r="X79" s="385"/>
      <c r="Y79" s="385"/>
      <c r="Z79" s="388"/>
      <c r="AA79" s="384"/>
      <c r="AB79" s="386"/>
      <c r="AC79" s="382"/>
      <c r="AD79" s="304">
        <v>22</v>
      </c>
      <c r="AE79" s="308">
        <f>Z80</f>
        <v>0</v>
      </c>
      <c r="AF79" s="308">
        <f>$Z94</f>
        <v>0</v>
      </c>
      <c r="AG79" s="308">
        <f t="shared" si="7"/>
        <v>0</v>
      </c>
      <c r="AH79" s="308">
        <f>$Z79</f>
        <v>0</v>
      </c>
      <c r="AI79" s="308">
        <f>$Z93</f>
        <v>0</v>
      </c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102"/>
      <c r="B80" s="484"/>
      <c r="C80" s="484"/>
      <c r="D80" s="485">
        <f t="shared" si="6"/>
        <v>0</v>
      </c>
      <c r="E80" s="486"/>
      <c r="F80" s="487"/>
      <c r="G80" s="487"/>
      <c r="H80" s="487"/>
      <c r="I80" s="487"/>
      <c r="J80" s="488"/>
      <c r="K80" s="489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  <c r="X80" s="487"/>
      <c r="Y80" s="487"/>
      <c r="Z80" s="490"/>
      <c r="AA80" s="486"/>
      <c r="AB80" s="488"/>
      <c r="AC80" s="382"/>
      <c r="AD80" s="304">
        <v>23</v>
      </c>
      <c r="AE80" s="308">
        <f>AA80</f>
        <v>0</v>
      </c>
      <c r="AF80" s="308">
        <f>$AA94</f>
        <v>0</v>
      </c>
      <c r="AG80" s="308">
        <f t="shared" si="7"/>
        <v>0</v>
      </c>
      <c r="AH80" s="308">
        <f>$AA79</f>
        <v>0</v>
      </c>
      <c r="AI80" s="308">
        <f>$AA93</f>
        <v>0</v>
      </c>
      <c r="AJ80" s="296">
        <f>-$E68</f>
        <v>0</v>
      </c>
      <c r="AK80" s="296">
        <f>-$F68</f>
        <v>0</v>
      </c>
      <c r="AL80" s="296">
        <f>-$G68</f>
        <v>0</v>
      </c>
      <c r="AM80" s="296">
        <f>-$H68</f>
        <v>0</v>
      </c>
      <c r="AN80" s="296"/>
      <c r="AO80" s="296">
        <f>-$E69</f>
        <v>0</v>
      </c>
      <c r="AP80" s="296">
        <f>-$F69</f>
        <v>0</v>
      </c>
      <c r="AQ80" s="296">
        <f>-$G69</f>
        <v>0</v>
      </c>
      <c r="AR80" s="296">
        <f>-$H69</f>
        <v>0</v>
      </c>
      <c r="AS80" s="296"/>
      <c r="AT80" s="296">
        <f>-$E70</f>
        <v>0</v>
      </c>
      <c r="AU80" s="296">
        <f>-$F70</f>
        <v>0</v>
      </c>
      <c r="AV80" s="296">
        <f>-$G70</f>
        <v>0</v>
      </c>
      <c r="AW80" s="296">
        <f>-$H70</f>
        <v>0</v>
      </c>
      <c r="AX80" s="296"/>
      <c r="AY80" s="296"/>
      <c r="AZ80" s="296"/>
      <c r="BA80" s="296"/>
      <c r="BB80" s="296"/>
      <c r="BC80" s="306"/>
    </row>
    <row r="81" spans="1:55" ht="15" thickBot="1" x14ac:dyDescent="0.35">
      <c r="A81" s="93"/>
      <c r="B81" s="376"/>
      <c r="C81" s="376"/>
      <c r="D81" s="68">
        <f t="shared" si="6"/>
        <v>0</v>
      </c>
      <c r="E81" s="377"/>
      <c r="F81" s="378"/>
      <c r="G81" s="378"/>
      <c r="H81" s="378"/>
      <c r="I81" s="378"/>
      <c r="J81" s="379"/>
      <c r="K81" s="380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381"/>
      <c r="AA81" s="377"/>
      <c r="AB81" s="379"/>
      <c r="AC81" s="491"/>
      <c r="AD81" s="492">
        <v>24</v>
      </c>
      <c r="AE81" s="493">
        <f>AB80</f>
        <v>0</v>
      </c>
      <c r="AF81" s="493">
        <f>$AB94</f>
        <v>0</v>
      </c>
      <c r="AG81" s="493">
        <f t="shared" si="7"/>
        <v>0</v>
      </c>
      <c r="AH81" s="493">
        <f>$AB79</f>
        <v>0</v>
      </c>
      <c r="AI81" s="493">
        <f>$AB93</f>
        <v>0</v>
      </c>
      <c r="AJ81" s="494">
        <f>-$I68</f>
        <v>0</v>
      </c>
      <c r="AK81" s="494">
        <f>-$J68</f>
        <v>0</v>
      </c>
      <c r="AL81" s="494">
        <f>-$K68</f>
        <v>0</v>
      </c>
      <c r="AM81" s="494">
        <f>-$L68</f>
        <v>0</v>
      </c>
      <c r="AN81" s="494"/>
      <c r="AO81" s="494">
        <f>-$I69</f>
        <v>0</v>
      </c>
      <c r="AP81" s="494">
        <f>-$J69</f>
        <v>0</v>
      </c>
      <c r="AQ81" s="494">
        <f>-$K69</f>
        <v>0</v>
      </c>
      <c r="AR81" s="494">
        <f>-$L69</f>
        <v>0</v>
      </c>
      <c r="AS81" s="494"/>
      <c r="AT81" s="494">
        <f>-$I70</f>
        <v>0</v>
      </c>
      <c r="AU81" s="494">
        <f>-$J70</f>
        <v>0</v>
      </c>
      <c r="AV81" s="494">
        <f>-$K70</f>
        <v>0</v>
      </c>
      <c r="AW81" s="494">
        <f>-$L70</f>
        <v>0</v>
      </c>
      <c r="AX81" s="494"/>
      <c r="AY81" s="494"/>
      <c r="AZ81" s="494"/>
      <c r="BA81" s="494"/>
      <c r="BB81" s="494"/>
      <c r="BC81" s="494"/>
    </row>
    <row r="82" spans="1:55" x14ac:dyDescent="0.3">
      <c r="A82" s="97"/>
      <c r="B82" s="383"/>
      <c r="C82" s="383"/>
      <c r="D82" s="57">
        <f t="shared" si="6"/>
        <v>0</v>
      </c>
      <c r="E82" s="384"/>
      <c r="F82" s="385"/>
      <c r="G82" s="385"/>
      <c r="H82" s="385"/>
      <c r="I82" s="385"/>
      <c r="J82" s="386"/>
      <c r="K82" s="387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88"/>
      <c r="AA82" s="384"/>
      <c r="AB82" s="386"/>
      <c r="AC82" s="382"/>
      <c r="AD82" s="306"/>
      <c r="AE82" s="306"/>
      <c r="AF82" s="306"/>
      <c r="AG82" s="306"/>
      <c r="AH82" s="306"/>
      <c r="AI82" s="306"/>
      <c r="AJ82" s="296">
        <f>-$M68</f>
        <v>0</v>
      </c>
      <c r="AK82" s="296">
        <f>-$N68</f>
        <v>0</v>
      </c>
      <c r="AL82" s="296">
        <f>-$O68</f>
        <v>0</v>
      </c>
      <c r="AM82" s="296">
        <f>-$P68</f>
        <v>0</v>
      </c>
      <c r="AN82" s="306"/>
      <c r="AO82" s="296">
        <f>-$M69</f>
        <v>0</v>
      </c>
      <c r="AP82" s="296">
        <f>-$N69</f>
        <v>0</v>
      </c>
      <c r="AQ82" s="296">
        <f>-$O69</f>
        <v>0</v>
      </c>
      <c r="AR82" s="296">
        <f>-$P69</f>
        <v>0</v>
      </c>
      <c r="AS82" s="306"/>
      <c r="AT82" s="296">
        <f>-$M70</f>
        <v>0</v>
      </c>
      <c r="AU82" s="296">
        <f>-$N70</f>
        <v>0</v>
      </c>
      <c r="AV82" s="296">
        <f>-$O70</f>
        <v>0</v>
      </c>
      <c r="AW82" s="296">
        <f>-$P70</f>
        <v>0</v>
      </c>
      <c r="AX82" s="306"/>
      <c r="AY82" s="306"/>
      <c r="AZ82" s="306"/>
      <c r="BA82" s="306"/>
      <c r="BB82" s="306"/>
      <c r="BC82" s="306"/>
    </row>
    <row r="83" spans="1:55" x14ac:dyDescent="0.3">
      <c r="A83" s="97" t="s">
        <v>63</v>
      </c>
      <c r="B83" s="383"/>
      <c r="C83" s="383"/>
      <c r="D83" s="57">
        <f t="shared" si="6"/>
        <v>0</v>
      </c>
      <c r="E83" s="384"/>
      <c r="F83" s="385"/>
      <c r="G83" s="385"/>
      <c r="H83" s="385"/>
      <c r="I83" s="385"/>
      <c r="J83" s="386"/>
      <c r="K83" s="387"/>
      <c r="L83" s="385"/>
      <c r="M83" s="385"/>
      <c r="N83" s="385"/>
      <c r="O83" s="385"/>
      <c r="P83" s="385"/>
      <c r="Q83" s="385"/>
      <c r="R83" s="385"/>
      <c r="S83" s="385"/>
      <c r="T83" s="385"/>
      <c r="U83" s="385"/>
      <c r="V83" s="385"/>
      <c r="W83" s="385"/>
      <c r="X83" s="385"/>
      <c r="Y83" s="385"/>
      <c r="Z83" s="388"/>
      <c r="AA83" s="384"/>
      <c r="AB83" s="386"/>
      <c r="AC83" s="382"/>
      <c r="AD83" s="306"/>
      <c r="AE83" s="306"/>
      <c r="AF83" s="306"/>
      <c r="AG83" s="306"/>
      <c r="AH83" s="306"/>
      <c r="AI83" s="306"/>
      <c r="AJ83" s="296">
        <f>-$Q68</f>
        <v>0</v>
      </c>
      <c r="AK83" s="296">
        <f>-$R68</f>
        <v>0</v>
      </c>
      <c r="AL83" s="296">
        <f>-$S68</f>
        <v>0</v>
      </c>
      <c r="AM83" s="296">
        <f>-$T68</f>
        <v>0</v>
      </c>
      <c r="AN83" s="306"/>
      <c r="AO83" s="296">
        <f>-$Q69</f>
        <v>0</v>
      </c>
      <c r="AP83" s="296">
        <f>-$R69</f>
        <v>0</v>
      </c>
      <c r="AQ83" s="296">
        <f>-$S69</f>
        <v>0</v>
      </c>
      <c r="AR83" s="296">
        <f>-$T69</f>
        <v>0</v>
      </c>
      <c r="AS83" s="306"/>
      <c r="AT83" s="296">
        <f>-$Q70</f>
        <v>0</v>
      </c>
      <c r="AU83" s="296">
        <f>-$R70</f>
        <v>0</v>
      </c>
      <c r="AV83" s="296">
        <f>-$S70</f>
        <v>0</v>
      </c>
      <c r="AW83" s="296">
        <f>-$T70</f>
        <v>0</v>
      </c>
      <c r="AX83" s="306"/>
      <c r="AY83" s="306"/>
      <c r="AZ83" s="306"/>
      <c r="BA83" s="306"/>
      <c r="BB83" s="306"/>
      <c r="BC83" s="306"/>
    </row>
    <row r="84" spans="1:55" x14ac:dyDescent="0.3">
      <c r="A84" s="97"/>
      <c r="B84" s="383"/>
      <c r="C84" s="383"/>
      <c r="D84" s="57">
        <f t="shared" si="6"/>
        <v>0</v>
      </c>
      <c r="E84" s="384"/>
      <c r="F84" s="385"/>
      <c r="G84" s="385"/>
      <c r="H84" s="385"/>
      <c r="I84" s="385"/>
      <c r="J84" s="386"/>
      <c r="K84" s="387"/>
      <c r="L84" s="385"/>
      <c r="M84" s="385"/>
      <c r="N84" s="385"/>
      <c r="O84" s="385"/>
      <c r="P84" s="385"/>
      <c r="Q84" s="385"/>
      <c r="R84" s="385"/>
      <c r="S84" s="385"/>
      <c r="T84" s="385"/>
      <c r="U84" s="385"/>
      <c r="V84" s="385"/>
      <c r="W84" s="385"/>
      <c r="X84" s="385"/>
      <c r="Y84" s="385"/>
      <c r="Z84" s="388"/>
      <c r="AA84" s="384"/>
      <c r="AB84" s="386"/>
      <c r="AC84" s="382"/>
      <c r="AD84" s="306"/>
      <c r="AE84" s="306"/>
      <c r="AF84" s="306"/>
      <c r="AG84" s="306"/>
      <c r="AH84" s="306"/>
      <c r="AI84" s="306"/>
      <c r="AJ84" s="296">
        <f>-$U68</f>
        <v>0</v>
      </c>
      <c r="AK84" s="296">
        <f>-$V68</f>
        <v>0</v>
      </c>
      <c r="AL84" s="296">
        <f>-$W68</f>
        <v>0</v>
      </c>
      <c r="AM84" s="296">
        <f>-$X68</f>
        <v>0</v>
      </c>
      <c r="AN84" s="306"/>
      <c r="AO84" s="296">
        <f>-$U69</f>
        <v>0</v>
      </c>
      <c r="AP84" s="296">
        <f>-$V69</f>
        <v>0</v>
      </c>
      <c r="AQ84" s="296">
        <f>-$W69</f>
        <v>0</v>
      </c>
      <c r="AR84" s="296">
        <f>-$X69</f>
        <v>0</v>
      </c>
      <c r="AS84" s="306"/>
      <c r="AT84" s="296">
        <f>-$U70</f>
        <v>0</v>
      </c>
      <c r="AU84" s="296">
        <f>-$V70</f>
        <v>0</v>
      </c>
      <c r="AV84" s="296">
        <f>-$W70</f>
        <v>0</v>
      </c>
      <c r="AW84" s="296">
        <f>-$X70</f>
        <v>0</v>
      </c>
      <c r="AX84" s="306"/>
      <c r="AY84" s="306"/>
      <c r="AZ84" s="306"/>
      <c r="BA84" s="306"/>
      <c r="BB84" s="306"/>
      <c r="BC84" s="306"/>
    </row>
    <row r="85" spans="1:55" ht="15" thickBot="1" x14ac:dyDescent="0.35">
      <c r="A85" s="102"/>
      <c r="B85" s="389"/>
      <c r="C85" s="389"/>
      <c r="D85" s="74">
        <f t="shared" si="6"/>
        <v>0</v>
      </c>
      <c r="E85" s="390"/>
      <c r="F85" s="391"/>
      <c r="G85" s="391"/>
      <c r="H85" s="391"/>
      <c r="I85" s="391"/>
      <c r="J85" s="392"/>
      <c r="K85" s="393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1"/>
      <c r="W85" s="391"/>
      <c r="X85" s="391"/>
      <c r="Y85" s="391"/>
      <c r="Z85" s="394"/>
      <c r="AA85" s="390"/>
      <c r="AB85" s="392"/>
      <c r="AC85" s="382"/>
      <c r="AD85" s="306"/>
      <c r="AE85" s="306"/>
      <c r="AF85" s="306"/>
      <c r="AG85" s="306"/>
      <c r="AH85" s="306"/>
      <c r="AI85" s="306"/>
      <c r="AJ85" s="296">
        <f>-$Y68</f>
        <v>0</v>
      </c>
      <c r="AK85" s="296">
        <f>-$Z68</f>
        <v>0</v>
      </c>
      <c r="AL85" s="296">
        <f>-$AA68</f>
        <v>0</v>
      </c>
      <c r="AM85" s="296">
        <f>$AB68</f>
        <v>0</v>
      </c>
      <c r="AN85" s="306"/>
      <c r="AO85" s="296">
        <f>-$Y69</f>
        <v>0</v>
      </c>
      <c r="AP85" s="296">
        <f>-$Z69</f>
        <v>0</v>
      </c>
      <c r="AQ85" s="296">
        <f>-$AA69</f>
        <v>0</v>
      </c>
      <c r="AR85" s="296">
        <f>$AB69</f>
        <v>0</v>
      </c>
      <c r="AS85" s="306"/>
      <c r="AT85" s="296">
        <f>-$Y70</f>
        <v>0</v>
      </c>
      <c r="AU85" s="296">
        <f>-$Z70</f>
        <v>0</v>
      </c>
      <c r="AV85" s="296">
        <f>-$AA70</f>
        <v>0</v>
      </c>
      <c r="AW85" s="296">
        <f>$AB70</f>
        <v>0</v>
      </c>
      <c r="AX85" s="306"/>
      <c r="AY85" s="306"/>
      <c r="AZ85" s="306"/>
      <c r="BA85" s="306"/>
      <c r="BB85" s="306"/>
      <c r="BC85" s="306"/>
    </row>
    <row r="86" spans="1:55" x14ac:dyDescent="0.3">
      <c r="A86" s="93"/>
      <c r="B86" s="395" t="s">
        <v>55</v>
      </c>
      <c r="C86" s="395" t="s">
        <v>78</v>
      </c>
      <c r="D86" s="261">
        <v>216</v>
      </c>
      <c r="E86" s="396">
        <v>9</v>
      </c>
      <c r="F86" s="397">
        <v>9</v>
      </c>
      <c r="G86" s="397">
        <v>9</v>
      </c>
      <c r="H86" s="397">
        <v>9</v>
      </c>
      <c r="I86" s="397">
        <v>9</v>
      </c>
      <c r="J86" s="398">
        <v>9</v>
      </c>
      <c r="K86" s="399">
        <v>9</v>
      </c>
      <c r="L86" s="397">
        <v>9</v>
      </c>
      <c r="M86" s="397">
        <v>9</v>
      </c>
      <c r="N86" s="397">
        <v>9</v>
      </c>
      <c r="O86" s="397">
        <v>9</v>
      </c>
      <c r="P86" s="397">
        <v>9</v>
      </c>
      <c r="Q86" s="397">
        <v>9</v>
      </c>
      <c r="R86" s="397">
        <v>9</v>
      </c>
      <c r="S86" s="397">
        <v>9</v>
      </c>
      <c r="T86" s="397">
        <v>9</v>
      </c>
      <c r="U86" s="397">
        <v>9</v>
      </c>
      <c r="V86" s="397">
        <v>9</v>
      </c>
      <c r="W86" s="397">
        <v>9</v>
      </c>
      <c r="X86" s="397">
        <v>9</v>
      </c>
      <c r="Y86" s="397">
        <v>9</v>
      </c>
      <c r="Z86" s="400">
        <v>9</v>
      </c>
      <c r="AA86" s="396">
        <v>9</v>
      </c>
      <c r="AB86" s="398">
        <v>9</v>
      </c>
      <c r="AC86" s="382" t="s">
        <v>79</v>
      </c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97"/>
      <c r="B87" s="401"/>
      <c r="C87" s="401"/>
      <c r="D87" s="259">
        <f t="shared" si="6"/>
        <v>0</v>
      </c>
      <c r="E87" s="402"/>
      <c r="F87" s="403"/>
      <c r="G87" s="403"/>
      <c r="H87" s="403"/>
      <c r="I87" s="403"/>
      <c r="J87" s="404"/>
      <c r="K87" s="405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6"/>
      <c r="AA87" s="402"/>
      <c r="AB87" s="404"/>
      <c r="AC87" s="382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97"/>
      <c r="B88" s="401"/>
      <c r="C88" s="383"/>
      <c r="D88" s="259">
        <f t="shared" si="6"/>
        <v>0</v>
      </c>
      <c r="E88" s="402"/>
      <c r="F88" s="403"/>
      <c r="G88" s="403"/>
      <c r="H88" s="403"/>
      <c r="I88" s="403"/>
      <c r="J88" s="404"/>
      <c r="K88" s="405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6"/>
      <c r="AA88" s="402"/>
      <c r="AB88" s="404"/>
      <c r="AC88" s="382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ht="15" thickBot="1" x14ac:dyDescent="0.35">
      <c r="A89" s="97" t="s">
        <v>64</v>
      </c>
      <c r="B89" s="401"/>
      <c r="C89" s="383"/>
      <c r="D89" s="259">
        <f>SUM(E89:AB89)</f>
        <v>0</v>
      </c>
      <c r="E89" s="402"/>
      <c r="F89" s="403"/>
      <c r="G89" s="403"/>
      <c r="H89" s="403"/>
      <c r="I89" s="403"/>
      <c r="J89" s="404"/>
      <c r="K89" s="405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6"/>
      <c r="AA89" s="402"/>
      <c r="AB89" s="404"/>
      <c r="AC89" s="382"/>
      <c r="AD89" s="306"/>
      <c r="AE89" s="323"/>
      <c r="AF89" s="323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ht="15" thickTop="1" x14ac:dyDescent="0.3">
      <c r="A90" s="97"/>
      <c r="B90" s="521" t="s">
        <v>55</v>
      </c>
      <c r="C90" s="521" t="s">
        <v>39</v>
      </c>
      <c r="D90" s="259">
        <f t="shared" si="6"/>
        <v>0</v>
      </c>
      <c r="E90" s="402"/>
      <c r="F90" s="403"/>
      <c r="G90" s="403"/>
      <c r="H90" s="403"/>
      <c r="I90" s="403"/>
      <c r="J90" s="404"/>
      <c r="K90" s="405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6"/>
      <c r="AA90" s="402"/>
      <c r="AB90" s="404"/>
      <c r="AC90" s="382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ht="15" x14ac:dyDescent="0.3">
      <c r="A91" s="97"/>
      <c r="B91" s="401"/>
      <c r="C91" s="401"/>
      <c r="D91" s="259">
        <f t="shared" si="6"/>
        <v>0</v>
      </c>
      <c r="E91" s="402"/>
      <c r="F91" s="403"/>
      <c r="G91" s="403"/>
      <c r="H91" s="403"/>
      <c r="I91" s="403"/>
      <c r="J91" s="404"/>
      <c r="K91" s="405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6"/>
      <c r="AA91" s="402"/>
      <c r="AB91" s="404"/>
      <c r="AC91" s="382"/>
      <c r="AD91" s="306"/>
      <c r="AE91" s="519" t="s">
        <v>39</v>
      </c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97"/>
      <c r="B92" s="401"/>
      <c r="C92" s="401"/>
      <c r="D92" s="259">
        <f t="shared" si="6"/>
        <v>0</v>
      </c>
      <c r="E92" s="402"/>
      <c r="F92" s="403"/>
      <c r="G92" s="403"/>
      <c r="H92" s="403"/>
      <c r="I92" s="403"/>
      <c r="J92" s="404"/>
      <c r="K92" s="405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6"/>
      <c r="AA92" s="402"/>
      <c r="AB92" s="404"/>
      <c r="AC92" s="382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97"/>
      <c r="B93" s="401"/>
      <c r="C93" s="401"/>
      <c r="D93" s="259">
        <f t="shared" si="6"/>
        <v>0</v>
      </c>
      <c r="E93" s="402"/>
      <c r="F93" s="403"/>
      <c r="G93" s="403"/>
      <c r="H93" s="403"/>
      <c r="I93" s="403"/>
      <c r="J93" s="404"/>
      <c r="K93" s="405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6"/>
      <c r="AA93" s="402"/>
      <c r="AB93" s="404"/>
      <c r="AC93" s="382"/>
      <c r="AD93" s="306"/>
      <c r="AE93" s="294" t="s">
        <v>28</v>
      </c>
      <c r="AF93" s="324" t="s">
        <v>75</v>
      </c>
      <c r="AG93" s="294"/>
      <c r="AH93" s="294"/>
      <c r="AI93" s="306"/>
      <c r="AJ93" s="294" t="s">
        <v>55</v>
      </c>
      <c r="AK93" s="324" t="s">
        <v>75</v>
      </c>
      <c r="AL93" s="294"/>
      <c r="AM93" s="294"/>
      <c r="AN93" s="306"/>
      <c r="AO93" s="294" t="s">
        <v>69</v>
      </c>
      <c r="AP93" s="324" t="s">
        <v>75</v>
      </c>
      <c r="AQ93" s="294"/>
      <c r="AR93" s="294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97"/>
      <c r="B94" s="407"/>
      <c r="C94" s="407"/>
      <c r="D94" s="408">
        <f t="shared" si="6"/>
        <v>0</v>
      </c>
      <c r="E94" s="409"/>
      <c r="F94" s="410"/>
      <c r="G94" s="410"/>
      <c r="H94" s="410"/>
      <c r="I94" s="410"/>
      <c r="J94" s="411"/>
      <c r="K94" s="412"/>
      <c r="L94" s="410"/>
      <c r="M94" s="410"/>
      <c r="N94" s="410"/>
      <c r="O94" s="410"/>
      <c r="P94" s="410"/>
      <c r="Q94" s="410"/>
      <c r="R94" s="410"/>
      <c r="S94" s="410"/>
      <c r="T94" s="410"/>
      <c r="U94" s="410"/>
      <c r="V94" s="410"/>
      <c r="W94" s="410"/>
      <c r="X94" s="410"/>
      <c r="Y94" s="410"/>
      <c r="Z94" s="413"/>
      <c r="AA94" s="409"/>
      <c r="AB94" s="411"/>
      <c r="AC94" s="382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93"/>
      <c r="B95" s="414"/>
      <c r="C95" s="414"/>
      <c r="D95" s="258">
        <f t="shared" si="6"/>
        <v>0</v>
      </c>
      <c r="E95" s="495"/>
      <c r="F95" s="496"/>
      <c r="G95" s="496"/>
      <c r="H95" s="496"/>
      <c r="I95" s="496"/>
      <c r="J95" s="497"/>
      <c r="K95" s="498"/>
      <c r="L95" s="496"/>
      <c r="M95" s="496"/>
      <c r="N95" s="496"/>
      <c r="O95" s="496"/>
      <c r="P95" s="496"/>
      <c r="Q95" s="496"/>
      <c r="R95" s="496"/>
      <c r="S95" s="496"/>
      <c r="T95" s="496"/>
      <c r="U95" s="496"/>
      <c r="V95" s="496"/>
      <c r="W95" s="496"/>
      <c r="X95" s="496"/>
      <c r="Y95" s="496"/>
      <c r="Z95" s="499"/>
      <c r="AA95" s="495"/>
      <c r="AB95" s="497"/>
      <c r="AC95" s="382"/>
      <c r="AD95" s="306"/>
      <c r="AE95" s="325">
        <f>SUM(E17:E18)-E39</f>
        <v>4</v>
      </c>
      <c r="AF95" s="325">
        <f>SUM(F17:F18)-F39</f>
        <v>4</v>
      </c>
      <c r="AG95" s="325">
        <f>SUM(G17:G18)-G39</f>
        <v>4</v>
      </c>
      <c r="AH95" s="325">
        <f>SUM(H17:H18)-H39</f>
        <v>4</v>
      </c>
      <c r="AJ95" s="306">
        <f>E64</f>
        <v>181</v>
      </c>
      <c r="AK95" s="306">
        <f>F64</f>
        <v>181</v>
      </c>
      <c r="AL95" s="306">
        <f>G64</f>
        <v>181</v>
      </c>
      <c r="AM95" s="306">
        <f>H64</f>
        <v>181</v>
      </c>
      <c r="AO95" s="306">
        <f>E109</f>
        <v>0</v>
      </c>
      <c r="AP95" s="306">
        <f>F109</f>
        <v>0</v>
      </c>
      <c r="AQ95" s="306">
        <f>G109</f>
        <v>0</v>
      </c>
      <c r="AR95" s="306">
        <f>H109</f>
        <v>0</v>
      </c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97" t="s">
        <v>65</v>
      </c>
      <c r="B96" s="401"/>
      <c r="C96" s="401"/>
      <c r="D96" s="259">
        <f t="shared" si="6"/>
        <v>0</v>
      </c>
      <c r="E96" s="402"/>
      <c r="F96" s="403"/>
      <c r="G96" s="403"/>
      <c r="H96" s="403"/>
      <c r="I96" s="403"/>
      <c r="J96" s="404"/>
      <c r="K96" s="405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6"/>
      <c r="AA96" s="402"/>
      <c r="AB96" s="404"/>
      <c r="AC96" s="382"/>
      <c r="AD96" s="306"/>
      <c r="AE96" s="325">
        <f>SUM(I17:I18)-I39</f>
        <v>4</v>
      </c>
      <c r="AF96" s="325">
        <f>SUM(J17:J18)-J39</f>
        <v>4</v>
      </c>
      <c r="AG96" s="325">
        <f>SUM(K17:K18)-K39</f>
        <v>9</v>
      </c>
      <c r="AH96" s="325">
        <f>SUM(L17:L18)-L39</f>
        <v>9</v>
      </c>
      <c r="AI96" s="306"/>
      <c r="AJ96" s="306">
        <f>I64</f>
        <v>181</v>
      </c>
      <c r="AK96" s="306">
        <f>J64</f>
        <v>181</v>
      </c>
      <c r="AL96" s="306">
        <f>K64</f>
        <v>174</v>
      </c>
      <c r="AM96" s="306">
        <f>L64</f>
        <v>174</v>
      </c>
      <c r="AN96" s="306"/>
      <c r="AO96" s="306">
        <f>I109</f>
        <v>0</v>
      </c>
      <c r="AP96" s="306">
        <f>J109</f>
        <v>0</v>
      </c>
      <c r="AQ96" s="306">
        <f>K109</f>
        <v>0</v>
      </c>
      <c r="AR96" s="306">
        <f>L109</f>
        <v>0</v>
      </c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102"/>
      <c r="B97" s="425"/>
      <c r="C97" s="425"/>
      <c r="D97" s="260">
        <f t="shared" si="6"/>
        <v>0</v>
      </c>
      <c r="E97" s="500"/>
      <c r="F97" s="501"/>
      <c r="G97" s="501"/>
      <c r="H97" s="501"/>
      <c r="I97" s="501"/>
      <c r="J97" s="502"/>
      <c r="K97" s="503"/>
      <c r="L97" s="501"/>
      <c r="M97" s="501"/>
      <c r="N97" s="501"/>
      <c r="O97" s="501"/>
      <c r="P97" s="501"/>
      <c r="Q97" s="501"/>
      <c r="R97" s="501"/>
      <c r="S97" s="501"/>
      <c r="T97" s="501"/>
      <c r="U97" s="501"/>
      <c r="V97" s="501"/>
      <c r="W97" s="501"/>
      <c r="X97" s="501"/>
      <c r="Y97" s="501"/>
      <c r="Z97" s="504"/>
      <c r="AA97" s="500"/>
      <c r="AB97" s="502"/>
      <c r="AC97" s="382"/>
      <c r="AD97" s="302"/>
      <c r="AE97" s="325">
        <f>SUM(M17:M18)-M39</f>
        <v>9</v>
      </c>
      <c r="AF97" s="325">
        <f>SUM(N17:N18)-N39</f>
        <v>9</v>
      </c>
      <c r="AG97" s="325">
        <f>SUM(O17:O18)-O39</f>
        <v>9</v>
      </c>
      <c r="AH97" s="325">
        <f>SUM(P17:P18)-P39</f>
        <v>9</v>
      </c>
      <c r="AI97" s="306"/>
      <c r="AJ97" s="306">
        <f>M64</f>
        <v>174</v>
      </c>
      <c r="AK97" s="306">
        <f>N64</f>
        <v>174</v>
      </c>
      <c r="AL97" s="306">
        <f>O64</f>
        <v>174</v>
      </c>
      <c r="AM97" s="306">
        <f>P64</f>
        <v>174</v>
      </c>
      <c r="AN97" s="306"/>
      <c r="AO97" s="306">
        <f>M109</f>
        <v>0</v>
      </c>
      <c r="AP97" s="306">
        <f>N109</f>
        <v>0</v>
      </c>
      <c r="AQ97" s="306">
        <f>O109</f>
        <v>0</v>
      </c>
      <c r="AR97" s="306">
        <f>P109</f>
        <v>0</v>
      </c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431"/>
      <c r="B98" s="432"/>
      <c r="C98" s="432"/>
      <c r="D98" s="433">
        <f t="shared" si="6"/>
        <v>0</v>
      </c>
      <c r="E98" s="434"/>
      <c r="F98" s="435"/>
      <c r="G98" s="435"/>
      <c r="H98" s="435"/>
      <c r="I98" s="435"/>
      <c r="J98" s="436"/>
      <c r="K98" s="437"/>
      <c r="L98" s="437"/>
      <c r="M98" s="437"/>
      <c r="N98" s="437"/>
      <c r="O98" s="437"/>
      <c r="P98" s="437"/>
      <c r="Q98" s="437"/>
      <c r="R98" s="437"/>
      <c r="S98" s="437"/>
      <c r="T98" s="437"/>
      <c r="U98" s="437"/>
      <c r="V98" s="437"/>
      <c r="W98" s="437"/>
      <c r="X98" s="437"/>
      <c r="Y98" s="437"/>
      <c r="Z98" s="437"/>
      <c r="AA98" s="434"/>
      <c r="AB98" s="436"/>
      <c r="AC98" s="438"/>
      <c r="AD98" s="306"/>
      <c r="AE98" s="325">
        <f>SUM(Q17:Q18)-Q39</f>
        <v>9</v>
      </c>
      <c r="AF98" s="325">
        <f>SUM(R17:R18)-R39</f>
        <v>9</v>
      </c>
      <c r="AG98" s="325">
        <f>SUM(S17:S18)-S39</f>
        <v>9</v>
      </c>
      <c r="AH98" s="325">
        <f>SUM(T17:T18)-T39</f>
        <v>9</v>
      </c>
      <c r="AI98" s="306"/>
      <c r="AJ98" s="306">
        <f>Q64</f>
        <v>174</v>
      </c>
      <c r="AK98" s="306">
        <f>R64</f>
        <v>174</v>
      </c>
      <c r="AL98" s="306">
        <f>S64</f>
        <v>174</v>
      </c>
      <c r="AM98" s="306">
        <f>T64</f>
        <v>174</v>
      </c>
      <c r="AN98" s="306"/>
      <c r="AO98" s="306">
        <f>Q109</f>
        <v>0</v>
      </c>
      <c r="AP98" s="306">
        <f>R109</f>
        <v>0</v>
      </c>
      <c r="AQ98" s="306">
        <f>S109</f>
        <v>0</v>
      </c>
      <c r="AR98" s="306">
        <f>T109</f>
        <v>0</v>
      </c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439" t="s">
        <v>48</v>
      </c>
      <c r="B99" s="440" t="s">
        <v>55</v>
      </c>
      <c r="C99" s="440" t="s">
        <v>39</v>
      </c>
      <c r="D99" s="441">
        <f t="shared" si="6"/>
        <v>-667.46601999999984</v>
      </c>
      <c r="E99" s="442">
        <f>E63+E86+E87+E88+E89+E90+E91+E92+E93+E94+E95+E96+E97-E64-E65-E66-E67-E68-E69-E70-E71-E72-E73-E74-E75-E76-E77-E78-E79-E80</f>
        <v>-55.450410000000005</v>
      </c>
      <c r="F99" s="443">
        <f t="shared" ref="F99:AB99" si="11">F63+F86+F87+F88+F89+F90+F91+F92+F93+F94+F95+F96+F97-F64-F65-F66-F67-F68-F69-F70-F71-F72-F73-F74-F75-F76-F77-F78-F79-F80</f>
        <v>-58.086707000000018</v>
      </c>
      <c r="G99" s="443">
        <f t="shared" si="11"/>
        <v>-58.558946000000006</v>
      </c>
      <c r="H99" s="443">
        <f t="shared" si="11"/>
        <v>-58.467742999999999</v>
      </c>
      <c r="I99" s="443">
        <f t="shared" si="11"/>
        <v>-57.075418999999997</v>
      </c>
      <c r="J99" s="444">
        <f t="shared" si="11"/>
        <v>-48.303462000000025</v>
      </c>
      <c r="K99" s="445">
        <f t="shared" si="11"/>
        <v>-31.225063000000002</v>
      </c>
      <c r="L99" s="443">
        <f t="shared" si="11"/>
        <v>-23.998703000000003</v>
      </c>
      <c r="M99" s="443">
        <f t="shared" si="11"/>
        <v>-16.794980000000006</v>
      </c>
      <c r="N99" s="443">
        <f t="shared" si="11"/>
        <v>-12.867006000000002</v>
      </c>
      <c r="O99" s="443">
        <f t="shared" si="11"/>
        <v>-9.9404489999999992</v>
      </c>
      <c r="P99" s="443">
        <f t="shared" si="11"/>
        <v>-8.5001349999999984</v>
      </c>
      <c r="Q99" s="443">
        <f t="shared" si="11"/>
        <v>-6.2832579999999876</v>
      </c>
      <c r="R99" s="443">
        <f t="shared" si="11"/>
        <v>-5.9873320000000074</v>
      </c>
      <c r="S99" s="443">
        <f t="shared" si="11"/>
        <v>-7.159582999999996</v>
      </c>
      <c r="T99" s="443">
        <f t="shared" si="11"/>
        <v>-11.198380000000013</v>
      </c>
      <c r="U99" s="443">
        <f t="shared" si="11"/>
        <v>-12.357647000000012</v>
      </c>
      <c r="V99" s="443">
        <f t="shared" si="11"/>
        <v>-13.007553</v>
      </c>
      <c r="W99" s="443">
        <f t="shared" si="11"/>
        <v>-16.445920999999995</v>
      </c>
      <c r="X99" s="443">
        <f t="shared" si="11"/>
        <v>-15.776427000000011</v>
      </c>
      <c r="Y99" s="443">
        <f t="shared" si="11"/>
        <v>-18.843552999999982</v>
      </c>
      <c r="Z99" s="446">
        <f t="shared" si="11"/>
        <v>-26.930987000000012</v>
      </c>
      <c r="AA99" s="442">
        <f t="shared" si="11"/>
        <v>-43.512036999999992</v>
      </c>
      <c r="AB99" s="444">
        <f t="shared" si="11"/>
        <v>-50.694319000000007</v>
      </c>
      <c r="AC99" s="447" t="s">
        <v>66</v>
      </c>
      <c r="AD99" s="306"/>
      <c r="AE99" s="325">
        <f>SUM(U17:U18)-U39</f>
        <v>9</v>
      </c>
      <c r="AF99" s="325">
        <f>SUM(V17:V18)-V39</f>
        <v>9</v>
      </c>
      <c r="AG99" s="325">
        <f>SUM(W17:W18)-W39</f>
        <v>9</v>
      </c>
      <c r="AH99" s="325">
        <f>SUM(X17:X18)-X39</f>
        <v>9</v>
      </c>
      <c r="AJ99" s="306">
        <f>U64</f>
        <v>174</v>
      </c>
      <c r="AK99" s="306">
        <f>V64</f>
        <v>174</v>
      </c>
      <c r="AL99" s="306">
        <f>W64</f>
        <v>174</v>
      </c>
      <c r="AM99" s="306">
        <f>X64</f>
        <v>174</v>
      </c>
      <c r="AO99" s="306">
        <f>U109</f>
        <v>0</v>
      </c>
      <c r="AP99" s="306">
        <f>V109</f>
        <v>0</v>
      </c>
      <c r="AQ99" s="306">
        <f>W109</f>
        <v>0</v>
      </c>
      <c r="AR99" s="306">
        <f>X109</f>
        <v>0</v>
      </c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ht="15" thickBot="1" x14ac:dyDescent="0.35">
      <c r="A100" s="505"/>
      <c r="B100" s="506"/>
      <c r="C100" s="506"/>
      <c r="D100" s="450"/>
      <c r="E100" s="451"/>
      <c r="F100" s="452"/>
      <c r="G100" s="452"/>
      <c r="H100" s="452"/>
      <c r="I100" s="452"/>
      <c r="J100" s="453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1"/>
      <c r="AB100" s="453"/>
      <c r="AC100" s="455"/>
      <c r="AD100" s="306"/>
      <c r="AE100" s="325">
        <f>SUM(Y17:Y18)-Y39</f>
        <v>9</v>
      </c>
      <c r="AF100" s="325">
        <f>SUM(Z17:Z18)-Z39</f>
        <v>9</v>
      </c>
      <c r="AG100" s="325">
        <f>SUM(AA17:AA18)-AA39</f>
        <v>4</v>
      </c>
      <c r="AH100" s="323">
        <f>SUM(AB17:AB18)-AB39</f>
        <v>4</v>
      </c>
      <c r="AJ100" s="306">
        <f>Y64</f>
        <v>174</v>
      </c>
      <c r="AK100" s="306">
        <f>Z64</f>
        <v>174</v>
      </c>
      <c r="AL100" s="306">
        <f>AA64</f>
        <v>181</v>
      </c>
      <c r="AM100" s="323">
        <f>AB64</f>
        <v>181</v>
      </c>
      <c r="AO100" s="306">
        <f>Y109</f>
        <v>0</v>
      </c>
      <c r="AP100" s="306">
        <f>Z109</f>
        <v>0</v>
      </c>
      <c r="AQ100" s="306">
        <f>AA109</f>
        <v>0</v>
      </c>
      <c r="AR100" s="323">
        <f>AB109</f>
        <v>0</v>
      </c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ht="15" thickTop="1" x14ac:dyDescent="0.3">
      <c r="A101" s="505"/>
      <c r="B101" s="506"/>
      <c r="C101" s="506"/>
      <c r="D101" s="450"/>
      <c r="E101" s="196"/>
      <c r="F101" s="194"/>
      <c r="G101" s="194"/>
      <c r="H101" s="194"/>
      <c r="I101" s="194"/>
      <c r="J101" s="197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454"/>
      <c r="AA101" s="196"/>
      <c r="AB101" s="197"/>
      <c r="AC101" s="455"/>
      <c r="AD101" s="306"/>
      <c r="AH101" s="320">
        <f>SUM(AE95:AH100)</f>
        <v>176</v>
      </c>
      <c r="AM101" s="320">
        <f>SUM(AJ95:AM100)</f>
        <v>4232</v>
      </c>
      <c r="AR101" s="320">
        <f>SUM(AO95:AR100)</f>
        <v>0</v>
      </c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ht="15" thickBot="1" x14ac:dyDescent="0.35">
      <c r="A102" s="505"/>
      <c r="B102" s="506"/>
      <c r="C102" s="506"/>
      <c r="D102" s="450"/>
      <c r="E102" s="196"/>
      <c r="F102" s="194"/>
      <c r="G102" s="194"/>
      <c r="H102" s="194"/>
      <c r="I102" s="194"/>
      <c r="J102" s="197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196"/>
      <c r="AB102" s="197"/>
      <c r="AC102" s="455"/>
      <c r="AD102" s="30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6"/>
      <c r="AQ102" s="326"/>
      <c r="AR102" s="32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30" thickTop="1" thickBot="1" x14ac:dyDescent="0.35">
      <c r="A103" s="448" t="s">
        <v>12</v>
      </c>
      <c r="B103" s="449" t="s">
        <v>13</v>
      </c>
      <c r="C103" s="449" t="s">
        <v>14</v>
      </c>
      <c r="D103" s="456" t="s">
        <v>15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57">
        <v>7</v>
      </c>
      <c r="L103" s="457">
        <v>8</v>
      </c>
      <c r="M103" s="457">
        <v>9</v>
      </c>
      <c r="N103" s="457">
        <v>10</v>
      </c>
      <c r="O103" s="457">
        <v>11</v>
      </c>
      <c r="P103" s="457">
        <v>12</v>
      </c>
      <c r="Q103" s="457">
        <v>13</v>
      </c>
      <c r="R103" s="457">
        <v>14</v>
      </c>
      <c r="S103" s="457">
        <v>15</v>
      </c>
      <c r="T103" s="457">
        <v>16</v>
      </c>
      <c r="U103" s="457">
        <v>17</v>
      </c>
      <c r="V103" s="457">
        <v>18</v>
      </c>
      <c r="W103" s="457">
        <v>19</v>
      </c>
      <c r="X103" s="457">
        <v>20</v>
      </c>
      <c r="Y103" s="457">
        <v>21</v>
      </c>
      <c r="Z103" s="457">
        <v>22</v>
      </c>
      <c r="AA103" s="146">
        <v>23</v>
      </c>
      <c r="AB103" s="147">
        <v>24</v>
      </c>
      <c r="AC103" s="458" t="s">
        <v>16</v>
      </c>
      <c r="AD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8.75" x14ac:dyDescent="0.3">
      <c r="A104" s="93" t="s">
        <v>67</v>
      </c>
      <c r="B104" s="23" t="s">
        <v>68</v>
      </c>
      <c r="C104" s="23" t="s">
        <v>22</v>
      </c>
      <c r="D104" s="24">
        <f t="shared" ref="D104:D130" si="12">SUM(E104:AB104)</f>
        <v>13.8932230984</v>
      </c>
      <c r="E104" s="340">
        <v>0.52655948299999999</v>
      </c>
      <c r="F104" s="341">
        <v>0.51636999419999996</v>
      </c>
      <c r="G104" s="341">
        <v>0.51241921260000001</v>
      </c>
      <c r="H104" s="341">
        <v>0.50890860640000002</v>
      </c>
      <c r="I104" s="341">
        <v>0.50761691939999998</v>
      </c>
      <c r="J104" s="342">
        <v>0.51561613939999995</v>
      </c>
      <c r="K104" s="343">
        <v>0.53348366399999991</v>
      </c>
      <c r="L104" s="341">
        <v>0.55439805480000004</v>
      </c>
      <c r="M104" s="341">
        <v>0.57390213319999994</v>
      </c>
      <c r="N104" s="341">
        <v>0.59798698340000001</v>
      </c>
      <c r="O104" s="341">
        <v>0.60642964739999994</v>
      </c>
      <c r="P104" s="341">
        <v>0.61539702200000002</v>
      </c>
      <c r="Q104" s="341">
        <v>0.62130139979999999</v>
      </c>
      <c r="R104" s="341">
        <v>0.62919543459999994</v>
      </c>
      <c r="S104" s="341">
        <v>0.6202358952</v>
      </c>
      <c r="T104" s="341">
        <v>0.62244728599999999</v>
      </c>
      <c r="U104" s="341">
        <v>0.62938024619999999</v>
      </c>
      <c r="V104" s="341">
        <v>0.64319257100000005</v>
      </c>
      <c r="W104" s="341">
        <v>0.63932857840000001</v>
      </c>
      <c r="X104" s="341">
        <v>0.60902155279999992</v>
      </c>
      <c r="Y104" s="341">
        <v>0.59579664379999997</v>
      </c>
      <c r="Z104" s="344">
        <v>0.59356718720000001</v>
      </c>
      <c r="AA104" s="340">
        <v>0.57357641780000002</v>
      </c>
      <c r="AB104" s="342">
        <v>0.54709202580000005</v>
      </c>
      <c r="AC104" s="351" t="s">
        <v>23</v>
      </c>
      <c r="AD104" s="306"/>
      <c r="AE104" s="306"/>
      <c r="AF104" s="306"/>
      <c r="AG104" s="306"/>
      <c r="AH104" s="306"/>
      <c r="AI104" s="306"/>
      <c r="AN104" s="520"/>
      <c r="AO104" s="507" t="s">
        <v>55</v>
      </c>
      <c r="AP104" s="508" t="s">
        <v>81</v>
      </c>
      <c r="AQ104" s="507"/>
      <c r="AR104" s="507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42" t="s">
        <v>68</v>
      </c>
      <c r="C105" s="42" t="s">
        <v>34</v>
      </c>
      <c r="D105" s="43">
        <f t="shared" si="12"/>
        <v>0</v>
      </c>
      <c r="E105" s="371">
        <v>0</v>
      </c>
      <c r="F105" s="372">
        <v>0</v>
      </c>
      <c r="G105" s="372">
        <v>0</v>
      </c>
      <c r="H105" s="372">
        <v>0</v>
      </c>
      <c r="I105" s="372">
        <v>0</v>
      </c>
      <c r="J105" s="373">
        <v>0</v>
      </c>
      <c r="K105" s="374">
        <v>0</v>
      </c>
      <c r="L105" s="372">
        <v>0</v>
      </c>
      <c r="M105" s="372">
        <v>0</v>
      </c>
      <c r="N105" s="372">
        <v>0</v>
      </c>
      <c r="O105" s="372">
        <v>0</v>
      </c>
      <c r="P105" s="372">
        <v>0</v>
      </c>
      <c r="Q105" s="372">
        <v>0</v>
      </c>
      <c r="R105" s="372">
        <v>0</v>
      </c>
      <c r="S105" s="372">
        <v>0</v>
      </c>
      <c r="T105" s="372">
        <v>0</v>
      </c>
      <c r="U105" s="372">
        <v>0</v>
      </c>
      <c r="V105" s="372">
        <v>0</v>
      </c>
      <c r="W105" s="372">
        <v>0</v>
      </c>
      <c r="X105" s="372">
        <v>0</v>
      </c>
      <c r="Y105" s="372">
        <v>0</v>
      </c>
      <c r="Z105" s="375">
        <v>0</v>
      </c>
      <c r="AA105" s="371">
        <v>0</v>
      </c>
      <c r="AB105" s="373">
        <v>0</v>
      </c>
      <c r="AC105" s="351" t="s">
        <v>25</v>
      </c>
      <c r="AD105" s="306"/>
      <c r="AE105" s="306"/>
      <c r="AF105" s="306"/>
      <c r="AG105" s="306"/>
      <c r="AH105" s="306"/>
      <c r="AI105" s="306"/>
      <c r="AN105" s="306"/>
      <c r="AO105" s="306">
        <f>E86</f>
        <v>9</v>
      </c>
      <c r="AP105" s="306">
        <f>F86</f>
        <v>9</v>
      </c>
      <c r="AQ105" s="306">
        <f>G86</f>
        <v>9</v>
      </c>
      <c r="AR105" s="306">
        <f>H86</f>
        <v>9</v>
      </c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 t="s">
        <v>35</v>
      </c>
      <c r="B106" s="52" t="s">
        <v>69</v>
      </c>
      <c r="C106" s="52" t="s">
        <v>34</v>
      </c>
      <c r="D106" s="198">
        <f t="shared" si="12"/>
        <v>0</v>
      </c>
      <c r="E106" s="465">
        <f>E105</f>
        <v>0</v>
      </c>
      <c r="F106" s="466">
        <f t="shared" ref="F106:AB106" si="13">F105</f>
        <v>0</v>
      </c>
      <c r="G106" s="466">
        <f t="shared" si="13"/>
        <v>0</v>
      </c>
      <c r="H106" s="466">
        <f t="shared" si="13"/>
        <v>0</v>
      </c>
      <c r="I106" s="466">
        <f t="shared" si="13"/>
        <v>0</v>
      </c>
      <c r="J106" s="467">
        <f t="shared" si="13"/>
        <v>0</v>
      </c>
      <c r="K106" s="468">
        <f t="shared" si="13"/>
        <v>0</v>
      </c>
      <c r="L106" s="466">
        <f t="shared" si="13"/>
        <v>0</v>
      </c>
      <c r="M106" s="466">
        <f t="shared" si="13"/>
        <v>0</v>
      </c>
      <c r="N106" s="466">
        <f t="shared" si="13"/>
        <v>0</v>
      </c>
      <c r="O106" s="466">
        <f t="shared" si="13"/>
        <v>0</v>
      </c>
      <c r="P106" s="466">
        <f t="shared" si="13"/>
        <v>0</v>
      </c>
      <c r="Q106" s="466">
        <f t="shared" si="13"/>
        <v>0</v>
      </c>
      <c r="R106" s="466">
        <f t="shared" si="13"/>
        <v>0</v>
      </c>
      <c r="S106" s="466">
        <f t="shared" si="13"/>
        <v>0</v>
      </c>
      <c r="T106" s="466">
        <f t="shared" si="13"/>
        <v>0</v>
      </c>
      <c r="U106" s="466">
        <f t="shared" si="13"/>
        <v>0</v>
      </c>
      <c r="V106" s="466">
        <f t="shared" si="13"/>
        <v>0</v>
      </c>
      <c r="W106" s="466">
        <f t="shared" si="13"/>
        <v>0</v>
      </c>
      <c r="X106" s="466">
        <f t="shared" si="13"/>
        <v>0</v>
      </c>
      <c r="Y106" s="466">
        <f t="shared" si="13"/>
        <v>0</v>
      </c>
      <c r="Z106" s="469">
        <f t="shared" si="13"/>
        <v>0</v>
      </c>
      <c r="AA106" s="465">
        <f t="shared" si="13"/>
        <v>0</v>
      </c>
      <c r="AB106" s="467">
        <f t="shared" si="13"/>
        <v>0</v>
      </c>
      <c r="AC106" s="351" t="s">
        <v>27</v>
      </c>
      <c r="AD106" s="306"/>
      <c r="AE106" s="306"/>
      <c r="AF106" s="306"/>
      <c r="AG106" s="306"/>
      <c r="AH106" s="306"/>
      <c r="AI106" s="306"/>
      <c r="AN106" s="306"/>
      <c r="AO106" s="306">
        <f>I86</f>
        <v>9</v>
      </c>
      <c r="AP106" s="306">
        <f>J86</f>
        <v>9</v>
      </c>
      <c r="AQ106" s="306">
        <f>K86</f>
        <v>9</v>
      </c>
      <c r="AR106" s="306">
        <f>L86</f>
        <v>9</v>
      </c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 t="s">
        <v>36</v>
      </c>
      <c r="B107" s="100" t="s">
        <v>69</v>
      </c>
      <c r="C107" s="100" t="s">
        <v>22</v>
      </c>
      <c r="D107" s="47">
        <f t="shared" si="12"/>
        <v>13.8932230984</v>
      </c>
      <c r="E107" s="90">
        <f>E104</f>
        <v>0.52655948299999999</v>
      </c>
      <c r="F107" s="164">
        <f t="shared" ref="F107:AB107" si="14">F104</f>
        <v>0.51636999419999996</v>
      </c>
      <c r="G107" s="164">
        <f t="shared" si="14"/>
        <v>0.51241921260000001</v>
      </c>
      <c r="H107" s="164">
        <f t="shared" si="14"/>
        <v>0.50890860640000002</v>
      </c>
      <c r="I107" s="164">
        <f t="shared" si="14"/>
        <v>0.50761691939999998</v>
      </c>
      <c r="J107" s="166">
        <f t="shared" si="14"/>
        <v>0.51561613939999995</v>
      </c>
      <c r="K107" s="48">
        <f t="shared" si="14"/>
        <v>0.53348366399999991</v>
      </c>
      <c r="L107" s="164">
        <f t="shared" si="14"/>
        <v>0.55439805480000004</v>
      </c>
      <c r="M107" s="164">
        <f t="shared" si="14"/>
        <v>0.57390213319999994</v>
      </c>
      <c r="N107" s="164">
        <f t="shared" si="14"/>
        <v>0.59798698340000001</v>
      </c>
      <c r="O107" s="164">
        <f t="shared" si="14"/>
        <v>0.60642964739999994</v>
      </c>
      <c r="P107" s="164">
        <f t="shared" si="14"/>
        <v>0.61539702200000002</v>
      </c>
      <c r="Q107" s="164">
        <f t="shared" si="14"/>
        <v>0.62130139979999999</v>
      </c>
      <c r="R107" s="164">
        <f t="shared" si="14"/>
        <v>0.62919543459999994</v>
      </c>
      <c r="S107" s="164">
        <f t="shared" si="14"/>
        <v>0.6202358952</v>
      </c>
      <c r="T107" s="164">
        <f t="shared" si="14"/>
        <v>0.62244728599999999</v>
      </c>
      <c r="U107" s="164">
        <f t="shared" si="14"/>
        <v>0.62938024619999999</v>
      </c>
      <c r="V107" s="164">
        <f t="shared" si="14"/>
        <v>0.64319257100000005</v>
      </c>
      <c r="W107" s="164">
        <f t="shared" si="14"/>
        <v>0.63932857840000001</v>
      </c>
      <c r="X107" s="164">
        <f t="shared" si="14"/>
        <v>0.60902155279999992</v>
      </c>
      <c r="Y107" s="164">
        <f t="shared" si="14"/>
        <v>0.59579664379999997</v>
      </c>
      <c r="Z107" s="165">
        <f t="shared" si="14"/>
        <v>0.59356718720000001</v>
      </c>
      <c r="AA107" s="90">
        <f t="shared" si="14"/>
        <v>0.57357641780000002</v>
      </c>
      <c r="AB107" s="166">
        <f t="shared" si="14"/>
        <v>0.54709202580000005</v>
      </c>
      <c r="AC107" s="509"/>
      <c r="AD107" s="306"/>
      <c r="AE107" s="306"/>
      <c r="AF107" s="306"/>
      <c r="AG107" s="306"/>
      <c r="AH107" s="306"/>
      <c r="AI107" s="306"/>
      <c r="AN107" s="306"/>
      <c r="AO107" s="306">
        <f>M86</f>
        <v>9</v>
      </c>
      <c r="AP107" s="306">
        <f>N86</f>
        <v>9</v>
      </c>
      <c r="AQ107" s="306">
        <f>O86</f>
        <v>9</v>
      </c>
      <c r="AR107" s="306">
        <f>P86</f>
        <v>9</v>
      </c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 t="s">
        <v>37</v>
      </c>
      <c r="B108" s="46" t="s">
        <v>69</v>
      </c>
      <c r="C108" s="46" t="s">
        <v>38</v>
      </c>
      <c r="D108" s="470">
        <f t="shared" si="12"/>
        <v>13.8932230984</v>
      </c>
      <c r="E108" s="471">
        <f>E106+E107</f>
        <v>0.52655948299999999</v>
      </c>
      <c r="F108" s="472">
        <f t="shared" ref="F108:AB108" si="15">F106+F107</f>
        <v>0.51636999419999996</v>
      </c>
      <c r="G108" s="472">
        <f t="shared" si="15"/>
        <v>0.51241921260000001</v>
      </c>
      <c r="H108" s="472">
        <f t="shared" si="15"/>
        <v>0.50890860640000002</v>
      </c>
      <c r="I108" s="472">
        <f t="shared" si="15"/>
        <v>0.50761691939999998</v>
      </c>
      <c r="J108" s="473">
        <f t="shared" si="15"/>
        <v>0.51561613939999995</v>
      </c>
      <c r="K108" s="474">
        <f t="shared" si="15"/>
        <v>0.53348366399999991</v>
      </c>
      <c r="L108" s="472">
        <f t="shared" si="15"/>
        <v>0.55439805480000004</v>
      </c>
      <c r="M108" s="472">
        <f t="shared" si="15"/>
        <v>0.57390213319999994</v>
      </c>
      <c r="N108" s="472">
        <f t="shared" si="15"/>
        <v>0.59798698340000001</v>
      </c>
      <c r="O108" s="472">
        <f t="shared" si="15"/>
        <v>0.60642964739999994</v>
      </c>
      <c r="P108" s="472">
        <f t="shared" si="15"/>
        <v>0.61539702200000002</v>
      </c>
      <c r="Q108" s="472">
        <f t="shared" si="15"/>
        <v>0.62130139979999999</v>
      </c>
      <c r="R108" s="472">
        <f t="shared" si="15"/>
        <v>0.62919543459999994</v>
      </c>
      <c r="S108" s="472">
        <f t="shared" si="15"/>
        <v>0.6202358952</v>
      </c>
      <c r="T108" s="472">
        <f t="shared" si="15"/>
        <v>0.62244728599999999</v>
      </c>
      <c r="U108" s="472">
        <f t="shared" si="15"/>
        <v>0.62938024619999999</v>
      </c>
      <c r="V108" s="472">
        <f t="shared" si="15"/>
        <v>0.64319257100000005</v>
      </c>
      <c r="W108" s="472">
        <f t="shared" si="15"/>
        <v>0.63932857840000001</v>
      </c>
      <c r="X108" s="472">
        <f t="shared" si="15"/>
        <v>0.60902155279999992</v>
      </c>
      <c r="Y108" s="472">
        <f t="shared" si="15"/>
        <v>0.59579664379999997</v>
      </c>
      <c r="Z108" s="475">
        <f t="shared" si="15"/>
        <v>0.59356718720000001</v>
      </c>
      <c r="AA108" s="471">
        <f t="shared" si="15"/>
        <v>0.57357641780000002</v>
      </c>
      <c r="AB108" s="473">
        <f t="shared" si="15"/>
        <v>0.54709202580000005</v>
      </c>
      <c r="AC108" s="364"/>
      <c r="AD108" s="306"/>
      <c r="AE108" s="306"/>
      <c r="AF108" s="306"/>
      <c r="AG108" s="306"/>
      <c r="AH108" s="306"/>
      <c r="AI108" s="306"/>
      <c r="AN108" s="306"/>
      <c r="AO108" s="306">
        <f>Q86</f>
        <v>9</v>
      </c>
      <c r="AP108" s="306">
        <f>R86</f>
        <v>9</v>
      </c>
      <c r="AQ108" s="306">
        <f>S86</f>
        <v>9</v>
      </c>
      <c r="AR108" s="306">
        <f>T86</f>
        <v>9</v>
      </c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476"/>
      <c r="C109" s="476"/>
      <c r="D109" s="477">
        <f t="shared" si="12"/>
        <v>0</v>
      </c>
      <c r="E109" s="478"/>
      <c r="F109" s="479"/>
      <c r="G109" s="479"/>
      <c r="H109" s="479"/>
      <c r="I109" s="479"/>
      <c r="J109" s="510"/>
      <c r="K109" s="481"/>
      <c r="L109" s="479"/>
      <c r="M109" s="479"/>
      <c r="N109" s="479"/>
      <c r="O109" s="479"/>
      <c r="P109" s="479"/>
      <c r="Q109" s="479"/>
      <c r="R109" s="479"/>
      <c r="S109" s="479"/>
      <c r="T109" s="479"/>
      <c r="U109" s="479"/>
      <c r="V109" s="479"/>
      <c r="W109" s="479"/>
      <c r="X109" s="479"/>
      <c r="Y109" s="479"/>
      <c r="Z109" s="482"/>
      <c r="AA109" s="478"/>
      <c r="AB109" s="510"/>
      <c r="AC109" s="382"/>
      <c r="AD109" s="306"/>
      <c r="AE109" s="306"/>
      <c r="AF109" s="306"/>
      <c r="AG109" s="306"/>
      <c r="AH109" s="306"/>
      <c r="AI109" s="306"/>
      <c r="AN109" s="306"/>
      <c r="AO109" s="306">
        <f>U86</f>
        <v>9</v>
      </c>
      <c r="AP109" s="306">
        <f>V86</f>
        <v>9</v>
      </c>
      <c r="AQ109" s="306">
        <f>W86</f>
        <v>9</v>
      </c>
      <c r="AR109" s="306">
        <f>X86</f>
        <v>9</v>
      </c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ht="15" thickBot="1" x14ac:dyDescent="0.35">
      <c r="A110" s="97"/>
      <c r="B110" s="383"/>
      <c r="C110" s="383"/>
      <c r="D110" s="57">
        <f t="shared" si="12"/>
        <v>0</v>
      </c>
      <c r="E110" s="384"/>
      <c r="F110" s="385"/>
      <c r="G110" s="385"/>
      <c r="H110" s="385"/>
      <c r="I110" s="385"/>
      <c r="J110" s="386"/>
      <c r="K110" s="387"/>
      <c r="L110" s="385"/>
      <c r="M110" s="385"/>
      <c r="N110" s="385"/>
      <c r="O110" s="385"/>
      <c r="P110" s="385"/>
      <c r="Q110" s="385"/>
      <c r="R110" s="385"/>
      <c r="S110" s="385"/>
      <c r="T110" s="385"/>
      <c r="U110" s="385"/>
      <c r="V110" s="385"/>
      <c r="W110" s="385"/>
      <c r="X110" s="385"/>
      <c r="Y110" s="385"/>
      <c r="Z110" s="388"/>
      <c r="AA110" s="384"/>
      <c r="AB110" s="386"/>
      <c r="AC110" s="382"/>
      <c r="AD110" s="306"/>
      <c r="AE110" s="306"/>
      <c r="AF110" s="306"/>
      <c r="AG110" s="306"/>
      <c r="AH110" s="306"/>
      <c r="AI110" s="306"/>
      <c r="AN110" s="306"/>
      <c r="AO110" s="306">
        <f>Y86</f>
        <v>9</v>
      </c>
      <c r="AP110" s="306">
        <f>Z86</f>
        <v>9</v>
      </c>
      <c r="AQ110" s="306">
        <f>AA86</f>
        <v>9</v>
      </c>
      <c r="AR110" s="323">
        <f>AB86</f>
        <v>9</v>
      </c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ht="15" thickTop="1" x14ac:dyDescent="0.3">
      <c r="A111" s="97"/>
      <c r="B111" s="383"/>
      <c r="C111" s="383"/>
      <c r="D111" s="57">
        <f t="shared" si="12"/>
        <v>0</v>
      </c>
      <c r="E111" s="384"/>
      <c r="F111" s="385"/>
      <c r="G111" s="385"/>
      <c r="H111" s="385"/>
      <c r="I111" s="385"/>
      <c r="J111" s="386"/>
      <c r="K111" s="387"/>
      <c r="L111" s="385"/>
      <c r="M111" s="385"/>
      <c r="N111" s="385"/>
      <c r="O111" s="385"/>
      <c r="P111" s="385"/>
      <c r="Q111" s="385"/>
      <c r="R111" s="385"/>
      <c r="S111" s="385"/>
      <c r="T111" s="385"/>
      <c r="U111" s="385"/>
      <c r="V111" s="385"/>
      <c r="W111" s="385"/>
      <c r="X111" s="385"/>
      <c r="Y111" s="385"/>
      <c r="Z111" s="388"/>
      <c r="AA111" s="384"/>
      <c r="AB111" s="386"/>
      <c r="AC111" s="382"/>
      <c r="AD111" s="306"/>
      <c r="AE111" s="306"/>
      <c r="AF111" s="306"/>
      <c r="AG111" s="306"/>
      <c r="AH111" s="306"/>
      <c r="AI111" s="306"/>
      <c r="AN111" s="306"/>
      <c r="AO111" s="325"/>
      <c r="AP111" s="325"/>
      <c r="AQ111" s="325"/>
      <c r="AR111" s="320">
        <f>SUM(AO105:AR110)</f>
        <v>216</v>
      </c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ht="15" thickBot="1" x14ac:dyDescent="0.35">
      <c r="A112" s="97" t="s">
        <v>70</v>
      </c>
      <c r="B112" s="383" t="s">
        <v>69</v>
      </c>
      <c r="C112" s="383" t="s">
        <v>39</v>
      </c>
      <c r="D112" s="57">
        <f t="shared" si="12"/>
        <v>0</v>
      </c>
      <c r="E112" s="384"/>
      <c r="F112" s="385"/>
      <c r="G112" s="385"/>
      <c r="H112" s="385"/>
      <c r="I112" s="385"/>
      <c r="J112" s="386"/>
      <c r="K112" s="387"/>
      <c r="L112" s="385"/>
      <c r="M112" s="385"/>
      <c r="N112" s="385"/>
      <c r="O112" s="385"/>
      <c r="P112" s="385"/>
      <c r="Q112" s="385"/>
      <c r="R112" s="385"/>
      <c r="S112" s="385"/>
      <c r="T112" s="385"/>
      <c r="U112" s="385"/>
      <c r="V112" s="385"/>
      <c r="W112" s="385"/>
      <c r="X112" s="385"/>
      <c r="Y112" s="385"/>
      <c r="Z112" s="388"/>
      <c r="AA112" s="384"/>
      <c r="AB112" s="386"/>
      <c r="AC112" s="382" t="s">
        <v>82</v>
      </c>
      <c r="AD112" s="306"/>
      <c r="AE112" s="306"/>
      <c r="AF112" s="306"/>
      <c r="AG112" s="306"/>
      <c r="AH112" s="306"/>
      <c r="AI112" s="306"/>
      <c r="AN112" s="306"/>
      <c r="AO112" s="323"/>
      <c r="AP112" s="323"/>
      <c r="AQ112" s="323"/>
      <c r="AR112" s="323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ht="15" thickTop="1" x14ac:dyDescent="0.3">
      <c r="A113" s="97"/>
      <c r="B113" s="383"/>
      <c r="C113" s="383"/>
      <c r="D113" s="57">
        <f t="shared" si="12"/>
        <v>0</v>
      </c>
      <c r="E113" s="384"/>
      <c r="F113" s="385"/>
      <c r="G113" s="385"/>
      <c r="H113" s="385"/>
      <c r="I113" s="385"/>
      <c r="J113" s="386"/>
      <c r="K113" s="387"/>
      <c r="L113" s="385"/>
      <c r="M113" s="385"/>
      <c r="N113" s="385"/>
      <c r="O113" s="385"/>
      <c r="P113" s="385"/>
      <c r="Q113" s="385"/>
      <c r="R113" s="385"/>
      <c r="S113" s="385"/>
      <c r="T113" s="385"/>
      <c r="U113" s="385"/>
      <c r="V113" s="385"/>
      <c r="W113" s="385"/>
      <c r="X113" s="385"/>
      <c r="Y113" s="385"/>
      <c r="Z113" s="388"/>
      <c r="AA113" s="384"/>
      <c r="AB113" s="386"/>
      <c r="AC113" s="382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383"/>
      <c r="C114" s="383"/>
      <c r="D114" s="57">
        <f t="shared" si="12"/>
        <v>0</v>
      </c>
      <c r="E114" s="384"/>
      <c r="F114" s="385"/>
      <c r="G114" s="385"/>
      <c r="H114" s="385"/>
      <c r="I114" s="385"/>
      <c r="J114" s="386"/>
      <c r="K114" s="387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  <c r="X114" s="385"/>
      <c r="Y114" s="385"/>
      <c r="Z114" s="388"/>
      <c r="AA114" s="384"/>
      <c r="AB114" s="386"/>
      <c r="AC114" s="382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383"/>
      <c r="C115" s="383"/>
      <c r="D115" s="57">
        <f t="shared" si="12"/>
        <v>0</v>
      </c>
      <c r="E115" s="384"/>
      <c r="F115" s="385"/>
      <c r="G115" s="385"/>
      <c r="H115" s="385"/>
      <c r="I115" s="385"/>
      <c r="J115" s="386"/>
      <c r="K115" s="387"/>
      <c r="L115" s="385"/>
      <c r="M115" s="385"/>
      <c r="N115" s="385"/>
      <c r="O115" s="385"/>
      <c r="P115" s="385"/>
      <c r="Q115" s="385"/>
      <c r="R115" s="385"/>
      <c r="S115" s="385"/>
      <c r="T115" s="385"/>
      <c r="U115" s="385"/>
      <c r="V115" s="385"/>
      <c r="W115" s="385"/>
      <c r="X115" s="385"/>
      <c r="Y115" s="385"/>
      <c r="Z115" s="388"/>
      <c r="AA115" s="384"/>
      <c r="AB115" s="386"/>
      <c r="AC115" s="382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383"/>
      <c r="C116" s="383"/>
      <c r="D116" s="57">
        <f t="shared" si="12"/>
        <v>0</v>
      </c>
      <c r="E116" s="384"/>
      <c r="F116" s="385"/>
      <c r="G116" s="385"/>
      <c r="H116" s="385"/>
      <c r="I116" s="385"/>
      <c r="J116" s="386"/>
      <c r="K116" s="387"/>
      <c r="L116" s="385"/>
      <c r="M116" s="385"/>
      <c r="N116" s="385"/>
      <c r="O116" s="385"/>
      <c r="P116" s="385"/>
      <c r="Q116" s="385"/>
      <c r="R116" s="385"/>
      <c r="S116" s="385"/>
      <c r="T116" s="385"/>
      <c r="U116" s="385"/>
      <c r="V116" s="385"/>
      <c r="W116" s="385"/>
      <c r="X116" s="385"/>
      <c r="Y116" s="385"/>
      <c r="Z116" s="388"/>
      <c r="AA116" s="384"/>
      <c r="AB116" s="386"/>
      <c r="AC116" s="382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484"/>
      <c r="C117" s="484"/>
      <c r="D117" s="485">
        <f t="shared" si="12"/>
        <v>0</v>
      </c>
      <c r="E117" s="486"/>
      <c r="F117" s="487"/>
      <c r="G117" s="487"/>
      <c r="H117" s="487"/>
      <c r="I117" s="487"/>
      <c r="J117" s="488"/>
      <c r="K117" s="489"/>
      <c r="L117" s="487"/>
      <c r="M117" s="487"/>
      <c r="N117" s="487"/>
      <c r="O117" s="487"/>
      <c r="P117" s="487"/>
      <c r="Q117" s="487"/>
      <c r="R117" s="487"/>
      <c r="S117" s="487"/>
      <c r="T117" s="487"/>
      <c r="U117" s="487"/>
      <c r="V117" s="487"/>
      <c r="W117" s="487"/>
      <c r="X117" s="487"/>
      <c r="Y117" s="487"/>
      <c r="Z117" s="490"/>
      <c r="AA117" s="486"/>
      <c r="AB117" s="488"/>
      <c r="AC117" s="382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93"/>
      <c r="B118" s="376"/>
      <c r="C118" s="376"/>
      <c r="D118" s="68">
        <f t="shared" si="12"/>
        <v>0</v>
      </c>
      <c r="E118" s="377"/>
      <c r="F118" s="378"/>
      <c r="G118" s="378"/>
      <c r="H118" s="378"/>
      <c r="I118" s="378"/>
      <c r="J118" s="379"/>
      <c r="K118" s="380"/>
      <c r="L118" s="378"/>
      <c r="M118" s="378"/>
      <c r="N118" s="378"/>
      <c r="O118" s="378"/>
      <c r="P118" s="378"/>
      <c r="Q118" s="378"/>
      <c r="R118" s="378"/>
      <c r="S118" s="378"/>
      <c r="T118" s="378"/>
      <c r="U118" s="378"/>
      <c r="V118" s="378"/>
      <c r="W118" s="378"/>
      <c r="X118" s="378"/>
      <c r="Y118" s="378"/>
      <c r="Z118" s="381"/>
      <c r="AA118" s="377"/>
      <c r="AB118" s="379"/>
      <c r="AC118" s="382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97" t="s">
        <v>71</v>
      </c>
      <c r="B119" s="383"/>
      <c r="C119" s="383"/>
      <c r="D119" s="57">
        <f t="shared" si="12"/>
        <v>0</v>
      </c>
      <c r="E119" s="384"/>
      <c r="F119" s="385"/>
      <c r="G119" s="385"/>
      <c r="H119" s="385"/>
      <c r="I119" s="385"/>
      <c r="J119" s="386"/>
      <c r="K119" s="387"/>
      <c r="L119" s="385"/>
      <c r="M119" s="385"/>
      <c r="N119" s="385"/>
      <c r="O119" s="385"/>
      <c r="P119" s="385"/>
      <c r="Q119" s="385"/>
      <c r="R119" s="385"/>
      <c r="S119" s="385"/>
      <c r="T119" s="385"/>
      <c r="U119" s="385"/>
      <c r="V119" s="385"/>
      <c r="W119" s="385"/>
      <c r="X119" s="385"/>
      <c r="Y119" s="385"/>
      <c r="Z119" s="388"/>
      <c r="AA119" s="384"/>
      <c r="AB119" s="386"/>
      <c r="AC119" s="382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102"/>
      <c r="B120" s="389"/>
      <c r="C120" s="389"/>
      <c r="D120" s="74">
        <f t="shared" si="12"/>
        <v>0</v>
      </c>
      <c r="E120" s="390"/>
      <c r="F120" s="391"/>
      <c r="G120" s="391"/>
      <c r="H120" s="391"/>
      <c r="I120" s="391"/>
      <c r="J120" s="392"/>
      <c r="K120" s="393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4"/>
      <c r="AA120" s="390"/>
      <c r="AB120" s="392"/>
      <c r="AC120" s="382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93"/>
      <c r="B121" s="395"/>
      <c r="C121" s="395"/>
      <c r="D121" s="261">
        <f t="shared" si="12"/>
        <v>0</v>
      </c>
      <c r="E121" s="396"/>
      <c r="F121" s="397"/>
      <c r="G121" s="397"/>
      <c r="H121" s="397"/>
      <c r="I121" s="397"/>
      <c r="J121" s="398"/>
      <c r="K121" s="399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397"/>
      <c r="Z121" s="400"/>
      <c r="AA121" s="396"/>
      <c r="AB121" s="398"/>
      <c r="AC121" s="382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97"/>
      <c r="B122" s="401"/>
      <c r="C122" s="401"/>
      <c r="D122" s="259">
        <f t="shared" si="12"/>
        <v>0</v>
      </c>
      <c r="E122" s="402"/>
      <c r="F122" s="403"/>
      <c r="G122" s="403"/>
      <c r="H122" s="403"/>
      <c r="I122" s="403"/>
      <c r="J122" s="404"/>
      <c r="K122" s="405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6"/>
      <c r="AA122" s="402"/>
      <c r="AB122" s="404"/>
      <c r="AC122" s="382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97" t="s">
        <v>72</v>
      </c>
      <c r="B123" s="401"/>
      <c r="C123" s="401"/>
      <c r="D123" s="259">
        <f t="shared" si="12"/>
        <v>0</v>
      </c>
      <c r="E123" s="402"/>
      <c r="F123" s="403"/>
      <c r="G123" s="403"/>
      <c r="H123" s="403"/>
      <c r="I123" s="403"/>
      <c r="J123" s="404"/>
      <c r="K123" s="405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6"/>
      <c r="AA123" s="402"/>
      <c r="AB123" s="404"/>
      <c r="AC123" s="382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97"/>
      <c r="B124" s="401"/>
      <c r="C124" s="401"/>
      <c r="D124" s="259">
        <f t="shared" si="12"/>
        <v>0</v>
      </c>
      <c r="E124" s="402"/>
      <c r="F124" s="403"/>
      <c r="G124" s="403"/>
      <c r="H124" s="403"/>
      <c r="I124" s="403"/>
      <c r="J124" s="404"/>
      <c r="K124" s="405"/>
      <c r="L124" s="403"/>
      <c r="M124" s="403"/>
      <c r="N124" s="403"/>
      <c r="O124" s="403"/>
      <c r="P124" s="403"/>
      <c r="Q124" s="403"/>
      <c r="R124" s="403"/>
      <c r="S124" s="403"/>
      <c r="T124" s="403"/>
      <c r="U124" s="403"/>
      <c r="V124" s="403"/>
      <c r="W124" s="403"/>
      <c r="X124" s="403"/>
      <c r="Y124" s="403"/>
      <c r="Z124" s="406"/>
      <c r="AA124" s="402"/>
      <c r="AB124" s="404"/>
      <c r="AC124" s="382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97"/>
      <c r="B125" s="407"/>
      <c r="C125" s="407"/>
      <c r="D125" s="408">
        <f t="shared" si="12"/>
        <v>0</v>
      </c>
      <c r="E125" s="409"/>
      <c r="F125" s="410"/>
      <c r="G125" s="410"/>
      <c r="H125" s="410"/>
      <c r="I125" s="410"/>
      <c r="J125" s="411"/>
      <c r="K125" s="412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413"/>
      <c r="AA125" s="409"/>
      <c r="AB125" s="411"/>
      <c r="AC125" s="382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93"/>
      <c r="B126" s="414"/>
      <c r="C126" s="414"/>
      <c r="D126" s="258">
        <f t="shared" si="12"/>
        <v>0</v>
      </c>
      <c r="E126" s="495"/>
      <c r="F126" s="496"/>
      <c r="G126" s="496"/>
      <c r="H126" s="496"/>
      <c r="I126" s="496"/>
      <c r="J126" s="497"/>
      <c r="K126" s="498"/>
      <c r="L126" s="496"/>
      <c r="M126" s="496"/>
      <c r="N126" s="496"/>
      <c r="O126" s="496"/>
      <c r="P126" s="496"/>
      <c r="Q126" s="496"/>
      <c r="R126" s="496"/>
      <c r="S126" s="496"/>
      <c r="T126" s="496"/>
      <c r="U126" s="496"/>
      <c r="V126" s="496"/>
      <c r="W126" s="496"/>
      <c r="X126" s="496"/>
      <c r="Y126" s="496"/>
      <c r="Z126" s="499"/>
      <c r="AA126" s="495"/>
      <c r="AB126" s="497"/>
      <c r="AC126" s="382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97" t="s">
        <v>73</v>
      </c>
      <c r="B127" s="401"/>
      <c r="C127" s="401"/>
      <c r="D127" s="259">
        <f t="shared" si="12"/>
        <v>0</v>
      </c>
      <c r="E127" s="402"/>
      <c r="F127" s="403"/>
      <c r="G127" s="403"/>
      <c r="H127" s="403"/>
      <c r="I127" s="403"/>
      <c r="J127" s="404"/>
      <c r="K127" s="405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406"/>
      <c r="AA127" s="402"/>
      <c r="AB127" s="404"/>
      <c r="AC127" s="382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102"/>
      <c r="B128" s="425"/>
      <c r="C128" s="425"/>
      <c r="D128" s="260">
        <f t="shared" si="12"/>
        <v>0</v>
      </c>
      <c r="E128" s="500"/>
      <c r="F128" s="501"/>
      <c r="G128" s="501"/>
      <c r="H128" s="501"/>
      <c r="I128" s="501"/>
      <c r="J128" s="502"/>
      <c r="K128" s="503"/>
      <c r="L128" s="501"/>
      <c r="M128" s="501"/>
      <c r="N128" s="501"/>
      <c r="O128" s="501"/>
      <c r="P128" s="501"/>
      <c r="Q128" s="501"/>
      <c r="R128" s="501"/>
      <c r="S128" s="501"/>
      <c r="T128" s="501"/>
      <c r="U128" s="501"/>
      <c r="V128" s="501"/>
      <c r="W128" s="501"/>
      <c r="X128" s="501"/>
      <c r="Y128" s="501"/>
      <c r="Z128" s="504"/>
      <c r="AA128" s="500"/>
      <c r="AB128" s="502"/>
      <c r="AC128" s="382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431"/>
      <c r="B129" s="432"/>
      <c r="C129" s="432"/>
      <c r="D129" s="433">
        <f t="shared" si="12"/>
        <v>0</v>
      </c>
      <c r="E129" s="434"/>
      <c r="F129" s="435"/>
      <c r="G129" s="435"/>
      <c r="H129" s="435"/>
      <c r="I129" s="435"/>
      <c r="J129" s="436"/>
      <c r="K129" s="437"/>
      <c r="L129" s="437"/>
      <c r="M129" s="437"/>
      <c r="N129" s="437"/>
      <c r="O129" s="437"/>
      <c r="P129" s="437"/>
      <c r="Q129" s="437"/>
      <c r="R129" s="437"/>
      <c r="S129" s="437"/>
      <c r="T129" s="437"/>
      <c r="U129" s="437"/>
      <c r="V129" s="437"/>
      <c r="W129" s="437"/>
      <c r="X129" s="437"/>
      <c r="Y129" s="437"/>
      <c r="Z129" s="437"/>
      <c r="AA129" s="434"/>
      <c r="AB129" s="436"/>
      <c r="AC129" s="438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439" t="s">
        <v>48</v>
      </c>
      <c r="B130" s="440" t="s">
        <v>69</v>
      </c>
      <c r="C130" s="440" t="s">
        <v>39</v>
      </c>
      <c r="D130" s="441">
        <f t="shared" si="12"/>
        <v>13.8932230984</v>
      </c>
      <c r="E130" s="442">
        <f>E108+E121+E122+E123+E124+E125+E126+E127+E128-E109-E110-E111-E112-E113-E114-E115-E116-E117-E118-E119-E120</f>
        <v>0.52655948299999999</v>
      </c>
      <c r="F130" s="443">
        <f t="shared" ref="F130:AB130" si="16">F108+F121+F122+F123+F124+F125+F126+F127+F128-F109-F110-F111-F112-F113-F114-F115-F116-F117-F118-F119-F120</f>
        <v>0.51636999419999996</v>
      </c>
      <c r="G130" s="443">
        <f t="shared" si="16"/>
        <v>0.51241921260000001</v>
      </c>
      <c r="H130" s="443">
        <f t="shared" si="16"/>
        <v>0.50890860640000002</v>
      </c>
      <c r="I130" s="443">
        <f t="shared" si="16"/>
        <v>0.50761691939999998</v>
      </c>
      <c r="J130" s="444">
        <f t="shared" si="16"/>
        <v>0.51561613939999995</v>
      </c>
      <c r="K130" s="445">
        <f t="shared" si="16"/>
        <v>0.53348366399999991</v>
      </c>
      <c r="L130" s="443">
        <f t="shared" si="16"/>
        <v>0.55439805480000004</v>
      </c>
      <c r="M130" s="443">
        <f t="shared" si="16"/>
        <v>0.57390213319999994</v>
      </c>
      <c r="N130" s="443">
        <f t="shared" si="16"/>
        <v>0.59798698340000001</v>
      </c>
      <c r="O130" s="443">
        <f t="shared" si="16"/>
        <v>0.60642964739999994</v>
      </c>
      <c r="P130" s="443">
        <f t="shared" si="16"/>
        <v>0.61539702200000002</v>
      </c>
      <c r="Q130" s="443">
        <f t="shared" si="16"/>
        <v>0.62130139979999999</v>
      </c>
      <c r="R130" s="443">
        <f t="shared" si="16"/>
        <v>0.62919543459999994</v>
      </c>
      <c r="S130" s="443">
        <f t="shared" si="16"/>
        <v>0.6202358952</v>
      </c>
      <c r="T130" s="443">
        <f t="shared" si="16"/>
        <v>0.62244728599999999</v>
      </c>
      <c r="U130" s="443">
        <f t="shared" si="16"/>
        <v>0.62938024619999999</v>
      </c>
      <c r="V130" s="443">
        <f t="shared" si="16"/>
        <v>0.64319257100000005</v>
      </c>
      <c r="W130" s="443">
        <f t="shared" si="16"/>
        <v>0.63932857840000001</v>
      </c>
      <c r="X130" s="443">
        <f t="shared" si="16"/>
        <v>0.60902155279999992</v>
      </c>
      <c r="Y130" s="443">
        <f t="shared" si="16"/>
        <v>0.59579664379999997</v>
      </c>
      <c r="Z130" s="446">
        <f t="shared" si="16"/>
        <v>0.59356718720000001</v>
      </c>
      <c r="AA130" s="442">
        <f t="shared" si="16"/>
        <v>0.57357641780000002</v>
      </c>
      <c r="AB130" s="444">
        <f t="shared" si="16"/>
        <v>0.54709202580000005</v>
      </c>
      <c r="AC130" s="447" t="s">
        <v>66</v>
      </c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ht="15" thickBot="1" x14ac:dyDescent="0.35">
      <c r="A131" s="511"/>
      <c r="B131" s="512"/>
      <c r="C131" s="512"/>
      <c r="D131" s="513"/>
      <c r="E131" s="514"/>
      <c r="F131" s="515"/>
      <c r="G131" s="515"/>
      <c r="H131" s="515"/>
      <c r="I131" s="515"/>
      <c r="J131" s="516"/>
      <c r="K131" s="517"/>
      <c r="L131" s="517"/>
      <c r="M131" s="517"/>
      <c r="N131" s="517"/>
      <c r="O131" s="517"/>
      <c r="P131" s="517"/>
      <c r="Q131" s="517"/>
      <c r="R131" s="517"/>
      <c r="S131" s="517"/>
      <c r="T131" s="517"/>
      <c r="U131" s="517"/>
      <c r="V131" s="517"/>
      <c r="W131" s="517"/>
      <c r="X131" s="517"/>
      <c r="Y131" s="517"/>
      <c r="Z131" s="517"/>
      <c r="AA131" s="514"/>
      <c r="AB131" s="516"/>
      <c r="AC131" s="518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  <row r="132" spans="1:55" x14ac:dyDescent="0.3">
      <c r="AE132" s="306"/>
      <c r="AF132" s="306"/>
      <c r="AG132" s="306"/>
      <c r="AH132" s="306"/>
      <c r="AI132" s="306"/>
      <c r="AJ132" s="306"/>
      <c r="AK132" s="306"/>
      <c r="AL132" s="306"/>
      <c r="AM132" s="306"/>
      <c r="AN132" s="306"/>
      <c r="AO132" s="306"/>
      <c r="AP132" s="306"/>
      <c r="AQ132" s="306"/>
      <c r="AR132" s="306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BC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9" style="322" customWidth="1"/>
    <col min="30" max="16384" width="9.140625" style="307"/>
  </cols>
  <sheetData>
    <row r="1" spans="1:55" s="297" customFormat="1" ht="21.75" thickBot="1" x14ac:dyDescent="0.4">
      <c r="A1" s="327"/>
      <c r="B1" s="328"/>
      <c r="C1" s="328"/>
      <c r="D1" s="128"/>
      <c r="E1" s="329"/>
      <c r="F1" s="133"/>
      <c r="G1" s="133"/>
      <c r="H1" s="133"/>
      <c r="I1" s="133"/>
      <c r="J1" s="330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9"/>
      <c r="AB1" s="133"/>
      <c r="AC1" s="331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332"/>
      <c r="B2" s="333"/>
      <c r="C2" s="333"/>
      <c r="D2" s="225"/>
      <c r="E2" s="136"/>
      <c r="F2" s="137"/>
      <c r="G2" s="137"/>
      <c r="H2" s="137"/>
      <c r="I2" s="137"/>
      <c r="J2" s="334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336"/>
      <c r="B3" s="333"/>
      <c r="C3" s="333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337"/>
      <c r="B4" s="333"/>
      <c r="C4" s="333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332"/>
      <c r="B5" s="333"/>
      <c r="C5" s="33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332"/>
      <c r="B6" s="333"/>
      <c r="C6" s="33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332"/>
      <c r="B7" s="333"/>
      <c r="C7" s="33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339"/>
      <c r="B8" s="23"/>
      <c r="C8" s="23"/>
      <c r="D8" s="24"/>
      <c r="E8" s="340"/>
      <c r="F8" s="341"/>
      <c r="G8" s="341"/>
      <c r="H8" s="341"/>
      <c r="I8" s="341"/>
      <c r="J8" s="342"/>
      <c r="K8" s="343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1"/>
      <c r="Z8" s="344"/>
      <c r="AA8" s="340"/>
      <c r="AB8" s="342"/>
      <c r="AC8" s="345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97"/>
      <c r="B9" s="30"/>
      <c r="C9" s="30"/>
      <c r="D9" s="31"/>
      <c r="E9" s="346"/>
      <c r="F9" s="347"/>
      <c r="G9" s="347"/>
      <c r="H9" s="347"/>
      <c r="I9" s="347"/>
      <c r="J9" s="348"/>
      <c r="K9" s="349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7"/>
      <c r="X9" s="347"/>
      <c r="Y9" s="347"/>
      <c r="Z9" s="350"/>
      <c r="AA9" s="346"/>
      <c r="AB9" s="348"/>
      <c r="AC9" s="351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97"/>
      <c r="B10" s="352"/>
      <c r="C10" s="352"/>
      <c r="D10" s="36"/>
      <c r="E10" s="353"/>
      <c r="F10" s="354"/>
      <c r="G10" s="354"/>
      <c r="H10" s="354"/>
      <c r="I10" s="354"/>
      <c r="J10" s="355"/>
      <c r="K10" s="356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7"/>
      <c r="AA10" s="353"/>
      <c r="AB10" s="355"/>
      <c r="AC10" s="351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58"/>
      <c r="B11" s="38"/>
      <c r="C11" s="38"/>
      <c r="D11" s="89"/>
      <c r="E11" s="359"/>
      <c r="F11" s="360"/>
      <c r="G11" s="360"/>
      <c r="H11" s="360"/>
      <c r="I11" s="360"/>
      <c r="J11" s="361"/>
      <c r="K11" s="362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3"/>
      <c r="AA11" s="359"/>
      <c r="AB11" s="361"/>
      <c r="AC11" s="364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97"/>
      <c r="B12" s="40"/>
      <c r="C12" s="40"/>
      <c r="D12" s="365"/>
      <c r="E12" s="366"/>
      <c r="F12" s="367"/>
      <c r="G12" s="367"/>
      <c r="H12" s="367"/>
      <c r="I12" s="367"/>
      <c r="J12" s="368"/>
      <c r="K12" s="369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7"/>
      <c r="W12" s="367"/>
      <c r="X12" s="367"/>
      <c r="Y12" s="367"/>
      <c r="Z12" s="370"/>
      <c r="AA12" s="366"/>
      <c r="AB12" s="368"/>
      <c r="AC12" s="364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97"/>
      <c r="B13" s="42"/>
      <c r="C13" s="42"/>
      <c r="D13" s="43"/>
      <c r="E13" s="371"/>
      <c r="F13" s="372"/>
      <c r="G13" s="372"/>
      <c r="H13" s="372"/>
      <c r="I13" s="372"/>
      <c r="J13" s="373"/>
      <c r="K13" s="374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5"/>
      <c r="AA13" s="371"/>
      <c r="AB13" s="373"/>
      <c r="AC13" s="364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4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4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5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9"/>
      <c r="AA16" s="167"/>
      <c r="AB16" s="170"/>
      <c r="AC16" s="364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93"/>
      <c r="B17" s="376"/>
      <c r="C17" s="376"/>
      <c r="D17" s="68"/>
      <c r="E17" s="377"/>
      <c r="F17" s="378"/>
      <c r="G17" s="378"/>
      <c r="H17" s="378"/>
      <c r="I17" s="378"/>
      <c r="J17" s="379"/>
      <c r="K17" s="380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81"/>
      <c r="AA17" s="377"/>
      <c r="AB17" s="379"/>
      <c r="AC17" s="382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97"/>
      <c r="B18" s="383"/>
      <c r="C18" s="383"/>
      <c r="D18" s="57"/>
      <c r="E18" s="384"/>
      <c r="F18" s="385"/>
      <c r="G18" s="385"/>
      <c r="H18" s="385"/>
      <c r="I18" s="385"/>
      <c r="J18" s="386"/>
      <c r="K18" s="387"/>
      <c r="L18" s="385"/>
      <c r="M18" s="385"/>
      <c r="N18" s="385"/>
      <c r="O18" s="385"/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8"/>
      <c r="AA18" s="384"/>
      <c r="AB18" s="386"/>
      <c r="AC18" s="382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97"/>
      <c r="B19" s="383"/>
      <c r="C19" s="383"/>
      <c r="D19" s="57"/>
      <c r="E19" s="384"/>
      <c r="F19" s="385"/>
      <c r="G19" s="385"/>
      <c r="H19" s="385"/>
      <c r="I19" s="385"/>
      <c r="J19" s="386"/>
      <c r="K19" s="387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8"/>
      <c r="AA19" s="384"/>
      <c r="AB19" s="386"/>
      <c r="AC19" s="382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97"/>
      <c r="B20" s="383"/>
      <c r="C20" s="383"/>
      <c r="D20" s="57"/>
      <c r="E20" s="384"/>
      <c r="F20" s="385"/>
      <c r="G20" s="385"/>
      <c r="H20" s="385"/>
      <c r="I20" s="385"/>
      <c r="J20" s="386"/>
      <c r="K20" s="387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8"/>
      <c r="AA20" s="384"/>
      <c r="AB20" s="386"/>
      <c r="AC20" s="382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97"/>
      <c r="B21" s="383"/>
      <c r="C21" s="383"/>
      <c r="D21" s="57"/>
      <c r="E21" s="384"/>
      <c r="F21" s="385"/>
      <c r="G21" s="385"/>
      <c r="H21" s="385"/>
      <c r="I21" s="385"/>
      <c r="J21" s="386"/>
      <c r="K21" s="387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8"/>
      <c r="AA21" s="384"/>
      <c r="AB21" s="386"/>
      <c r="AC21" s="382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97"/>
      <c r="B22" s="383"/>
      <c r="C22" s="383"/>
      <c r="D22" s="57"/>
      <c r="E22" s="384"/>
      <c r="F22" s="385"/>
      <c r="G22" s="385"/>
      <c r="H22" s="385"/>
      <c r="I22" s="385"/>
      <c r="J22" s="386"/>
      <c r="K22" s="387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8"/>
      <c r="AA22" s="384"/>
      <c r="AB22" s="386"/>
      <c r="AC22" s="382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97"/>
      <c r="B23" s="383"/>
      <c r="C23" s="383"/>
      <c r="D23" s="57"/>
      <c r="E23" s="384"/>
      <c r="F23" s="385"/>
      <c r="G23" s="385"/>
      <c r="H23" s="385"/>
      <c r="I23" s="385"/>
      <c r="J23" s="386"/>
      <c r="K23" s="387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8"/>
      <c r="AA23" s="384"/>
      <c r="AB23" s="386"/>
      <c r="AC23" s="382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97"/>
      <c r="B24" s="383"/>
      <c r="C24" s="383"/>
      <c r="D24" s="57"/>
      <c r="E24" s="384"/>
      <c r="F24" s="385"/>
      <c r="G24" s="385"/>
      <c r="H24" s="385"/>
      <c r="I24" s="385"/>
      <c r="J24" s="386"/>
      <c r="K24" s="387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8"/>
      <c r="AA24" s="384"/>
      <c r="AB24" s="386"/>
      <c r="AC24" s="382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97"/>
      <c r="B25" s="383"/>
      <c r="C25" s="383"/>
      <c r="D25" s="57"/>
      <c r="E25" s="384"/>
      <c r="F25" s="385"/>
      <c r="G25" s="385"/>
      <c r="H25" s="385"/>
      <c r="I25" s="385"/>
      <c r="J25" s="386"/>
      <c r="K25" s="387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8"/>
      <c r="AA25" s="384"/>
      <c r="AB25" s="386"/>
      <c r="AC25" s="382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97"/>
      <c r="B26" s="383"/>
      <c r="C26" s="383"/>
      <c r="D26" s="57"/>
      <c r="E26" s="384"/>
      <c r="F26" s="385"/>
      <c r="G26" s="385"/>
      <c r="H26" s="385"/>
      <c r="I26" s="385"/>
      <c r="J26" s="386"/>
      <c r="K26" s="387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88"/>
      <c r="AA26" s="384"/>
      <c r="AB26" s="386"/>
      <c r="AC26" s="382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97"/>
      <c r="B27" s="383"/>
      <c r="C27" s="383"/>
      <c r="D27" s="57"/>
      <c r="E27" s="384"/>
      <c r="F27" s="385"/>
      <c r="G27" s="385"/>
      <c r="H27" s="385"/>
      <c r="I27" s="385"/>
      <c r="J27" s="386"/>
      <c r="K27" s="387"/>
      <c r="L27" s="385"/>
      <c r="M27" s="385"/>
      <c r="N27" s="385"/>
      <c r="O27" s="385"/>
      <c r="P27" s="385"/>
      <c r="Q27" s="385"/>
      <c r="R27" s="385"/>
      <c r="S27" s="385"/>
      <c r="T27" s="385"/>
      <c r="U27" s="385"/>
      <c r="V27" s="385"/>
      <c r="W27" s="385"/>
      <c r="X27" s="385"/>
      <c r="Y27" s="385"/>
      <c r="Z27" s="388"/>
      <c r="AA27" s="384"/>
      <c r="AB27" s="386"/>
      <c r="AC27" s="382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97"/>
      <c r="B28" s="383"/>
      <c r="C28" s="383"/>
      <c r="D28" s="57"/>
      <c r="E28" s="384"/>
      <c r="F28" s="385"/>
      <c r="G28" s="385"/>
      <c r="H28" s="385"/>
      <c r="I28" s="385"/>
      <c r="J28" s="386"/>
      <c r="K28" s="387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8"/>
      <c r="AA28" s="384"/>
      <c r="AB28" s="386"/>
      <c r="AC28" s="382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97"/>
      <c r="B29" s="383"/>
      <c r="C29" s="383"/>
      <c r="D29" s="57"/>
      <c r="E29" s="384"/>
      <c r="F29" s="385"/>
      <c r="G29" s="385"/>
      <c r="H29" s="385"/>
      <c r="I29" s="385"/>
      <c r="J29" s="386"/>
      <c r="K29" s="387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8"/>
      <c r="AA29" s="384"/>
      <c r="AB29" s="386"/>
      <c r="AC29" s="382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97"/>
      <c r="B30" s="383"/>
      <c r="C30" s="383"/>
      <c r="D30" s="57"/>
      <c r="E30" s="384"/>
      <c r="F30" s="385"/>
      <c r="G30" s="385"/>
      <c r="H30" s="385"/>
      <c r="I30" s="385"/>
      <c r="J30" s="386"/>
      <c r="K30" s="387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385"/>
      <c r="X30" s="385"/>
      <c r="Y30" s="385"/>
      <c r="Z30" s="388"/>
      <c r="AA30" s="384"/>
      <c r="AB30" s="386"/>
      <c r="AC30" s="382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97"/>
      <c r="B31" s="383"/>
      <c r="C31" s="383"/>
      <c r="D31" s="57"/>
      <c r="E31" s="384"/>
      <c r="F31" s="385"/>
      <c r="G31" s="385"/>
      <c r="H31" s="385"/>
      <c r="I31" s="385"/>
      <c r="J31" s="386"/>
      <c r="K31" s="387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X31" s="385"/>
      <c r="Y31" s="385"/>
      <c r="Z31" s="388"/>
      <c r="AA31" s="384"/>
      <c r="AB31" s="386"/>
      <c r="AC31" s="382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97"/>
      <c r="B32" s="383"/>
      <c r="C32" s="383"/>
      <c r="D32" s="57"/>
      <c r="E32" s="384"/>
      <c r="F32" s="385"/>
      <c r="G32" s="385"/>
      <c r="H32" s="385"/>
      <c r="I32" s="385"/>
      <c r="J32" s="386"/>
      <c r="K32" s="387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X32" s="385"/>
      <c r="Y32" s="385"/>
      <c r="Z32" s="388"/>
      <c r="AA32" s="384"/>
      <c r="AB32" s="386"/>
      <c r="AC32" s="382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97"/>
      <c r="B33" s="389"/>
      <c r="C33" s="389"/>
      <c r="D33" s="74"/>
      <c r="E33" s="390"/>
      <c r="F33" s="391"/>
      <c r="G33" s="391"/>
      <c r="H33" s="391"/>
      <c r="I33" s="391"/>
      <c r="J33" s="392"/>
      <c r="K33" s="393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4"/>
      <c r="AA33" s="390"/>
      <c r="AB33" s="392"/>
      <c r="AC33" s="382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93"/>
      <c r="B34" s="376"/>
      <c r="C34" s="376"/>
      <c r="D34" s="68"/>
      <c r="E34" s="377"/>
      <c r="F34" s="378"/>
      <c r="G34" s="378"/>
      <c r="H34" s="378"/>
      <c r="I34" s="378"/>
      <c r="J34" s="379"/>
      <c r="K34" s="380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81"/>
      <c r="AA34" s="377"/>
      <c r="AB34" s="379"/>
      <c r="AC34" s="382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97"/>
      <c r="B35" s="383"/>
      <c r="C35" s="383"/>
      <c r="D35" s="57"/>
      <c r="E35" s="384"/>
      <c r="F35" s="385"/>
      <c r="G35" s="385"/>
      <c r="H35" s="385"/>
      <c r="I35" s="385"/>
      <c r="J35" s="386"/>
      <c r="K35" s="387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8"/>
      <c r="AA35" s="384"/>
      <c r="AB35" s="386"/>
      <c r="AC35" s="382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97"/>
      <c r="B36" s="383"/>
      <c r="C36" s="383"/>
      <c r="D36" s="57"/>
      <c r="E36" s="384"/>
      <c r="F36" s="385"/>
      <c r="G36" s="385"/>
      <c r="H36" s="385"/>
      <c r="I36" s="385"/>
      <c r="J36" s="386"/>
      <c r="K36" s="387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88"/>
      <c r="AA36" s="384"/>
      <c r="AB36" s="386"/>
      <c r="AC36" s="382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97"/>
      <c r="B37" s="383"/>
      <c r="C37" s="383"/>
      <c r="D37" s="57"/>
      <c r="E37" s="384"/>
      <c r="F37" s="385"/>
      <c r="G37" s="385"/>
      <c r="H37" s="385"/>
      <c r="I37" s="385"/>
      <c r="J37" s="386"/>
      <c r="K37" s="387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Y37" s="385"/>
      <c r="Z37" s="388"/>
      <c r="AA37" s="384"/>
      <c r="AB37" s="386"/>
      <c r="AC37" s="382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102"/>
      <c r="B38" s="389"/>
      <c r="C38" s="389"/>
      <c r="D38" s="74"/>
      <c r="E38" s="390"/>
      <c r="F38" s="391"/>
      <c r="G38" s="391"/>
      <c r="H38" s="391"/>
      <c r="I38" s="391"/>
      <c r="J38" s="392"/>
      <c r="K38" s="393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4"/>
      <c r="AA38" s="390"/>
      <c r="AB38" s="392"/>
      <c r="AC38" s="382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93"/>
      <c r="B39" s="395"/>
      <c r="C39" s="395"/>
      <c r="D39" s="261"/>
      <c r="E39" s="396"/>
      <c r="F39" s="397"/>
      <c r="G39" s="397"/>
      <c r="H39" s="397"/>
      <c r="I39" s="397"/>
      <c r="J39" s="398"/>
      <c r="K39" s="399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400"/>
      <c r="AA39" s="396"/>
      <c r="AB39" s="398"/>
      <c r="AC39" s="382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97"/>
      <c r="B40" s="401"/>
      <c r="C40" s="401"/>
      <c r="D40" s="259"/>
      <c r="E40" s="402"/>
      <c r="F40" s="403"/>
      <c r="G40" s="403"/>
      <c r="H40" s="403"/>
      <c r="I40" s="403"/>
      <c r="J40" s="404"/>
      <c r="K40" s="405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6"/>
      <c r="AA40" s="402"/>
      <c r="AB40" s="404"/>
      <c r="AC40" s="382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97"/>
      <c r="B41" s="401"/>
      <c r="C41" s="401"/>
      <c r="D41" s="259"/>
      <c r="E41" s="402"/>
      <c r="F41" s="403"/>
      <c r="G41" s="403"/>
      <c r="H41" s="403"/>
      <c r="I41" s="403"/>
      <c r="J41" s="404"/>
      <c r="K41" s="405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6"/>
      <c r="AA41" s="402"/>
      <c r="AB41" s="404"/>
      <c r="AC41" s="382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97"/>
      <c r="B42" s="401"/>
      <c r="C42" s="401"/>
      <c r="D42" s="259"/>
      <c r="E42" s="402"/>
      <c r="F42" s="403"/>
      <c r="G42" s="403"/>
      <c r="H42" s="403"/>
      <c r="I42" s="403"/>
      <c r="J42" s="404"/>
      <c r="K42" s="405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6"/>
      <c r="AA42" s="402"/>
      <c r="AB42" s="404"/>
      <c r="AC42" s="382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97"/>
      <c r="B43" s="401"/>
      <c r="C43" s="401"/>
      <c r="D43" s="259"/>
      <c r="E43" s="402"/>
      <c r="F43" s="403"/>
      <c r="G43" s="403"/>
      <c r="H43" s="403"/>
      <c r="I43" s="403"/>
      <c r="J43" s="404"/>
      <c r="K43" s="405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6"/>
      <c r="AA43" s="402"/>
      <c r="AB43" s="404"/>
      <c r="AC43" s="382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97"/>
      <c r="B44" s="401"/>
      <c r="C44" s="401"/>
      <c r="D44" s="259"/>
      <c r="E44" s="402"/>
      <c r="F44" s="403"/>
      <c r="G44" s="403"/>
      <c r="H44" s="403"/>
      <c r="I44" s="403"/>
      <c r="J44" s="404"/>
      <c r="K44" s="405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6"/>
      <c r="AA44" s="402"/>
      <c r="AB44" s="404"/>
      <c r="AC44" s="382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97"/>
      <c r="B45" s="401"/>
      <c r="C45" s="401"/>
      <c r="D45" s="259"/>
      <c r="E45" s="402"/>
      <c r="F45" s="403"/>
      <c r="G45" s="403"/>
      <c r="H45" s="403"/>
      <c r="I45" s="403"/>
      <c r="J45" s="404"/>
      <c r="K45" s="405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6"/>
      <c r="AA45" s="402"/>
      <c r="AB45" s="404"/>
      <c r="AC45" s="382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97"/>
      <c r="B46" s="401"/>
      <c r="C46" s="401"/>
      <c r="D46" s="259"/>
      <c r="E46" s="402"/>
      <c r="F46" s="403"/>
      <c r="G46" s="403"/>
      <c r="H46" s="403"/>
      <c r="I46" s="403"/>
      <c r="J46" s="404"/>
      <c r="K46" s="405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6"/>
      <c r="AA46" s="402"/>
      <c r="AB46" s="404"/>
      <c r="AC46" s="382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102"/>
      <c r="B47" s="407"/>
      <c r="C47" s="407"/>
      <c r="D47" s="408"/>
      <c r="E47" s="409"/>
      <c r="F47" s="410"/>
      <c r="G47" s="410"/>
      <c r="H47" s="410"/>
      <c r="I47" s="410"/>
      <c r="J47" s="411"/>
      <c r="K47" s="412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0"/>
      <c r="Y47" s="410"/>
      <c r="Z47" s="413"/>
      <c r="AA47" s="409"/>
      <c r="AB47" s="411"/>
      <c r="AC47" s="382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93"/>
      <c r="B48" s="414"/>
      <c r="C48" s="414"/>
      <c r="D48" s="258"/>
      <c r="E48" s="415"/>
      <c r="F48" s="416"/>
      <c r="G48" s="416"/>
      <c r="H48" s="416"/>
      <c r="I48" s="416"/>
      <c r="J48" s="417"/>
      <c r="K48" s="418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19"/>
      <c r="AA48" s="415"/>
      <c r="AB48" s="417"/>
      <c r="AC48" s="382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97"/>
      <c r="B49" s="401"/>
      <c r="C49" s="401"/>
      <c r="D49" s="259"/>
      <c r="E49" s="420"/>
      <c r="F49" s="421"/>
      <c r="G49" s="421"/>
      <c r="H49" s="421"/>
      <c r="I49" s="421"/>
      <c r="J49" s="422"/>
      <c r="K49" s="423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424"/>
      <c r="AA49" s="420"/>
      <c r="AB49" s="422"/>
      <c r="AC49" s="382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102"/>
      <c r="B50" s="425"/>
      <c r="C50" s="425"/>
      <c r="D50" s="260"/>
      <c r="E50" s="426"/>
      <c r="F50" s="427"/>
      <c r="G50" s="427"/>
      <c r="H50" s="427"/>
      <c r="I50" s="427"/>
      <c r="J50" s="428"/>
      <c r="K50" s="429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30"/>
      <c r="AA50" s="426"/>
      <c r="AB50" s="428"/>
      <c r="AC50" s="38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431"/>
      <c r="B51" s="432"/>
      <c r="C51" s="432"/>
      <c r="D51" s="433"/>
      <c r="E51" s="434"/>
      <c r="F51" s="435"/>
      <c r="G51" s="435"/>
      <c r="H51" s="435"/>
      <c r="I51" s="435"/>
      <c r="J51" s="436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437"/>
      <c r="AA51" s="434"/>
      <c r="AB51" s="436"/>
      <c r="AC51" s="438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439"/>
      <c r="B52" s="440"/>
      <c r="C52" s="440"/>
      <c r="D52" s="441"/>
      <c r="E52" s="442"/>
      <c r="F52" s="443"/>
      <c r="G52" s="443"/>
      <c r="H52" s="443"/>
      <c r="I52" s="443"/>
      <c r="J52" s="444"/>
      <c r="K52" s="445"/>
      <c r="L52" s="443"/>
      <c r="M52" s="443"/>
      <c r="N52" s="443"/>
      <c r="O52" s="443"/>
      <c r="P52" s="443"/>
      <c r="Q52" s="443"/>
      <c r="R52" s="443"/>
      <c r="S52" s="443"/>
      <c r="T52" s="443"/>
      <c r="U52" s="443"/>
      <c r="V52" s="443"/>
      <c r="W52" s="443"/>
      <c r="X52" s="443"/>
      <c r="Y52" s="443"/>
      <c r="Z52" s="446"/>
      <c r="AA52" s="442"/>
      <c r="AB52" s="444"/>
      <c r="AC52" s="447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448"/>
      <c r="B53" s="449"/>
      <c r="C53" s="449"/>
      <c r="D53" s="450"/>
      <c r="E53" s="451"/>
      <c r="F53" s="452"/>
      <c r="G53" s="452"/>
      <c r="H53" s="452"/>
      <c r="I53" s="452"/>
      <c r="J53" s="453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1"/>
      <c r="AB53" s="453"/>
      <c r="AC53" s="455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448"/>
      <c r="B54" s="449"/>
      <c r="C54" s="449"/>
      <c r="D54" s="450"/>
      <c r="E54" s="196"/>
      <c r="F54" s="194"/>
      <c r="G54" s="194"/>
      <c r="H54" s="194"/>
      <c r="I54" s="194"/>
      <c r="J54" s="197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196"/>
      <c r="AB54" s="197"/>
      <c r="AC54" s="455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448"/>
      <c r="B55" s="449"/>
      <c r="C55" s="449"/>
      <c r="D55" s="450"/>
      <c r="E55" s="196"/>
      <c r="F55" s="194"/>
      <c r="G55" s="194"/>
      <c r="H55" s="194"/>
      <c r="I55" s="194"/>
      <c r="J55" s="197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196"/>
      <c r="AB55" s="197"/>
      <c r="AC55" s="455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448"/>
      <c r="B56" s="449"/>
      <c r="C56" s="449"/>
      <c r="D56" s="456"/>
      <c r="E56" s="146"/>
      <c r="F56" s="144"/>
      <c r="G56" s="144"/>
      <c r="H56" s="144"/>
      <c r="I56" s="144"/>
      <c r="J56" s="14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  <c r="AA56" s="146"/>
      <c r="AB56" s="147"/>
      <c r="AC56" s="45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93"/>
      <c r="B57" s="23"/>
      <c r="C57" s="23"/>
      <c r="D57" s="24"/>
      <c r="E57" s="340"/>
      <c r="F57" s="341"/>
      <c r="G57" s="341"/>
      <c r="H57" s="341"/>
      <c r="I57" s="341"/>
      <c r="J57" s="342"/>
      <c r="K57" s="343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4"/>
      <c r="AA57" s="340"/>
      <c r="AB57" s="342"/>
      <c r="AC57" s="351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97"/>
      <c r="B58" s="35"/>
      <c r="C58" s="35"/>
      <c r="D58" s="459"/>
      <c r="E58" s="460"/>
      <c r="F58" s="461"/>
      <c r="G58" s="461"/>
      <c r="H58" s="461"/>
      <c r="I58" s="461"/>
      <c r="J58" s="462"/>
      <c r="K58" s="463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  <c r="X58" s="461"/>
      <c r="Y58" s="461"/>
      <c r="Z58" s="464"/>
      <c r="AA58" s="460"/>
      <c r="AB58" s="462"/>
      <c r="AC58" s="351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97"/>
      <c r="B59" s="38"/>
      <c r="C59" s="38"/>
      <c r="D59" s="89"/>
      <c r="E59" s="359"/>
      <c r="F59" s="360"/>
      <c r="G59" s="360"/>
      <c r="H59" s="360"/>
      <c r="I59" s="360"/>
      <c r="J59" s="361"/>
      <c r="K59" s="362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60"/>
      <c r="Z59" s="363"/>
      <c r="AA59" s="359"/>
      <c r="AB59" s="361"/>
      <c r="AC59" s="351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97"/>
      <c r="B60" s="42"/>
      <c r="C60" s="42"/>
      <c r="D60" s="43"/>
      <c r="E60" s="371"/>
      <c r="F60" s="372"/>
      <c r="G60" s="372"/>
      <c r="H60" s="372"/>
      <c r="I60" s="372"/>
      <c r="J60" s="373"/>
      <c r="K60" s="374"/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2"/>
      <c r="W60" s="372"/>
      <c r="X60" s="372"/>
      <c r="Y60" s="372"/>
      <c r="Z60" s="375"/>
      <c r="AA60" s="371"/>
      <c r="AB60" s="373"/>
      <c r="AC60" s="364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52"/>
      <c r="C61" s="52"/>
      <c r="D61" s="198"/>
      <c r="E61" s="465"/>
      <c r="F61" s="466"/>
      <c r="G61" s="466"/>
      <c r="H61" s="466"/>
      <c r="I61" s="466"/>
      <c r="J61" s="467"/>
      <c r="K61" s="468"/>
      <c r="L61" s="466"/>
      <c r="M61" s="466"/>
      <c r="N61" s="466"/>
      <c r="O61" s="466"/>
      <c r="P61" s="466"/>
      <c r="Q61" s="466"/>
      <c r="R61" s="466"/>
      <c r="S61" s="466"/>
      <c r="T61" s="466"/>
      <c r="U61" s="466"/>
      <c r="V61" s="466"/>
      <c r="W61" s="466"/>
      <c r="X61" s="466"/>
      <c r="Y61" s="466"/>
      <c r="Z61" s="469"/>
      <c r="AA61" s="465"/>
      <c r="AB61" s="467"/>
      <c r="AC61" s="364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4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46"/>
      <c r="C63" s="46"/>
      <c r="D63" s="470"/>
      <c r="E63" s="471"/>
      <c r="F63" s="472"/>
      <c r="G63" s="472"/>
      <c r="H63" s="472"/>
      <c r="I63" s="472"/>
      <c r="J63" s="473"/>
      <c r="K63" s="474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5"/>
      <c r="AA63" s="471"/>
      <c r="AB63" s="473"/>
      <c r="AC63" s="364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93"/>
      <c r="B64" s="476"/>
      <c r="C64" s="476"/>
      <c r="D64" s="477"/>
      <c r="E64" s="478"/>
      <c r="F64" s="479"/>
      <c r="G64" s="479"/>
      <c r="H64" s="479"/>
      <c r="I64" s="479"/>
      <c r="J64" s="480"/>
      <c r="K64" s="481"/>
      <c r="L64" s="479"/>
      <c r="M64" s="479"/>
      <c r="N64" s="479"/>
      <c r="O64" s="479"/>
      <c r="P64" s="479"/>
      <c r="Q64" s="479"/>
      <c r="R64" s="479"/>
      <c r="S64" s="479"/>
      <c r="T64" s="479"/>
      <c r="U64" s="479"/>
      <c r="V64" s="479"/>
      <c r="W64" s="479"/>
      <c r="X64" s="479"/>
      <c r="Y64" s="479"/>
      <c r="Z64" s="482"/>
      <c r="AA64" s="483"/>
      <c r="AB64" s="480"/>
      <c r="AC64" s="382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97"/>
      <c r="B65" s="383"/>
      <c r="C65" s="383"/>
      <c r="D65" s="57"/>
      <c r="E65" s="384"/>
      <c r="F65" s="385"/>
      <c r="G65" s="385"/>
      <c r="H65" s="385"/>
      <c r="I65" s="385"/>
      <c r="J65" s="386"/>
      <c r="K65" s="387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88"/>
      <c r="AA65" s="384"/>
      <c r="AB65" s="386"/>
      <c r="AC65" s="382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97"/>
      <c r="B66" s="383"/>
      <c r="C66" s="383"/>
      <c r="D66" s="57"/>
      <c r="E66" s="384"/>
      <c r="F66" s="385"/>
      <c r="G66" s="385"/>
      <c r="H66" s="385"/>
      <c r="I66" s="385"/>
      <c r="J66" s="386"/>
      <c r="K66" s="387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88"/>
      <c r="AA66" s="384"/>
      <c r="AB66" s="386"/>
      <c r="AC66" s="382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97"/>
      <c r="B67" s="383"/>
      <c r="C67" s="383"/>
      <c r="D67" s="57"/>
      <c r="E67" s="384"/>
      <c r="F67" s="385"/>
      <c r="G67" s="385"/>
      <c r="H67" s="385"/>
      <c r="I67" s="385"/>
      <c r="J67" s="386"/>
      <c r="K67" s="387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  <c r="X67" s="385"/>
      <c r="Y67" s="385"/>
      <c r="Z67" s="388"/>
      <c r="AA67" s="384"/>
      <c r="AB67" s="386"/>
      <c r="AC67" s="382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97"/>
      <c r="B68" s="383"/>
      <c r="C68" s="383"/>
      <c r="D68" s="57"/>
      <c r="E68" s="384"/>
      <c r="F68" s="385"/>
      <c r="G68" s="385"/>
      <c r="H68" s="385"/>
      <c r="I68" s="385"/>
      <c r="J68" s="386"/>
      <c r="K68" s="387"/>
      <c r="L68" s="385"/>
      <c r="M68" s="385"/>
      <c r="N68" s="385"/>
      <c r="O68" s="385"/>
      <c r="P68" s="385"/>
      <c r="Q68" s="385"/>
      <c r="R68" s="385"/>
      <c r="S68" s="385"/>
      <c r="T68" s="385"/>
      <c r="U68" s="385"/>
      <c r="V68" s="385"/>
      <c r="W68" s="385"/>
      <c r="X68" s="385"/>
      <c r="Y68" s="385"/>
      <c r="Z68" s="388"/>
      <c r="AA68" s="384"/>
      <c r="AB68" s="386"/>
      <c r="AC68" s="382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x14ac:dyDescent="0.3">
      <c r="A69" s="97"/>
      <c r="B69" s="383"/>
      <c r="C69" s="383"/>
      <c r="D69" s="57"/>
      <c r="E69" s="384"/>
      <c r="F69" s="385"/>
      <c r="G69" s="385"/>
      <c r="H69" s="385"/>
      <c r="I69" s="385"/>
      <c r="J69" s="386"/>
      <c r="K69" s="387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  <c r="W69" s="385"/>
      <c r="X69" s="385"/>
      <c r="Y69" s="385"/>
      <c r="Z69" s="388"/>
      <c r="AA69" s="384"/>
      <c r="AB69" s="386"/>
      <c r="AC69" s="382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97"/>
      <c r="B70" s="383"/>
      <c r="C70" s="383"/>
      <c r="D70" s="57"/>
      <c r="E70" s="384"/>
      <c r="F70" s="385"/>
      <c r="G70" s="385"/>
      <c r="H70" s="385"/>
      <c r="I70" s="385"/>
      <c r="J70" s="386"/>
      <c r="K70" s="387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  <c r="W70" s="385"/>
      <c r="X70" s="385"/>
      <c r="Y70" s="385"/>
      <c r="Z70" s="388"/>
      <c r="AA70" s="384"/>
      <c r="AB70" s="386"/>
      <c r="AC70" s="382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97"/>
      <c r="B71" s="383"/>
      <c r="C71" s="383"/>
      <c r="D71" s="57"/>
      <c r="E71" s="384"/>
      <c r="F71" s="385"/>
      <c r="G71" s="385"/>
      <c r="H71" s="385"/>
      <c r="I71" s="385"/>
      <c r="J71" s="386"/>
      <c r="K71" s="387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  <c r="W71" s="385"/>
      <c r="X71" s="385"/>
      <c r="Y71" s="385"/>
      <c r="Z71" s="388"/>
      <c r="AA71" s="384"/>
      <c r="AB71" s="386"/>
      <c r="AC71" s="382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97"/>
      <c r="B72" s="383"/>
      <c r="C72" s="383"/>
      <c r="D72" s="57"/>
      <c r="E72" s="384"/>
      <c r="F72" s="385"/>
      <c r="G72" s="385"/>
      <c r="H72" s="385"/>
      <c r="I72" s="385"/>
      <c r="J72" s="386"/>
      <c r="K72" s="387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  <c r="X72" s="385"/>
      <c r="Y72" s="385"/>
      <c r="Z72" s="388"/>
      <c r="AA72" s="384"/>
      <c r="AB72" s="386"/>
      <c r="AC72" s="382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97"/>
      <c r="B73" s="383"/>
      <c r="C73" s="383"/>
      <c r="D73" s="57"/>
      <c r="E73" s="384"/>
      <c r="F73" s="385"/>
      <c r="G73" s="385"/>
      <c r="H73" s="385"/>
      <c r="I73" s="385"/>
      <c r="J73" s="386"/>
      <c r="K73" s="387"/>
      <c r="L73" s="385"/>
      <c r="M73" s="385"/>
      <c r="N73" s="385"/>
      <c r="O73" s="385"/>
      <c r="P73" s="385"/>
      <c r="Q73" s="385"/>
      <c r="R73" s="385"/>
      <c r="S73" s="385"/>
      <c r="T73" s="385"/>
      <c r="U73" s="385"/>
      <c r="V73" s="385"/>
      <c r="W73" s="385"/>
      <c r="X73" s="385"/>
      <c r="Y73" s="385"/>
      <c r="Z73" s="388"/>
      <c r="AA73" s="384"/>
      <c r="AB73" s="386"/>
      <c r="AC73" s="382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97"/>
      <c r="B74" s="383"/>
      <c r="C74" s="383"/>
      <c r="D74" s="57"/>
      <c r="E74" s="384"/>
      <c r="F74" s="385"/>
      <c r="G74" s="385"/>
      <c r="H74" s="385"/>
      <c r="I74" s="385"/>
      <c r="J74" s="386"/>
      <c r="K74" s="387"/>
      <c r="L74" s="385"/>
      <c r="M74" s="385"/>
      <c r="N74" s="385"/>
      <c r="O74" s="385"/>
      <c r="P74" s="385"/>
      <c r="Q74" s="385"/>
      <c r="R74" s="385"/>
      <c r="S74" s="385"/>
      <c r="T74" s="385"/>
      <c r="U74" s="385"/>
      <c r="V74" s="385"/>
      <c r="W74" s="385"/>
      <c r="X74" s="385"/>
      <c r="Y74" s="385"/>
      <c r="Z74" s="388"/>
      <c r="AA74" s="384"/>
      <c r="AB74" s="386"/>
      <c r="AC74" s="382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97"/>
      <c r="B75" s="383"/>
      <c r="C75" s="383"/>
      <c r="D75" s="57"/>
      <c r="E75" s="384"/>
      <c r="F75" s="385"/>
      <c r="G75" s="385"/>
      <c r="H75" s="385"/>
      <c r="I75" s="385"/>
      <c r="J75" s="386"/>
      <c r="K75" s="387"/>
      <c r="L75" s="385"/>
      <c r="M75" s="385"/>
      <c r="N75" s="385"/>
      <c r="O75" s="385"/>
      <c r="P75" s="385"/>
      <c r="Q75" s="385"/>
      <c r="R75" s="385"/>
      <c r="S75" s="385"/>
      <c r="T75" s="385"/>
      <c r="U75" s="385"/>
      <c r="V75" s="385"/>
      <c r="W75" s="385"/>
      <c r="X75" s="385"/>
      <c r="Y75" s="385"/>
      <c r="Z75" s="388"/>
      <c r="AA75" s="384"/>
      <c r="AB75" s="386"/>
      <c r="AC75" s="382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97"/>
      <c r="B76" s="383"/>
      <c r="C76" s="383"/>
      <c r="D76" s="57"/>
      <c r="E76" s="384"/>
      <c r="F76" s="385"/>
      <c r="G76" s="385"/>
      <c r="H76" s="385"/>
      <c r="I76" s="385"/>
      <c r="J76" s="386"/>
      <c r="K76" s="387"/>
      <c r="L76" s="385"/>
      <c r="M76" s="385"/>
      <c r="N76" s="385"/>
      <c r="O76" s="385"/>
      <c r="P76" s="385"/>
      <c r="Q76" s="385"/>
      <c r="R76" s="385"/>
      <c r="S76" s="385"/>
      <c r="T76" s="385"/>
      <c r="U76" s="385"/>
      <c r="V76" s="385"/>
      <c r="W76" s="385"/>
      <c r="X76" s="385"/>
      <c r="Y76" s="385"/>
      <c r="Z76" s="388"/>
      <c r="AA76" s="384"/>
      <c r="AB76" s="386"/>
      <c r="AC76" s="382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97"/>
      <c r="B77" s="383"/>
      <c r="C77" s="383"/>
      <c r="D77" s="57"/>
      <c r="E77" s="384"/>
      <c r="F77" s="385"/>
      <c r="G77" s="385"/>
      <c r="H77" s="385"/>
      <c r="I77" s="385"/>
      <c r="J77" s="386"/>
      <c r="K77" s="387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  <c r="X77" s="385"/>
      <c r="Y77" s="385"/>
      <c r="Z77" s="388"/>
      <c r="AA77" s="384"/>
      <c r="AB77" s="386"/>
      <c r="AC77" s="382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97"/>
      <c r="B78" s="383"/>
      <c r="C78" s="383"/>
      <c r="D78" s="57"/>
      <c r="E78" s="384"/>
      <c r="F78" s="385"/>
      <c r="G78" s="385"/>
      <c r="H78" s="385"/>
      <c r="I78" s="385"/>
      <c r="J78" s="386"/>
      <c r="K78" s="387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  <c r="X78" s="385"/>
      <c r="Y78" s="385"/>
      <c r="Z78" s="388"/>
      <c r="AA78" s="384"/>
      <c r="AB78" s="386"/>
      <c r="AC78" s="382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97"/>
      <c r="B79" s="383"/>
      <c r="C79" s="383"/>
      <c r="D79" s="57"/>
      <c r="E79" s="384"/>
      <c r="F79" s="385"/>
      <c r="G79" s="385"/>
      <c r="H79" s="385"/>
      <c r="I79" s="385"/>
      <c r="J79" s="386"/>
      <c r="K79" s="387"/>
      <c r="L79" s="385"/>
      <c r="M79" s="385"/>
      <c r="N79" s="385"/>
      <c r="O79" s="385"/>
      <c r="P79" s="385"/>
      <c r="Q79" s="385"/>
      <c r="R79" s="385"/>
      <c r="S79" s="385"/>
      <c r="T79" s="385"/>
      <c r="U79" s="385"/>
      <c r="V79" s="385"/>
      <c r="W79" s="385"/>
      <c r="X79" s="385"/>
      <c r="Y79" s="385"/>
      <c r="Z79" s="388"/>
      <c r="AA79" s="384"/>
      <c r="AB79" s="386"/>
      <c r="AC79" s="382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102"/>
      <c r="B80" s="484"/>
      <c r="C80" s="484"/>
      <c r="D80" s="485"/>
      <c r="E80" s="486"/>
      <c r="F80" s="487"/>
      <c r="G80" s="487"/>
      <c r="H80" s="487"/>
      <c r="I80" s="487"/>
      <c r="J80" s="488"/>
      <c r="K80" s="489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  <c r="X80" s="487"/>
      <c r="Y80" s="487"/>
      <c r="Z80" s="490"/>
      <c r="AA80" s="486"/>
      <c r="AB80" s="488"/>
      <c r="AC80" s="382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93"/>
      <c r="B81" s="376"/>
      <c r="C81" s="376"/>
      <c r="D81" s="68"/>
      <c r="E81" s="377"/>
      <c r="F81" s="378"/>
      <c r="G81" s="378"/>
      <c r="H81" s="378"/>
      <c r="I81" s="378"/>
      <c r="J81" s="379"/>
      <c r="K81" s="380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381"/>
      <c r="AA81" s="377"/>
      <c r="AB81" s="379"/>
      <c r="AC81" s="491"/>
      <c r="AD81" s="492"/>
      <c r="AE81" s="493"/>
      <c r="AF81" s="493"/>
      <c r="AG81" s="493"/>
      <c r="AH81" s="493"/>
      <c r="AI81" s="493"/>
      <c r="AJ81" s="494"/>
      <c r="AK81" s="494"/>
      <c r="AL81" s="494"/>
      <c r="AM81" s="494"/>
      <c r="AN81" s="494"/>
      <c r="AO81" s="494"/>
      <c r="AP81" s="494"/>
      <c r="AQ81" s="494"/>
      <c r="AR81" s="494"/>
      <c r="AS81" s="494"/>
      <c r="AT81" s="494"/>
      <c r="AU81" s="494"/>
      <c r="AV81" s="494"/>
      <c r="AW81" s="494"/>
      <c r="AX81" s="494"/>
      <c r="AY81" s="494"/>
      <c r="AZ81" s="494"/>
      <c r="BA81" s="494"/>
      <c r="BB81" s="494"/>
      <c r="BC81" s="494"/>
    </row>
    <row r="82" spans="1:55" x14ac:dyDescent="0.3">
      <c r="A82" s="97"/>
      <c r="B82" s="383"/>
      <c r="C82" s="383"/>
      <c r="D82" s="57"/>
      <c r="E82" s="384"/>
      <c r="F82" s="385"/>
      <c r="G82" s="385"/>
      <c r="H82" s="385"/>
      <c r="I82" s="385"/>
      <c r="J82" s="386"/>
      <c r="K82" s="387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88"/>
      <c r="AA82" s="384"/>
      <c r="AB82" s="386"/>
      <c r="AC82" s="382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97"/>
      <c r="B83" s="383"/>
      <c r="C83" s="383"/>
      <c r="D83" s="57"/>
      <c r="E83" s="384"/>
      <c r="F83" s="385"/>
      <c r="G83" s="385"/>
      <c r="H83" s="385"/>
      <c r="I83" s="385"/>
      <c r="J83" s="386"/>
      <c r="K83" s="387"/>
      <c r="L83" s="385"/>
      <c r="M83" s="385"/>
      <c r="N83" s="385"/>
      <c r="O83" s="385"/>
      <c r="P83" s="385"/>
      <c r="Q83" s="385"/>
      <c r="R83" s="385"/>
      <c r="S83" s="385"/>
      <c r="T83" s="385"/>
      <c r="U83" s="385"/>
      <c r="V83" s="385"/>
      <c r="W83" s="385"/>
      <c r="X83" s="385"/>
      <c r="Y83" s="385"/>
      <c r="Z83" s="388"/>
      <c r="AA83" s="384"/>
      <c r="AB83" s="386"/>
      <c r="AC83" s="382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97"/>
      <c r="B84" s="383"/>
      <c r="C84" s="383"/>
      <c r="D84" s="57"/>
      <c r="E84" s="384"/>
      <c r="F84" s="385"/>
      <c r="G84" s="385"/>
      <c r="H84" s="385"/>
      <c r="I84" s="385"/>
      <c r="J84" s="386"/>
      <c r="K84" s="387"/>
      <c r="L84" s="385"/>
      <c r="M84" s="385"/>
      <c r="N84" s="385"/>
      <c r="O84" s="385"/>
      <c r="P84" s="385"/>
      <c r="Q84" s="385"/>
      <c r="R84" s="385"/>
      <c r="S84" s="385"/>
      <c r="T84" s="385"/>
      <c r="U84" s="385"/>
      <c r="V84" s="385"/>
      <c r="W84" s="385"/>
      <c r="X84" s="385"/>
      <c r="Y84" s="385"/>
      <c r="Z84" s="388"/>
      <c r="AA84" s="384"/>
      <c r="AB84" s="386"/>
      <c r="AC84" s="382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102"/>
      <c r="B85" s="389"/>
      <c r="C85" s="389"/>
      <c r="D85" s="74"/>
      <c r="E85" s="390"/>
      <c r="F85" s="391"/>
      <c r="G85" s="391"/>
      <c r="H85" s="391"/>
      <c r="I85" s="391"/>
      <c r="J85" s="392"/>
      <c r="K85" s="393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1"/>
      <c r="W85" s="391"/>
      <c r="X85" s="391"/>
      <c r="Y85" s="391"/>
      <c r="Z85" s="394"/>
      <c r="AA85" s="390"/>
      <c r="AB85" s="392"/>
      <c r="AC85" s="382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93"/>
      <c r="B86" s="395"/>
      <c r="C86" s="395"/>
      <c r="D86" s="261"/>
      <c r="E86" s="396"/>
      <c r="F86" s="397"/>
      <c r="G86" s="397"/>
      <c r="H86" s="397"/>
      <c r="I86" s="397"/>
      <c r="J86" s="398"/>
      <c r="K86" s="399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400"/>
      <c r="AA86" s="396"/>
      <c r="AB86" s="398"/>
      <c r="AC86" s="382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97"/>
      <c r="B87" s="401"/>
      <c r="C87" s="401"/>
      <c r="D87" s="259"/>
      <c r="E87" s="402"/>
      <c r="F87" s="403"/>
      <c r="G87" s="403"/>
      <c r="H87" s="403"/>
      <c r="I87" s="403"/>
      <c r="J87" s="404"/>
      <c r="K87" s="405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6"/>
      <c r="AA87" s="402"/>
      <c r="AB87" s="404"/>
      <c r="AC87" s="382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97"/>
      <c r="B88" s="401"/>
      <c r="C88" s="383"/>
      <c r="D88" s="259"/>
      <c r="E88" s="402"/>
      <c r="F88" s="403"/>
      <c r="G88" s="403"/>
      <c r="H88" s="403"/>
      <c r="I88" s="403"/>
      <c r="J88" s="404"/>
      <c r="K88" s="405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6"/>
      <c r="AA88" s="402"/>
      <c r="AB88" s="404"/>
      <c r="AC88" s="382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ht="15" thickBot="1" x14ac:dyDescent="0.35">
      <c r="A89" s="97"/>
      <c r="B89" s="401"/>
      <c r="C89" s="383"/>
      <c r="D89" s="259"/>
      <c r="E89" s="402"/>
      <c r="F89" s="403"/>
      <c r="G89" s="403"/>
      <c r="H89" s="403"/>
      <c r="I89" s="403"/>
      <c r="J89" s="404"/>
      <c r="K89" s="405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6"/>
      <c r="AA89" s="402"/>
      <c r="AB89" s="404"/>
      <c r="AC89" s="382"/>
      <c r="AD89" s="306"/>
      <c r="AE89" s="323"/>
      <c r="AF89" s="323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ht="15" thickTop="1" x14ac:dyDescent="0.3">
      <c r="A90" s="97"/>
      <c r="B90" s="521"/>
      <c r="C90" s="521"/>
      <c r="D90" s="259"/>
      <c r="E90" s="402"/>
      <c r="F90" s="403"/>
      <c r="G90" s="403"/>
      <c r="H90" s="403"/>
      <c r="I90" s="403"/>
      <c r="J90" s="404"/>
      <c r="K90" s="405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6"/>
      <c r="AA90" s="402"/>
      <c r="AB90" s="404"/>
      <c r="AC90" s="382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ht="15" x14ac:dyDescent="0.3">
      <c r="A91" s="97"/>
      <c r="B91" s="401"/>
      <c r="C91" s="401"/>
      <c r="D91" s="259"/>
      <c r="E91" s="402"/>
      <c r="F91" s="403"/>
      <c r="G91" s="403"/>
      <c r="H91" s="403"/>
      <c r="I91" s="403"/>
      <c r="J91" s="404"/>
      <c r="K91" s="405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6"/>
      <c r="AA91" s="402"/>
      <c r="AB91" s="404"/>
      <c r="AC91" s="382"/>
      <c r="AD91" s="306"/>
      <c r="AE91" s="519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97"/>
      <c r="B92" s="401"/>
      <c r="C92" s="401"/>
      <c r="D92" s="259"/>
      <c r="E92" s="402"/>
      <c r="F92" s="403"/>
      <c r="G92" s="403"/>
      <c r="H92" s="403"/>
      <c r="I92" s="403"/>
      <c r="J92" s="404"/>
      <c r="K92" s="405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6"/>
      <c r="AA92" s="402"/>
      <c r="AB92" s="404"/>
      <c r="AC92" s="382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97"/>
      <c r="B93" s="401"/>
      <c r="C93" s="401"/>
      <c r="D93" s="259"/>
      <c r="E93" s="402"/>
      <c r="F93" s="403"/>
      <c r="G93" s="403"/>
      <c r="H93" s="403"/>
      <c r="I93" s="403"/>
      <c r="J93" s="404"/>
      <c r="K93" s="405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6"/>
      <c r="AA93" s="402"/>
      <c r="AB93" s="404"/>
      <c r="AC93" s="382"/>
      <c r="AD93" s="306"/>
      <c r="AE93" s="294"/>
      <c r="AF93" s="324"/>
      <c r="AG93" s="294"/>
      <c r="AH93" s="294"/>
      <c r="AI93" s="306"/>
      <c r="AJ93" s="294"/>
      <c r="AK93" s="324"/>
      <c r="AL93" s="294"/>
      <c r="AM93" s="294"/>
      <c r="AN93" s="306"/>
      <c r="AO93" s="294"/>
      <c r="AP93" s="324"/>
      <c r="AQ93" s="294"/>
      <c r="AR93" s="294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97"/>
      <c r="B94" s="407"/>
      <c r="C94" s="407"/>
      <c r="D94" s="408"/>
      <c r="E94" s="409"/>
      <c r="F94" s="410"/>
      <c r="G94" s="410"/>
      <c r="H94" s="410"/>
      <c r="I94" s="410"/>
      <c r="J94" s="411"/>
      <c r="K94" s="412"/>
      <c r="L94" s="410"/>
      <c r="M94" s="410"/>
      <c r="N94" s="410"/>
      <c r="O94" s="410"/>
      <c r="P94" s="410"/>
      <c r="Q94" s="410"/>
      <c r="R94" s="410"/>
      <c r="S94" s="410"/>
      <c r="T94" s="410"/>
      <c r="U94" s="410"/>
      <c r="V94" s="410"/>
      <c r="W94" s="410"/>
      <c r="X94" s="410"/>
      <c r="Y94" s="410"/>
      <c r="Z94" s="413"/>
      <c r="AA94" s="409"/>
      <c r="AB94" s="411"/>
      <c r="AC94" s="382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93"/>
      <c r="B95" s="414"/>
      <c r="C95" s="414"/>
      <c r="D95" s="258"/>
      <c r="E95" s="495"/>
      <c r="F95" s="496"/>
      <c r="G95" s="496"/>
      <c r="H95" s="496"/>
      <c r="I95" s="496"/>
      <c r="J95" s="497"/>
      <c r="K95" s="498"/>
      <c r="L95" s="496"/>
      <c r="M95" s="496"/>
      <c r="N95" s="496"/>
      <c r="O95" s="496"/>
      <c r="P95" s="496"/>
      <c r="Q95" s="496"/>
      <c r="R95" s="496"/>
      <c r="S95" s="496"/>
      <c r="T95" s="496"/>
      <c r="U95" s="496"/>
      <c r="V95" s="496"/>
      <c r="W95" s="496"/>
      <c r="X95" s="496"/>
      <c r="Y95" s="496"/>
      <c r="Z95" s="499"/>
      <c r="AA95" s="495"/>
      <c r="AB95" s="497"/>
      <c r="AC95" s="382"/>
      <c r="AD95" s="306"/>
      <c r="AE95" s="325"/>
      <c r="AF95" s="325"/>
      <c r="AG95" s="325"/>
      <c r="AH95" s="325"/>
      <c r="AJ95" s="306"/>
      <c r="AK95" s="306"/>
      <c r="AL95" s="306"/>
      <c r="AM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97"/>
      <c r="B96" s="401"/>
      <c r="C96" s="401"/>
      <c r="D96" s="259"/>
      <c r="E96" s="402"/>
      <c r="F96" s="403"/>
      <c r="G96" s="403"/>
      <c r="H96" s="403"/>
      <c r="I96" s="403"/>
      <c r="J96" s="404"/>
      <c r="K96" s="405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6"/>
      <c r="AA96" s="402"/>
      <c r="AB96" s="404"/>
      <c r="AC96" s="382"/>
      <c r="AD96" s="306"/>
      <c r="AE96" s="325"/>
      <c r="AF96" s="325"/>
      <c r="AG96" s="325"/>
      <c r="AH96" s="325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102"/>
      <c r="B97" s="425"/>
      <c r="C97" s="425"/>
      <c r="D97" s="260"/>
      <c r="E97" s="500"/>
      <c r="F97" s="501"/>
      <c r="G97" s="501"/>
      <c r="H97" s="501"/>
      <c r="I97" s="501"/>
      <c r="J97" s="502"/>
      <c r="K97" s="503"/>
      <c r="L97" s="501"/>
      <c r="M97" s="501"/>
      <c r="N97" s="501"/>
      <c r="O97" s="501"/>
      <c r="P97" s="501"/>
      <c r="Q97" s="501"/>
      <c r="R97" s="501"/>
      <c r="S97" s="501"/>
      <c r="T97" s="501"/>
      <c r="U97" s="501"/>
      <c r="V97" s="501"/>
      <c r="W97" s="501"/>
      <c r="X97" s="501"/>
      <c r="Y97" s="501"/>
      <c r="Z97" s="504"/>
      <c r="AA97" s="500"/>
      <c r="AB97" s="502"/>
      <c r="AC97" s="382"/>
      <c r="AD97" s="302"/>
      <c r="AE97" s="325"/>
      <c r="AF97" s="325"/>
      <c r="AG97" s="325"/>
      <c r="AH97" s="325"/>
      <c r="AI97" s="306"/>
      <c r="AJ97" s="306"/>
      <c r="AK97" s="306"/>
      <c r="AL97" s="306"/>
      <c r="AM97" s="306"/>
      <c r="AN97" s="306"/>
      <c r="AO97" s="306"/>
      <c r="AP97" s="306"/>
      <c r="AQ97" s="306"/>
      <c r="AR97" s="306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431"/>
      <c r="B98" s="432"/>
      <c r="C98" s="432"/>
      <c r="D98" s="433"/>
      <c r="E98" s="434"/>
      <c r="F98" s="435"/>
      <c r="G98" s="435"/>
      <c r="H98" s="435"/>
      <c r="I98" s="435"/>
      <c r="J98" s="436"/>
      <c r="K98" s="437"/>
      <c r="L98" s="437"/>
      <c r="M98" s="437"/>
      <c r="N98" s="437"/>
      <c r="O98" s="437"/>
      <c r="P98" s="437"/>
      <c r="Q98" s="437"/>
      <c r="R98" s="437"/>
      <c r="S98" s="437"/>
      <c r="T98" s="437"/>
      <c r="U98" s="437"/>
      <c r="V98" s="437"/>
      <c r="W98" s="437"/>
      <c r="X98" s="437"/>
      <c r="Y98" s="437"/>
      <c r="Z98" s="437"/>
      <c r="AA98" s="434"/>
      <c r="AB98" s="436"/>
      <c r="AC98" s="438"/>
      <c r="AD98" s="306"/>
      <c r="AE98" s="325"/>
      <c r="AF98" s="325"/>
      <c r="AG98" s="325"/>
      <c r="AH98" s="325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439"/>
      <c r="B99" s="440"/>
      <c r="C99" s="440"/>
      <c r="D99" s="441"/>
      <c r="E99" s="442"/>
      <c r="F99" s="443"/>
      <c r="G99" s="443"/>
      <c r="H99" s="443"/>
      <c r="I99" s="443"/>
      <c r="J99" s="444"/>
      <c r="K99" s="445"/>
      <c r="L99" s="443"/>
      <c r="M99" s="443"/>
      <c r="N99" s="443"/>
      <c r="O99" s="443"/>
      <c r="P99" s="443"/>
      <c r="Q99" s="443"/>
      <c r="R99" s="443"/>
      <c r="S99" s="443"/>
      <c r="T99" s="443"/>
      <c r="U99" s="443"/>
      <c r="V99" s="443"/>
      <c r="W99" s="443"/>
      <c r="X99" s="443"/>
      <c r="Y99" s="443"/>
      <c r="Z99" s="446"/>
      <c r="AA99" s="442"/>
      <c r="AB99" s="444"/>
      <c r="AC99" s="447"/>
      <c r="AD99" s="306"/>
      <c r="AE99" s="325"/>
      <c r="AF99" s="325"/>
      <c r="AG99" s="325"/>
      <c r="AH99" s="325"/>
      <c r="AJ99" s="306"/>
      <c r="AK99" s="306"/>
      <c r="AL99" s="306"/>
      <c r="AM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ht="15" thickBot="1" x14ac:dyDescent="0.35">
      <c r="A100" s="505"/>
      <c r="B100" s="506"/>
      <c r="C100" s="506"/>
      <c r="D100" s="450"/>
      <c r="E100" s="451"/>
      <c r="F100" s="452"/>
      <c r="G100" s="452"/>
      <c r="H100" s="452"/>
      <c r="I100" s="452"/>
      <c r="J100" s="453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1"/>
      <c r="AB100" s="453"/>
      <c r="AC100" s="455"/>
      <c r="AD100" s="306"/>
      <c r="AE100" s="325"/>
      <c r="AF100" s="325"/>
      <c r="AG100" s="325"/>
      <c r="AH100" s="323"/>
      <c r="AJ100" s="306"/>
      <c r="AK100" s="306"/>
      <c r="AL100" s="306"/>
      <c r="AM100" s="323"/>
      <c r="AO100" s="306"/>
      <c r="AP100" s="306"/>
      <c r="AQ100" s="306"/>
      <c r="AR100" s="323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ht="15" thickTop="1" x14ac:dyDescent="0.3">
      <c r="A101" s="505"/>
      <c r="B101" s="506"/>
      <c r="C101" s="506"/>
      <c r="D101" s="450"/>
      <c r="E101" s="196"/>
      <c r="F101" s="194"/>
      <c r="G101" s="194"/>
      <c r="H101" s="194"/>
      <c r="I101" s="194"/>
      <c r="J101" s="197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454"/>
      <c r="AA101" s="196"/>
      <c r="AB101" s="197"/>
      <c r="AC101" s="455"/>
      <c r="AD101" s="306"/>
      <c r="AH101" s="320"/>
      <c r="AM101" s="320"/>
      <c r="AR101" s="320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ht="15" thickBot="1" x14ac:dyDescent="0.35">
      <c r="A102" s="505"/>
      <c r="B102" s="506"/>
      <c r="C102" s="506"/>
      <c r="D102" s="450"/>
      <c r="E102" s="196"/>
      <c r="F102" s="194"/>
      <c r="G102" s="194"/>
      <c r="H102" s="194"/>
      <c r="I102" s="194"/>
      <c r="J102" s="197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196"/>
      <c r="AB102" s="197"/>
      <c r="AC102" s="455"/>
      <c r="AD102" s="30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6"/>
      <c r="AQ102" s="326"/>
      <c r="AR102" s="32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.75" thickTop="1" thickBot="1" x14ac:dyDescent="0.35">
      <c r="A103" s="448"/>
      <c r="B103" s="449"/>
      <c r="C103" s="449"/>
      <c r="D103" s="456"/>
      <c r="E103" s="146"/>
      <c r="F103" s="144"/>
      <c r="G103" s="144"/>
      <c r="H103" s="144"/>
      <c r="I103" s="144"/>
      <c r="J103" s="147"/>
      <c r="K103" s="457"/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  <c r="W103" s="457"/>
      <c r="X103" s="457"/>
      <c r="Y103" s="457"/>
      <c r="Z103" s="457"/>
      <c r="AA103" s="146"/>
      <c r="AB103" s="147"/>
      <c r="AC103" s="458"/>
      <c r="AD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8.75" x14ac:dyDescent="0.3">
      <c r="A104" s="93"/>
      <c r="B104" s="23"/>
      <c r="C104" s="23"/>
      <c r="D104" s="24"/>
      <c r="E104" s="340"/>
      <c r="F104" s="341"/>
      <c r="G104" s="341"/>
      <c r="H104" s="341"/>
      <c r="I104" s="341"/>
      <c r="J104" s="342"/>
      <c r="K104" s="343"/>
      <c r="L104" s="341"/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4"/>
      <c r="AA104" s="340"/>
      <c r="AB104" s="342"/>
      <c r="AC104" s="351"/>
      <c r="AD104" s="306"/>
      <c r="AE104" s="306"/>
      <c r="AF104" s="306"/>
      <c r="AG104" s="306"/>
      <c r="AH104" s="306"/>
      <c r="AI104" s="306"/>
      <c r="AN104" s="520"/>
      <c r="AO104" s="507"/>
      <c r="AP104" s="508"/>
      <c r="AQ104" s="507"/>
      <c r="AR104" s="507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42"/>
      <c r="C105" s="42"/>
      <c r="D105" s="43"/>
      <c r="E105" s="371"/>
      <c r="F105" s="372"/>
      <c r="G105" s="372"/>
      <c r="H105" s="372"/>
      <c r="I105" s="372"/>
      <c r="J105" s="373"/>
      <c r="K105" s="374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75"/>
      <c r="AA105" s="371"/>
      <c r="AB105" s="373"/>
      <c r="AC105" s="351"/>
      <c r="AD105" s="306"/>
      <c r="AE105" s="306"/>
      <c r="AF105" s="306"/>
      <c r="AG105" s="306"/>
      <c r="AH105" s="306"/>
      <c r="AI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52"/>
      <c r="C106" s="52"/>
      <c r="D106" s="198"/>
      <c r="E106" s="465"/>
      <c r="F106" s="466"/>
      <c r="G106" s="466"/>
      <c r="H106" s="466"/>
      <c r="I106" s="466"/>
      <c r="J106" s="467"/>
      <c r="K106" s="468"/>
      <c r="L106" s="466"/>
      <c r="M106" s="466"/>
      <c r="N106" s="466"/>
      <c r="O106" s="466"/>
      <c r="P106" s="466"/>
      <c r="Q106" s="466"/>
      <c r="R106" s="466"/>
      <c r="S106" s="466"/>
      <c r="T106" s="466"/>
      <c r="U106" s="466"/>
      <c r="V106" s="466"/>
      <c r="W106" s="466"/>
      <c r="X106" s="466"/>
      <c r="Y106" s="466"/>
      <c r="Z106" s="469"/>
      <c r="AA106" s="465"/>
      <c r="AB106" s="467"/>
      <c r="AC106" s="351"/>
      <c r="AD106" s="306"/>
      <c r="AE106" s="306"/>
      <c r="AF106" s="306"/>
      <c r="AG106" s="306"/>
      <c r="AH106" s="306"/>
      <c r="AI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509"/>
      <c r="AD107" s="306"/>
      <c r="AE107" s="306"/>
      <c r="AF107" s="306"/>
      <c r="AG107" s="306"/>
      <c r="AH107" s="306"/>
      <c r="AI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46"/>
      <c r="C108" s="46"/>
      <c r="D108" s="470"/>
      <c r="E108" s="471"/>
      <c r="F108" s="472"/>
      <c r="G108" s="472"/>
      <c r="H108" s="472"/>
      <c r="I108" s="472"/>
      <c r="J108" s="473"/>
      <c r="K108" s="474"/>
      <c r="L108" s="472"/>
      <c r="M108" s="472"/>
      <c r="N108" s="472"/>
      <c r="O108" s="472"/>
      <c r="P108" s="472"/>
      <c r="Q108" s="472"/>
      <c r="R108" s="472"/>
      <c r="S108" s="472"/>
      <c r="T108" s="472"/>
      <c r="U108" s="472"/>
      <c r="V108" s="472"/>
      <c r="W108" s="472"/>
      <c r="X108" s="472"/>
      <c r="Y108" s="472"/>
      <c r="Z108" s="475"/>
      <c r="AA108" s="471"/>
      <c r="AB108" s="473"/>
      <c r="AC108" s="364"/>
      <c r="AD108" s="306"/>
      <c r="AE108" s="306"/>
      <c r="AF108" s="306"/>
      <c r="AG108" s="306"/>
      <c r="AH108" s="306"/>
      <c r="AI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476"/>
      <c r="C109" s="476"/>
      <c r="D109" s="477"/>
      <c r="E109" s="478"/>
      <c r="F109" s="479"/>
      <c r="G109" s="479"/>
      <c r="H109" s="479"/>
      <c r="I109" s="479"/>
      <c r="J109" s="510"/>
      <c r="K109" s="481"/>
      <c r="L109" s="479"/>
      <c r="M109" s="479"/>
      <c r="N109" s="479"/>
      <c r="O109" s="479"/>
      <c r="P109" s="479"/>
      <c r="Q109" s="479"/>
      <c r="R109" s="479"/>
      <c r="S109" s="479"/>
      <c r="T109" s="479"/>
      <c r="U109" s="479"/>
      <c r="V109" s="479"/>
      <c r="W109" s="479"/>
      <c r="X109" s="479"/>
      <c r="Y109" s="479"/>
      <c r="Z109" s="482"/>
      <c r="AA109" s="478"/>
      <c r="AB109" s="510"/>
      <c r="AC109" s="382"/>
      <c r="AD109" s="306"/>
      <c r="AE109" s="306"/>
      <c r="AF109" s="306"/>
      <c r="AG109" s="306"/>
      <c r="AH109" s="306"/>
      <c r="AI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ht="15" thickBot="1" x14ac:dyDescent="0.35">
      <c r="A110" s="97"/>
      <c r="B110" s="383"/>
      <c r="C110" s="383"/>
      <c r="D110" s="57"/>
      <c r="E110" s="384"/>
      <c r="F110" s="385"/>
      <c r="G110" s="385"/>
      <c r="H110" s="385"/>
      <c r="I110" s="385"/>
      <c r="J110" s="386"/>
      <c r="K110" s="387"/>
      <c r="L110" s="385"/>
      <c r="M110" s="385"/>
      <c r="N110" s="385"/>
      <c r="O110" s="385"/>
      <c r="P110" s="385"/>
      <c r="Q110" s="385"/>
      <c r="R110" s="385"/>
      <c r="S110" s="385"/>
      <c r="T110" s="385"/>
      <c r="U110" s="385"/>
      <c r="V110" s="385"/>
      <c r="W110" s="385"/>
      <c r="X110" s="385"/>
      <c r="Y110" s="385"/>
      <c r="Z110" s="388"/>
      <c r="AA110" s="384"/>
      <c r="AB110" s="386"/>
      <c r="AC110" s="382"/>
      <c r="AD110" s="306"/>
      <c r="AE110" s="306"/>
      <c r="AF110" s="306"/>
      <c r="AG110" s="306"/>
      <c r="AH110" s="306"/>
      <c r="AI110" s="306"/>
      <c r="AN110" s="306"/>
      <c r="AO110" s="306"/>
      <c r="AP110" s="306"/>
      <c r="AQ110" s="306"/>
      <c r="AR110" s="323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ht="15" thickTop="1" x14ac:dyDescent="0.3">
      <c r="A111" s="97"/>
      <c r="B111" s="383"/>
      <c r="C111" s="383"/>
      <c r="D111" s="57"/>
      <c r="E111" s="384"/>
      <c r="F111" s="385"/>
      <c r="G111" s="385"/>
      <c r="H111" s="385"/>
      <c r="I111" s="385"/>
      <c r="J111" s="386"/>
      <c r="K111" s="387"/>
      <c r="L111" s="385"/>
      <c r="M111" s="385"/>
      <c r="N111" s="385"/>
      <c r="O111" s="385"/>
      <c r="P111" s="385"/>
      <c r="Q111" s="385"/>
      <c r="R111" s="385"/>
      <c r="S111" s="385"/>
      <c r="T111" s="385"/>
      <c r="U111" s="385"/>
      <c r="V111" s="385"/>
      <c r="W111" s="385"/>
      <c r="X111" s="385"/>
      <c r="Y111" s="385"/>
      <c r="Z111" s="388"/>
      <c r="AA111" s="384"/>
      <c r="AB111" s="386"/>
      <c r="AC111" s="382"/>
      <c r="AD111" s="306"/>
      <c r="AE111" s="306"/>
      <c r="AF111" s="306"/>
      <c r="AG111" s="306"/>
      <c r="AH111" s="306"/>
      <c r="AI111" s="306"/>
      <c r="AN111" s="306"/>
      <c r="AO111" s="325"/>
      <c r="AP111" s="325"/>
      <c r="AQ111" s="325"/>
      <c r="AR111" s="320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ht="15" thickBot="1" x14ac:dyDescent="0.35">
      <c r="A112" s="97"/>
      <c r="B112" s="383"/>
      <c r="C112" s="383"/>
      <c r="D112" s="57"/>
      <c r="E112" s="384"/>
      <c r="F112" s="385"/>
      <c r="G112" s="385"/>
      <c r="H112" s="385"/>
      <c r="I112" s="385"/>
      <c r="J112" s="386"/>
      <c r="K112" s="387"/>
      <c r="L112" s="385"/>
      <c r="M112" s="385"/>
      <c r="N112" s="385"/>
      <c r="O112" s="385"/>
      <c r="P112" s="385"/>
      <c r="Q112" s="385"/>
      <c r="R112" s="385"/>
      <c r="S112" s="385"/>
      <c r="T112" s="385"/>
      <c r="U112" s="385"/>
      <c r="V112" s="385"/>
      <c r="W112" s="385"/>
      <c r="X112" s="385"/>
      <c r="Y112" s="385"/>
      <c r="Z112" s="388"/>
      <c r="AA112" s="384"/>
      <c r="AB112" s="386"/>
      <c r="AC112" s="382"/>
      <c r="AD112" s="306"/>
      <c r="AE112" s="306"/>
      <c r="AF112" s="306"/>
      <c r="AG112" s="306"/>
      <c r="AH112" s="306"/>
      <c r="AI112" s="306"/>
      <c r="AN112" s="306"/>
      <c r="AO112" s="323"/>
      <c r="AP112" s="323"/>
      <c r="AQ112" s="323"/>
      <c r="AR112" s="323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ht="15" thickTop="1" x14ac:dyDescent="0.3">
      <c r="A113" s="97"/>
      <c r="B113" s="383"/>
      <c r="C113" s="383"/>
      <c r="D113" s="57"/>
      <c r="E113" s="384"/>
      <c r="F113" s="385"/>
      <c r="G113" s="385"/>
      <c r="H113" s="385"/>
      <c r="I113" s="385"/>
      <c r="J113" s="386"/>
      <c r="K113" s="387"/>
      <c r="L113" s="385"/>
      <c r="M113" s="385"/>
      <c r="N113" s="385"/>
      <c r="O113" s="385"/>
      <c r="P113" s="385"/>
      <c r="Q113" s="385"/>
      <c r="R113" s="385"/>
      <c r="S113" s="385"/>
      <c r="T113" s="385"/>
      <c r="U113" s="385"/>
      <c r="V113" s="385"/>
      <c r="W113" s="385"/>
      <c r="X113" s="385"/>
      <c r="Y113" s="385"/>
      <c r="Z113" s="388"/>
      <c r="AA113" s="384"/>
      <c r="AB113" s="386"/>
      <c r="AC113" s="382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383"/>
      <c r="C114" s="383"/>
      <c r="D114" s="57"/>
      <c r="E114" s="384"/>
      <c r="F114" s="385"/>
      <c r="G114" s="385"/>
      <c r="H114" s="385"/>
      <c r="I114" s="385"/>
      <c r="J114" s="386"/>
      <c r="K114" s="387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  <c r="X114" s="385"/>
      <c r="Y114" s="385"/>
      <c r="Z114" s="388"/>
      <c r="AA114" s="384"/>
      <c r="AB114" s="386"/>
      <c r="AC114" s="382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383"/>
      <c r="C115" s="383"/>
      <c r="D115" s="57"/>
      <c r="E115" s="384"/>
      <c r="F115" s="385"/>
      <c r="G115" s="385"/>
      <c r="H115" s="385"/>
      <c r="I115" s="385"/>
      <c r="J115" s="386"/>
      <c r="K115" s="387"/>
      <c r="L115" s="385"/>
      <c r="M115" s="385"/>
      <c r="N115" s="385"/>
      <c r="O115" s="385"/>
      <c r="P115" s="385"/>
      <c r="Q115" s="385"/>
      <c r="R115" s="385"/>
      <c r="S115" s="385"/>
      <c r="T115" s="385"/>
      <c r="U115" s="385"/>
      <c r="V115" s="385"/>
      <c r="W115" s="385"/>
      <c r="X115" s="385"/>
      <c r="Y115" s="385"/>
      <c r="Z115" s="388"/>
      <c r="AA115" s="384"/>
      <c r="AB115" s="386"/>
      <c r="AC115" s="382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383"/>
      <c r="C116" s="383"/>
      <c r="D116" s="57"/>
      <c r="E116" s="384"/>
      <c r="F116" s="385"/>
      <c r="G116" s="385"/>
      <c r="H116" s="385"/>
      <c r="I116" s="385"/>
      <c r="J116" s="386"/>
      <c r="K116" s="387"/>
      <c r="L116" s="385"/>
      <c r="M116" s="385"/>
      <c r="N116" s="385"/>
      <c r="O116" s="385"/>
      <c r="P116" s="385"/>
      <c r="Q116" s="385"/>
      <c r="R116" s="385"/>
      <c r="S116" s="385"/>
      <c r="T116" s="385"/>
      <c r="U116" s="385"/>
      <c r="V116" s="385"/>
      <c r="W116" s="385"/>
      <c r="X116" s="385"/>
      <c r="Y116" s="385"/>
      <c r="Z116" s="388"/>
      <c r="AA116" s="384"/>
      <c r="AB116" s="386"/>
      <c r="AC116" s="382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484"/>
      <c r="C117" s="484"/>
      <c r="D117" s="485"/>
      <c r="E117" s="486"/>
      <c r="F117" s="487"/>
      <c r="G117" s="487"/>
      <c r="H117" s="487"/>
      <c r="I117" s="487"/>
      <c r="J117" s="488"/>
      <c r="K117" s="489"/>
      <c r="L117" s="487"/>
      <c r="M117" s="487"/>
      <c r="N117" s="487"/>
      <c r="O117" s="487"/>
      <c r="P117" s="487"/>
      <c r="Q117" s="487"/>
      <c r="R117" s="487"/>
      <c r="S117" s="487"/>
      <c r="T117" s="487"/>
      <c r="U117" s="487"/>
      <c r="V117" s="487"/>
      <c r="W117" s="487"/>
      <c r="X117" s="487"/>
      <c r="Y117" s="487"/>
      <c r="Z117" s="490"/>
      <c r="AA117" s="486"/>
      <c r="AB117" s="488"/>
      <c r="AC117" s="382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93"/>
      <c r="B118" s="376"/>
      <c r="C118" s="376"/>
      <c r="D118" s="68"/>
      <c r="E118" s="377"/>
      <c r="F118" s="378"/>
      <c r="G118" s="378"/>
      <c r="H118" s="378"/>
      <c r="I118" s="378"/>
      <c r="J118" s="379"/>
      <c r="K118" s="380"/>
      <c r="L118" s="378"/>
      <c r="M118" s="378"/>
      <c r="N118" s="378"/>
      <c r="O118" s="378"/>
      <c r="P118" s="378"/>
      <c r="Q118" s="378"/>
      <c r="R118" s="378"/>
      <c r="S118" s="378"/>
      <c r="T118" s="378"/>
      <c r="U118" s="378"/>
      <c r="V118" s="378"/>
      <c r="W118" s="378"/>
      <c r="X118" s="378"/>
      <c r="Y118" s="378"/>
      <c r="Z118" s="381"/>
      <c r="AA118" s="377"/>
      <c r="AB118" s="379"/>
      <c r="AC118" s="382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97"/>
      <c r="B119" s="383"/>
      <c r="C119" s="383"/>
      <c r="D119" s="57"/>
      <c r="E119" s="384"/>
      <c r="F119" s="385"/>
      <c r="G119" s="385"/>
      <c r="H119" s="385"/>
      <c r="I119" s="385"/>
      <c r="J119" s="386"/>
      <c r="K119" s="387"/>
      <c r="L119" s="385"/>
      <c r="M119" s="385"/>
      <c r="N119" s="385"/>
      <c r="O119" s="385"/>
      <c r="P119" s="385"/>
      <c r="Q119" s="385"/>
      <c r="R119" s="385"/>
      <c r="S119" s="385"/>
      <c r="T119" s="385"/>
      <c r="U119" s="385"/>
      <c r="V119" s="385"/>
      <c r="W119" s="385"/>
      <c r="X119" s="385"/>
      <c r="Y119" s="385"/>
      <c r="Z119" s="388"/>
      <c r="AA119" s="384"/>
      <c r="AB119" s="386"/>
      <c r="AC119" s="382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102"/>
      <c r="B120" s="389"/>
      <c r="C120" s="389"/>
      <c r="D120" s="74"/>
      <c r="E120" s="390"/>
      <c r="F120" s="391"/>
      <c r="G120" s="391"/>
      <c r="H120" s="391"/>
      <c r="I120" s="391"/>
      <c r="J120" s="392"/>
      <c r="K120" s="393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4"/>
      <c r="AA120" s="390"/>
      <c r="AB120" s="392"/>
      <c r="AC120" s="382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93"/>
      <c r="B121" s="395"/>
      <c r="C121" s="395"/>
      <c r="D121" s="261"/>
      <c r="E121" s="396"/>
      <c r="F121" s="397"/>
      <c r="G121" s="397"/>
      <c r="H121" s="397"/>
      <c r="I121" s="397"/>
      <c r="J121" s="398"/>
      <c r="K121" s="399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397"/>
      <c r="Z121" s="400"/>
      <c r="AA121" s="396"/>
      <c r="AB121" s="398"/>
      <c r="AC121" s="382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97"/>
      <c r="B122" s="401"/>
      <c r="C122" s="401"/>
      <c r="D122" s="259"/>
      <c r="E122" s="402"/>
      <c r="F122" s="403"/>
      <c r="G122" s="403"/>
      <c r="H122" s="403"/>
      <c r="I122" s="403"/>
      <c r="J122" s="404"/>
      <c r="K122" s="405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6"/>
      <c r="AA122" s="402"/>
      <c r="AB122" s="404"/>
      <c r="AC122" s="382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97"/>
      <c r="B123" s="401"/>
      <c r="C123" s="401"/>
      <c r="D123" s="259"/>
      <c r="E123" s="402"/>
      <c r="F123" s="403"/>
      <c r="G123" s="403"/>
      <c r="H123" s="403"/>
      <c r="I123" s="403"/>
      <c r="J123" s="404"/>
      <c r="K123" s="405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6"/>
      <c r="AA123" s="402"/>
      <c r="AB123" s="404"/>
      <c r="AC123" s="382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97"/>
      <c r="B124" s="401"/>
      <c r="C124" s="401"/>
      <c r="D124" s="259"/>
      <c r="E124" s="402"/>
      <c r="F124" s="403"/>
      <c r="G124" s="403"/>
      <c r="H124" s="403"/>
      <c r="I124" s="403"/>
      <c r="J124" s="404"/>
      <c r="K124" s="405"/>
      <c r="L124" s="403"/>
      <c r="M124" s="403"/>
      <c r="N124" s="403"/>
      <c r="O124" s="403"/>
      <c r="P124" s="403"/>
      <c r="Q124" s="403"/>
      <c r="R124" s="403"/>
      <c r="S124" s="403"/>
      <c r="T124" s="403"/>
      <c r="U124" s="403"/>
      <c r="V124" s="403"/>
      <c r="W124" s="403"/>
      <c r="X124" s="403"/>
      <c r="Y124" s="403"/>
      <c r="Z124" s="406"/>
      <c r="AA124" s="402"/>
      <c r="AB124" s="404"/>
      <c r="AC124" s="382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97"/>
      <c r="B125" s="407"/>
      <c r="C125" s="407"/>
      <c r="D125" s="408"/>
      <c r="E125" s="409"/>
      <c r="F125" s="410"/>
      <c r="G125" s="410"/>
      <c r="H125" s="410"/>
      <c r="I125" s="410"/>
      <c r="J125" s="411"/>
      <c r="K125" s="412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413"/>
      <c r="AA125" s="409"/>
      <c r="AB125" s="411"/>
      <c r="AC125" s="382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93"/>
      <c r="B126" s="414"/>
      <c r="C126" s="414"/>
      <c r="D126" s="258"/>
      <c r="E126" s="495"/>
      <c r="F126" s="496"/>
      <c r="G126" s="496"/>
      <c r="H126" s="496"/>
      <c r="I126" s="496"/>
      <c r="J126" s="497"/>
      <c r="K126" s="498"/>
      <c r="L126" s="496"/>
      <c r="M126" s="496"/>
      <c r="N126" s="496"/>
      <c r="O126" s="496"/>
      <c r="P126" s="496"/>
      <c r="Q126" s="496"/>
      <c r="R126" s="496"/>
      <c r="S126" s="496"/>
      <c r="T126" s="496"/>
      <c r="U126" s="496"/>
      <c r="V126" s="496"/>
      <c r="W126" s="496"/>
      <c r="X126" s="496"/>
      <c r="Y126" s="496"/>
      <c r="Z126" s="499"/>
      <c r="AA126" s="495"/>
      <c r="AB126" s="497"/>
      <c r="AC126" s="382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97"/>
      <c r="B127" s="401"/>
      <c r="C127" s="401"/>
      <c r="D127" s="259"/>
      <c r="E127" s="402"/>
      <c r="F127" s="403"/>
      <c r="G127" s="403"/>
      <c r="H127" s="403"/>
      <c r="I127" s="403"/>
      <c r="J127" s="404"/>
      <c r="K127" s="405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406"/>
      <c r="AA127" s="402"/>
      <c r="AB127" s="404"/>
      <c r="AC127" s="382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102"/>
      <c r="B128" s="425"/>
      <c r="C128" s="425"/>
      <c r="D128" s="260"/>
      <c r="E128" s="500"/>
      <c r="F128" s="501"/>
      <c r="G128" s="501"/>
      <c r="H128" s="501"/>
      <c r="I128" s="501"/>
      <c r="J128" s="502"/>
      <c r="K128" s="503"/>
      <c r="L128" s="501"/>
      <c r="M128" s="501"/>
      <c r="N128" s="501"/>
      <c r="O128" s="501"/>
      <c r="P128" s="501"/>
      <c r="Q128" s="501"/>
      <c r="R128" s="501"/>
      <c r="S128" s="501"/>
      <c r="T128" s="501"/>
      <c r="U128" s="501"/>
      <c r="V128" s="501"/>
      <c r="W128" s="501"/>
      <c r="X128" s="501"/>
      <c r="Y128" s="501"/>
      <c r="Z128" s="504"/>
      <c r="AA128" s="500"/>
      <c r="AB128" s="502"/>
      <c r="AC128" s="382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431"/>
      <c r="B129" s="432"/>
      <c r="C129" s="432"/>
      <c r="D129" s="433"/>
      <c r="E129" s="434"/>
      <c r="F129" s="435"/>
      <c r="G129" s="435"/>
      <c r="H129" s="435"/>
      <c r="I129" s="435"/>
      <c r="J129" s="436"/>
      <c r="K129" s="437"/>
      <c r="L129" s="437"/>
      <c r="M129" s="437"/>
      <c r="N129" s="437"/>
      <c r="O129" s="437"/>
      <c r="P129" s="437"/>
      <c r="Q129" s="437"/>
      <c r="R129" s="437"/>
      <c r="S129" s="437"/>
      <c r="T129" s="437"/>
      <c r="U129" s="437"/>
      <c r="V129" s="437"/>
      <c r="W129" s="437"/>
      <c r="X129" s="437"/>
      <c r="Y129" s="437"/>
      <c r="Z129" s="437"/>
      <c r="AA129" s="434"/>
      <c r="AB129" s="436"/>
      <c r="AC129" s="438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439"/>
      <c r="B130" s="440"/>
      <c r="C130" s="440"/>
      <c r="D130" s="441"/>
      <c r="E130" s="442"/>
      <c r="F130" s="443"/>
      <c r="G130" s="443"/>
      <c r="H130" s="443"/>
      <c r="I130" s="443"/>
      <c r="J130" s="444"/>
      <c r="K130" s="445"/>
      <c r="L130" s="443"/>
      <c r="M130" s="443"/>
      <c r="N130" s="443"/>
      <c r="O130" s="443"/>
      <c r="P130" s="443"/>
      <c r="Q130" s="443"/>
      <c r="R130" s="443"/>
      <c r="S130" s="443"/>
      <c r="T130" s="443"/>
      <c r="U130" s="443"/>
      <c r="V130" s="443"/>
      <c r="W130" s="443"/>
      <c r="X130" s="443"/>
      <c r="Y130" s="443"/>
      <c r="Z130" s="446"/>
      <c r="AA130" s="442"/>
      <c r="AB130" s="444"/>
      <c r="AC130" s="447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ht="15" thickBot="1" x14ac:dyDescent="0.35">
      <c r="A131" s="511"/>
      <c r="B131" s="512"/>
      <c r="C131" s="512"/>
      <c r="D131" s="513"/>
      <c r="E131" s="514"/>
      <c r="F131" s="515"/>
      <c r="G131" s="515"/>
      <c r="H131" s="515"/>
      <c r="I131" s="515"/>
      <c r="J131" s="516"/>
      <c r="K131" s="517"/>
      <c r="L131" s="517"/>
      <c r="M131" s="517"/>
      <c r="N131" s="517"/>
      <c r="O131" s="517"/>
      <c r="P131" s="517"/>
      <c r="Q131" s="517"/>
      <c r="R131" s="517"/>
      <c r="S131" s="517"/>
      <c r="T131" s="517"/>
      <c r="U131" s="517"/>
      <c r="V131" s="517"/>
      <c r="W131" s="517"/>
      <c r="X131" s="517"/>
      <c r="Y131" s="517"/>
      <c r="Z131" s="517"/>
      <c r="AA131" s="514"/>
      <c r="AB131" s="516"/>
      <c r="AC131" s="518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  <row r="132" spans="1:55" x14ac:dyDescent="0.3">
      <c r="AE132" s="306"/>
      <c r="AF132" s="306"/>
      <c r="AG132" s="306"/>
      <c r="AH132" s="306"/>
      <c r="AI132" s="306"/>
      <c r="AJ132" s="306"/>
      <c r="AK132" s="306"/>
      <c r="AL132" s="306"/>
      <c r="AM132" s="306"/>
      <c r="AN132" s="306"/>
      <c r="AO132" s="306"/>
      <c r="AP132" s="306"/>
      <c r="AQ132" s="306"/>
      <c r="AR132" s="30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BC1728"/>
  <sheetViews>
    <sheetView zoomScale="75" workbookViewId="0">
      <selection sqref="A1:IV65536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2014-09-05T10:44:36Z</dcterms:modified>
</cp:coreProperties>
</file>