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95" activeTab="2"/>
  </bookViews>
  <sheets>
    <sheet name="Daily Change Graph" sheetId="4" r:id="rId1"/>
    <sheet name="Breakdown" sheetId="2" r:id="rId2"/>
    <sheet name="COB 091901" sheetId="12" r:id="rId3"/>
    <sheet name="COB 091801" sheetId="11" r:id="rId4"/>
    <sheet name="COB 091701" sheetId="10" r:id="rId5"/>
    <sheet name="COB 091201" sheetId="9" r:id="rId6"/>
    <sheet name="COB 091001" sheetId="8" r:id="rId7"/>
    <sheet name="COB 090601" sheetId="7" r:id="rId8"/>
    <sheet name="COB 090401" sheetId="6" r:id="rId9"/>
    <sheet name="COB 082901" sheetId="5" r:id="rId10"/>
    <sheet name="COB 082801" sheetId="3" r:id="rId11"/>
    <sheet name="COB 082701" sheetId="1" r:id="rId12"/>
  </sheets>
  <definedNames>
    <definedName name="_xlnm.Print_Area" localSheetId="11">'COB 082701'!$A$1:$G$14</definedName>
    <definedName name="_xlnm.Print_Area" localSheetId="10">'COB 082801'!$A$1:$G$14</definedName>
    <definedName name="_xlnm.Print_Area" localSheetId="9">'COB 082901'!$A$1:$E$22</definedName>
    <definedName name="_xlnm.Print_Area" localSheetId="7">'COB 090601'!$A$1:$E$16</definedName>
    <definedName name="_xlnm.Print_Area" localSheetId="6">'COB 091001'!$A$1:$E$17</definedName>
    <definedName name="_xlnm.Print_Area" localSheetId="5">'COB 091201'!$A$1:$E$18</definedName>
    <definedName name="_xlnm.Print_Area" localSheetId="4">'COB 091701'!$A$1:$E$18</definedName>
    <definedName name="_xlnm.Print_Area" localSheetId="3">'COB 091801'!$A$1:$E$18</definedName>
    <definedName name="_xlnm.Print_Area" localSheetId="2">'COB 091901'!$A$1:$E$18</definedName>
  </definedNames>
  <calcPr calcId="152511"/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Z18" i="2" s="1"/>
  <c r="Z21" i="2" s="1"/>
  <c r="AA6" i="2"/>
  <c r="AD6" i="2"/>
  <c r="AE6" i="2"/>
  <c r="AF6" i="2"/>
  <c r="AH6" i="2" s="1"/>
  <c r="G8" i="2"/>
  <c r="G11" i="2" s="1"/>
  <c r="K8" i="2"/>
  <c r="O8" i="2"/>
  <c r="S8" i="2"/>
  <c r="S11" i="2" s="1"/>
  <c r="W8" i="2"/>
  <c r="Z8" i="2"/>
  <c r="AA8" i="2"/>
  <c r="AD8" i="2"/>
  <c r="AE8" i="2"/>
  <c r="AE11" i="2" s="1"/>
  <c r="AH8" i="2"/>
  <c r="B9" i="2"/>
  <c r="B11" i="2" s="1"/>
  <c r="B18" i="2" s="1"/>
  <c r="B21" i="2" s="1"/>
  <c r="G9" i="2"/>
  <c r="K9" i="2"/>
  <c r="O9" i="2"/>
  <c r="S9" i="2"/>
  <c r="W9" i="2"/>
  <c r="Z9" i="2"/>
  <c r="AA9" i="2" s="1"/>
  <c r="AD9" i="2"/>
  <c r="AD11" i="2" s="1"/>
  <c r="AD18" i="2" s="1"/>
  <c r="AE9" i="2"/>
  <c r="B10" i="2"/>
  <c r="G10" i="2"/>
  <c r="K10" i="2"/>
  <c r="O10" i="2"/>
  <c r="S10" i="2"/>
  <c r="W10" i="2"/>
  <c r="Z10" i="2"/>
  <c r="Z11" i="2" s="1"/>
  <c r="AD10" i="2"/>
  <c r="AH10" i="2" s="1"/>
  <c r="AE10" i="2"/>
  <c r="C11" i="2"/>
  <c r="E11" i="2"/>
  <c r="E18" i="2" s="1"/>
  <c r="F11" i="2"/>
  <c r="F18" i="2" s="1"/>
  <c r="F21" i="2" s="1"/>
  <c r="I11" i="2"/>
  <c r="J11" i="2"/>
  <c r="K11" i="2"/>
  <c r="M11" i="2"/>
  <c r="M18" i="2" s="1"/>
  <c r="N11" i="2"/>
  <c r="O11" i="2"/>
  <c r="Q11" i="2"/>
  <c r="Q18" i="2" s="1"/>
  <c r="R11" i="2"/>
  <c r="U11" i="2"/>
  <c r="V11" i="2"/>
  <c r="W11" i="2"/>
  <c r="Y11" i="2"/>
  <c r="AC11" i="2"/>
  <c r="AF11" i="2"/>
  <c r="G13" i="2"/>
  <c r="G16" i="2" s="1"/>
  <c r="K13" i="2"/>
  <c r="O13" i="2"/>
  <c r="O16" i="2" s="1"/>
  <c r="S13" i="2"/>
  <c r="W13" i="2"/>
  <c r="Z13" i="2"/>
  <c r="AA13" i="2" s="1"/>
  <c r="AA16" i="2" s="1"/>
  <c r="AD13" i="2"/>
  <c r="AE13" i="2" s="1"/>
  <c r="AE16" i="2" s="1"/>
  <c r="AH13" i="2"/>
  <c r="G14" i="2"/>
  <c r="K14" i="2"/>
  <c r="O14" i="2"/>
  <c r="S14" i="2"/>
  <c r="W14" i="2"/>
  <c r="AA14" i="2"/>
  <c r="AE14" i="2"/>
  <c r="AH14" i="2"/>
  <c r="G15" i="2"/>
  <c r="K15" i="2"/>
  <c r="O15" i="2"/>
  <c r="S15" i="2"/>
  <c r="W15" i="2"/>
  <c r="AA15" i="2"/>
  <c r="AE15" i="2"/>
  <c r="AH15" i="2"/>
  <c r="B16" i="2"/>
  <c r="C16" i="2"/>
  <c r="E16" i="2"/>
  <c r="F16" i="2"/>
  <c r="I16" i="2"/>
  <c r="I18" i="2" s="1"/>
  <c r="J16" i="2"/>
  <c r="K16" i="2"/>
  <c r="M16" i="2"/>
  <c r="N16" i="2"/>
  <c r="Q16" i="2"/>
  <c r="R16" i="2"/>
  <c r="S16" i="2"/>
  <c r="U16" i="2"/>
  <c r="V16" i="2"/>
  <c r="W16" i="2"/>
  <c r="Y16" i="2"/>
  <c r="Z16" i="2"/>
  <c r="AC16" i="2"/>
  <c r="AD16" i="2"/>
  <c r="AF16" i="2"/>
  <c r="AH16" i="2"/>
  <c r="C18" i="2"/>
  <c r="J18" i="2"/>
  <c r="N18" i="2"/>
  <c r="R18" i="2"/>
  <c r="R21" i="2" s="1"/>
  <c r="U18" i="2"/>
  <c r="W18" i="2" s="1"/>
  <c r="V18" i="2"/>
  <c r="V21" i="2" s="1"/>
  <c r="Y18" i="2"/>
  <c r="AC18" i="2"/>
  <c r="AC21" i="2" s="1"/>
  <c r="AF18" i="2"/>
  <c r="G19" i="2"/>
  <c r="K19" i="2"/>
  <c r="O19" i="2"/>
  <c r="S19" i="2"/>
  <c r="W19" i="2"/>
  <c r="AA19" i="2"/>
  <c r="AE19" i="2"/>
  <c r="AH19" i="2"/>
  <c r="C20" i="2"/>
  <c r="E20" i="2"/>
  <c r="F20" i="2"/>
  <c r="G20" i="2"/>
  <c r="I20" i="2"/>
  <c r="J20" i="2"/>
  <c r="K20" i="2"/>
  <c r="M20" i="2"/>
  <c r="N20" i="2"/>
  <c r="O20" i="2"/>
  <c r="Q20" i="2"/>
  <c r="R20" i="2"/>
  <c r="S20" i="2" s="1"/>
  <c r="U20" i="2"/>
  <c r="W20" i="2" s="1"/>
  <c r="V20" i="2"/>
  <c r="Y20" i="2"/>
  <c r="AA20" i="2" s="1"/>
  <c r="Z20" i="2"/>
  <c r="AC20" i="2"/>
  <c r="AD20" i="2"/>
  <c r="AE20" i="2"/>
  <c r="AF20" i="2"/>
  <c r="AH20" i="2" s="1"/>
  <c r="C21" i="2"/>
  <c r="J21" i="2"/>
  <c r="N21" i="2"/>
  <c r="U21" i="2"/>
  <c r="Y21" i="2"/>
  <c r="E8" i="1"/>
  <c r="G8" i="1" s="1"/>
  <c r="E9" i="1"/>
  <c r="G9" i="1" s="1"/>
  <c r="E10" i="1"/>
  <c r="G10" i="1"/>
  <c r="B11" i="1"/>
  <c r="C11" i="1"/>
  <c r="D11" i="1"/>
  <c r="F11" i="1"/>
  <c r="E8" i="3"/>
  <c r="G8" i="3"/>
  <c r="E9" i="3"/>
  <c r="G9" i="3" s="1"/>
  <c r="E10" i="3"/>
  <c r="G10" i="3" s="1"/>
  <c r="B11" i="3"/>
  <c r="C2" i="4" s="1"/>
  <c r="C11" i="3"/>
  <c r="D11" i="3"/>
  <c r="C4" i="4" s="1"/>
  <c r="E11" i="3"/>
  <c r="G11" i="3" s="1"/>
  <c r="F11" i="3"/>
  <c r="E8" i="5"/>
  <c r="E11" i="5" s="1"/>
  <c r="E14" i="5" s="1"/>
  <c r="E9" i="5"/>
  <c r="D10" i="5"/>
  <c r="E10" i="5" s="1"/>
  <c r="B11" i="5"/>
  <c r="D2" i="4" s="1"/>
  <c r="C11" i="5"/>
  <c r="D3" i="4" s="1"/>
  <c r="E8" i="6"/>
  <c r="E9" i="6"/>
  <c r="E11" i="6" s="1"/>
  <c r="E14" i="6" s="1"/>
  <c r="D10" i="6"/>
  <c r="D11" i="6" s="1"/>
  <c r="E4" i="4" s="1"/>
  <c r="E10" i="6"/>
  <c r="B11" i="6"/>
  <c r="E2" i="4" s="1"/>
  <c r="C11" i="6"/>
  <c r="E8" i="7"/>
  <c r="E11" i="7" s="1"/>
  <c r="E14" i="7" s="1"/>
  <c r="E9" i="7"/>
  <c r="D10" i="7"/>
  <c r="D11" i="7" s="1"/>
  <c r="F4" i="4" s="1"/>
  <c r="E10" i="7"/>
  <c r="B11" i="7"/>
  <c r="C11" i="7"/>
  <c r="E8" i="8"/>
  <c r="E9" i="8"/>
  <c r="D10" i="8"/>
  <c r="D11" i="8" s="1"/>
  <c r="G4" i="4" s="1"/>
  <c r="B11" i="8"/>
  <c r="C11" i="8"/>
  <c r="E8" i="9"/>
  <c r="E9" i="9"/>
  <c r="D10" i="9"/>
  <c r="E10" i="9" s="1"/>
  <c r="B11" i="9"/>
  <c r="C11" i="9"/>
  <c r="D11" i="9"/>
  <c r="H4" i="4" s="1"/>
  <c r="E8" i="10"/>
  <c r="E9" i="10"/>
  <c r="D10" i="10"/>
  <c r="E10" i="10" s="1"/>
  <c r="B11" i="10"/>
  <c r="C11" i="10"/>
  <c r="I3" i="4" s="1"/>
  <c r="I5" i="4" s="1"/>
  <c r="I8" i="4" s="1"/>
  <c r="D11" i="10"/>
  <c r="E8" i="11"/>
  <c r="E9" i="11"/>
  <c r="D10" i="11"/>
  <c r="E10" i="11" s="1"/>
  <c r="E11" i="11" s="1"/>
  <c r="E14" i="11" s="1"/>
  <c r="B11" i="11"/>
  <c r="J2" i="4" s="1"/>
  <c r="C11" i="11"/>
  <c r="J3" i="4" s="1"/>
  <c r="D11" i="11"/>
  <c r="J4" i="4" s="1"/>
  <c r="E8" i="12"/>
  <c r="E9" i="12"/>
  <c r="D10" i="12"/>
  <c r="E10" i="12"/>
  <c r="E11" i="12" s="1"/>
  <c r="E14" i="12" s="1"/>
  <c r="B11" i="12"/>
  <c r="C11" i="12"/>
  <c r="D11" i="12"/>
  <c r="B2" i="4"/>
  <c r="F2" i="4"/>
  <c r="F5" i="4" s="1"/>
  <c r="F8" i="4" s="1"/>
  <c r="G2" i="4"/>
  <c r="H2" i="4"/>
  <c r="I2" i="4"/>
  <c r="B3" i="4"/>
  <c r="C3" i="4"/>
  <c r="E3" i="4"/>
  <c r="F3" i="4"/>
  <c r="G3" i="4"/>
  <c r="H3" i="4"/>
  <c r="B4" i="4"/>
  <c r="B5" i="4" s="1"/>
  <c r="B8" i="4" s="1"/>
  <c r="I4" i="4"/>
  <c r="D6" i="4"/>
  <c r="E6" i="4"/>
  <c r="F6" i="4"/>
  <c r="G6" i="4"/>
  <c r="H6" i="4"/>
  <c r="I6" i="4"/>
  <c r="J6" i="4"/>
  <c r="D7" i="4"/>
  <c r="E7" i="4"/>
  <c r="F7" i="4"/>
  <c r="G7" i="4"/>
  <c r="H7" i="4"/>
  <c r="I7" i="4"/>
  <c r="J7" i="4"/>
  <c r="J5" i="4" l="1"/>
  <c r="J8" i="4" s="1"/>
  <c r="AH18" i="2"/>
  <c r="AH21" i="2" s="1"/>
  <c r="M21" i="2"/>
  <c r="O18" i="2"/>
  <c r="O21" i="2" s="1"/>
  <c r="D5" i="4"/>
  <c r="D8" i="4" s="1"/>
  <c r="C5" i="4"/>
  <c r="C8" i="4" s="1"/>
  <c r="AA18" i="2"/>
  <c r="AA21" i="2" s="1"/>
  <c r="AA11" i="2"/>
  <c r="Q21" i="2"/>
  <c r="S18" i="2"/>
  <c r="S21" i="2" s="1"/>
  <c r="E11" i="9"/>
  <c r="E14" i="9" s="1"/>
  <c r="AE18" i="2"/>
  <c r="AE21" i="2" s="1"/>
  <c r="AD21" i="2"/>
  <c r="H5" i="4"/>
  <c r="H8" i="4" s="1"/>
  <c r="E11" i="8"/>
  <c r="E14" i="8" s="1"/>
  <c r="E21" i="2"/>
  <c r="G18" i="2"/>
  <c r="G21" i="2" s="1"/>
  <c r="G11" i="1"/>
  <c r="E11" i="10"/>
  <c r="E14" i="10" s="1"/>
  <c r="K18" i="2"/>
  <c r="K21" i="2" s="1"/>
  <c r="I21" i="2"/>
  <c r="G5" i="4"/>
  <c r="G8" i="4" s="1"/>
  <c r="E5" i="4"/>
  <c r="E8" i="4" s="1"/>
  <c r="W21" i="2"/>
  <c r="E10" i="8"/>
  <c r="D11" i="5"/>
  <c r="D4" i="4" s="1"/>
  <c r="AF21" i="2"/>
  <c r="AA10" i="2"/>
  <c r="AH9" i="2"/>
  <c r="AH11" i="2" s="1"/>
  <c r="E11" i="1"/>
</calcChain>
</file>

<file path=xl/sharedStrings.xml><?xml version="1.0" encoding="utf-8"?>
<sst xmlns="http://schemas.openxmlformats.org/spreadsheetml/2006/main" count="226" uniqueCount="75">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</sst>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8109028960817717"/>
          <c:y val="3.5398332061013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0034071550256E-2"/>
          <c:y val="0.28318665648810981"/>
          <c:w val="0.88074957410562182"/>
          <c:h val="0.58702234001181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Graph'!$A$2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Graph'!$E$1:$J$1</c:f>
              <c:strCache>
                <c:ptCount val="6"/>
                <c:pt idx="0">
                  <c:v>COB 09/04/01</c:v>
                </c:pt>
                <c:pt idx="1">
                  <c:v>COB 09/06/01</c:v>
                </c:pt>
                <c:pt idx="2">
                  <c:v>COB 09/10/01</c:v>
                </c:pt>
                <c:pt idx="3">
                  <c:v>COB 09/12/01</c:v>
                </c:pt>
                <c:pt idx="4">
                  <c:v>COB 09/17/01</c:v>
                </c:pt>
                <c:pt idx="5">
                  <c:v>COB 09/18/01</c:v>
                </c:pt>
              </c:strCache>
            </c:strRef>
          </c:cat>
          <c:val>
            <c:numRef>
              <c:f>'Daily Change Graph'!$E$2:$J$2</c:f>
              <c:numCache>
                <c:formatCode>_(* #,##0_);_(* \(#,##0\);_(* "-"??_);_(@_)</c:formatCode>
                <c:ptCount val="6"/>
                <c:pt idx="0">
                  <c:v>46.484929999999999</c:v>
                </c:pt>
                <c:pt idx="1">
                  <c:v>46.043208999999997</c:v>
                </c:pt>
                <c:pt idx="2">
                  <c:v>44.910437000000002</c:v>
                </c:pt>
                <c:pt idx="3">
                  <c:v>42.269725999999999</c:v>
                </c:pt>
                <c:pt idx="4">
                  <c:v>41.763714999999998</c:v>
                </c:pt>
                <c:pt idx="5">
                  <c:v>48.406571</c:v>
                </c:pt>
              </c:numCache>
            </c:numRef>
          </c:val>
        </c:ser>
        <c:ser>
          <c:idx val="1"/>
          <c:order val="1"/>
          <c:tx>
            <c:strRef>
              <c:f>'Daily Change Graph'!$A$3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Graph'!$E$1:$J$1</c:f>
              <c:strCache>
                <c:ptCount val="6"/>
                <c:pt idx="0">
                  <c:v>COB 09/04/01</c:v>
                </c:pt>
                <c:pt idx="1">
                  <c:v>COB 09/06/01</c:v>
                </c:pt>
                <c:pt idx="2">
                  <c:v>COB 09/10/01</c:v>
                </c:pt>
                <c:pt idx="3">
                  <c:v>COB 09/12/01</c:v>
                </c:pt>
                <c:pt idx="4">
                  <c:v>COB 09/17/01</c:v>
                </c:pt>
                <c:pt idx="5">
                  <c:v>COB 09/18/01</c:v>
                </c:pt>
              </c:strCache>
            </c:strRef>
          </c:cat>
          <c:val>
            <c:numRef>
              <c:f>'Daily Change Graph'!$E$3:$J$3</c:f>
              <c:numCache>
                <c:formatCode>_(* #,##0_);_(* \(#,##0\);_(* "-"??_);_(@_)</c:formatCode>
                <c:ptCount val="6"/>
                <c:pt idx="0">
                  <c:v>58.301839000000001</c:v>
                </c:pt>
                <c:pt idx="1">
                  <c:v>12.563722</c:v>
                </c:pt>
                <c:pt idx="2">
                  <c:v>58.504902999999999</c:v>
                </c:pt>
                <c:pt idx="3">
                  <c:v>50.763724000000003</c:v>
                </c:pt>
                <c:pt idx="4">
                  <c:v>42.437646000000001</c:v>
                </c:pt>
                <c:pt idx="5">
                  <c:v>50.792780999999998</c:v>
                </c:pt>
              </c:numCache>
            </c:numRef>
          </c:val>
        </c:ser>
        <c:ser>
          <c:idx val="2"/>
          <c:order val="2"/>
          <c:tx>
            <c:strRef>
              <c:f>'Daily Change Graph'!$A$4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Graph'!$E$1:$J$1</c:f>
              <c:strCache>
                <c:ptCount val="6"/>
                <c:pt idx="0">
                  <c:v>COB 09/04/01</c:v>
                </c:pt>
                <c:pt idx="1">
                  <c:v>COB 09/06/01</c:v>
                </c:pt>
                <c:pt idx="2">
                  <c:v>COB 09/10/01</c:v>
                </c:pt>
                <c:pt idx="3">
                  <c:v>COB 09/12/01</c:v>
                </c:pt>
                <c:pt idx="4">
                  <c:v>COB 09/17/01</c:v>
                </c:pt>
                <c:pt idx="5">
                  <c:v>COB 09/18/01</c:v>
                </c:pt>
              </c:strCache>
            </c:strRef>
          </c:cat>
          <c:val>
            <c:numRef>
              <c:f>'Daily Change Graph'!$E$4:$J$4</c:f>
              <c:numCache>
                <c:formatCode>_(* #,##0_);_(* \(#,##0\);_(* "-"??_);_(@_)</c:formatCode>
                <c:ptCount val="6"/>
                <c:pt idx="0">
                  <c:v>10.899541200000007</c:v>
                </c:pt>
                <c:pt idx="1">
                  <c:v>10.537416200000006</c:v>
                </c:pt>
                <c:pt idx="2">
                  <c:v>10.538117200000007</c:v>
                </c:pt>
                <c:pt idx="3">
                  <c:v>10.538351200000006</c:v>
                </c:pt>
                <c:pt idx="4">
                  <c:v>10.544581200000007</c:v>
                </c:pt>
                <c:pt idx="5">
                  <c:v>10.475962200000007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0357424"/>
        <c:axId val="160357984"/>
      </c:barChart>
      <c:catAx>
        <c:axId val="16035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5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357984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57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478705281090291"/>
          <c:y val="0.17404179929998415"/>
          <c:w val="0.35434412265758092"/>
          <c:h val="6.48969421118584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9</xdr:row>
      <xdr:rowOff>142875</xdr:rowOff>
    </xdr:from>
    <xdr:to>
      <xdr:col>7</xdr:col>
      <xdr:colOff>333375</xdr:colOff>
      <xdr:row>29</xdr:row>
      <xdr:rowOff>133350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552450</xdr:colOff>
      <xdr:row>16</xdr:row>
      <xdr:rowOff>66675</xdr:rowOff>
    </xdr:from>
    <xdr:to>
      <xdr:col>2</xdr:col>
      <xdr:colOff>28575</xdr:colOff>
      <xdr:row>17</xdr:row>
      <xdr:rowOff>123825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219200" y="2657475"/>
          <a:ext cx="3238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116</a:t>
          </a:r>
        </a:p>
      </xdr:txBody>
    </xdr:sp>
    <xdr:clientData/>
  </xdr:twoCellAnchor>
  <xdr:twoCellAnchor>
    <xdr:from>
      <xdr:col>2</xdr:col>
      <xdr:colOff>495300</xdr:colOff>
      <xdr:row>20</xdr:row>
      <xdr:rowOff>57150</xdr:rowOff>
    </xdr:from>
    <xdr:to>
      <xdr:col>3</xdr:col>
      <xdr:colOff>28575</xdr:colOff>
      <xdr:row>21</xdr:row>
      <xdr:rowOff>114300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009775" y="329565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69</a:t>
          </a:r>
        </a:p>
      </xdr:txBody>
    </xdr:sp>
    <xdr:clientData/>
  </xdr:twoCellAnchor>
  <xdr:twoCellAnchor>
    <xdr:from>
      <xdr:col>3</xdr:col>
      <xdr:colOff>504825</xdr:colOff>
      <xdr:row>16</xdr:row>
      <xdr:rowOff>95250</xdr:rowOff>
    </xdr:from>
    <xdr:to>
      <xdr:col>3</xdr:col>
      <xdr:colOff>828675</xdr:colOff>
      <xdr:row>17</xdr:row>
      <xdr:rowOff>152400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2867025" y="2686050"/>
          <a:ext cx="3238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114</a:t>
          </a:r>
        </a:p>
      </xdr:txBody>
    </xdr:sp>
    <xdr:clientData/>
  </xdr:twoCellAnchor>
  <xdr:twoCellAnchor>
    <xdr:from>
      <xdr:col>4</xdr:col>
      <xdr:colOff>447675</xdr:colOff>
      <xdr:row>17</xdr:row>
      <xdr:rowOff>76200</xdr:rowOff>
    </xdr:from>
    <xdr:to>
      <xdr:col>4</xdr:col>
      <xdr:colOff>809625</xdr:colOff>
      <xdr:row>18</xdr:row>
      <xdr:rowOff>133350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3667125" y="2828925"/>
          <a:ext cx="3619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104</a:t>
          </a:r>
        </a:p>
      </xdr:txBody>
    </xdr:sp>
    <xdr:clientData/>
  </xdr:twoCellAnchor>
  <xdr:twoCellAnchor>
    <xdr:from>
      <xdr:col>5</xdr:col>
      <xdr:colOff>476250</xdr:colOff>
      <xdr:row>18</xdr:row>
      <xdr:rowOff>38100</xdr:rowOff>
    </xdr:from>
    <xdr:to>
      <xdr:col>5</xdr:col>
      <xdr:colOff>781050</xdr:colOff>
      <xdr:row>19</xdr:row>
      <xdr:rowOff>95250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4514850" y="29527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6</xdr:col>
      <xdr:colOff>447675</xdr:colOff>
      <xdr:row>16</xdr:row>
      <xdr:rowOff>152400</xdr:rowOff>
    </xdr:from>
    <xdr:to>
      <xdr:col>6</xdr:col>
      <xdr:colOff>828675</xdr:colOff>
      <xdr:row>18</xdr:row>
      <xdr:rowOff>47625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5305425" y="2743200"/>
          <a:ext cx="381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I19" sqref="I19"/>
    </sheetView>
  </sheetViews>
  <sheetFormatPr defaultRowHeight="12.75" x14ac:dyDescent="0.2"/>
  <cols>
    <col min="1" max="1" width="10" style="15" bestFit="1" customWidth="1"/>
    <col min="2" max="3" width="12.7109375" style="15" bestFit="1" customWidth="1"/>
    <col min="4" max="4" width="12.85546875" style="15" bestFit="1" customWidth="1"/>
    <col min="5" max="6" width="12.28515625" style="15" bestFit="1" customWidth="1"/>
    <col min="7" max="10" width="12.7109375" style="15" bestFit="1" customWidth="1"/>
    <col min="11" max="16384" width="9.140625" style="15"/>
  </cols>
  <sheetData>
    <row r="1" spans="1:10" x14ac:dyDescent="0.2">
      <c r="B1" s="16" t="s">
        <v>32</v>
      </c>
      <c r="C1" s="16" t="s">
        <v>33</v>
      </c>
      <c r="D1" s="16" t="s">
        <v>50</v>
      </c>
      <c r="E1" s="16" t="s">
        <v>55</v>
      </c>
      <c r="F1" s="16" t="s">
        <v>56</v>
      </c>
      <c r="G1" s="16" t="s">
        <v>59</v>
      </c>
      <c r="H1" s="16" t="s">
        <v>62</v>
      </c>
      <c r="I1" s="16" t="s">
        <v>71</v>
      </c>
      <c r="J1" s="16" t="s">
        <v>72</v>
      </c>
    </row>
    <row r="2" spans="1:10" x14ac:dyDescent="0.2">
      <c r="A2" s="18" t="s">
        <v>30</v>
      </c>
      <c r="B2" s="17">
        <f>('COB 082701'!B11)/1000000</f>
        <v>49.947293999999999</v>
      </c>
      <c r="C2" s="17">
        <f>('COB 082801'!B11)/1000000</f>
        <v>55.858212999999999</v>
      </c>
      <c r="D2" s="37">
        <f>'COB 082901'!B11/1000000</f>
        <v>57.692146000000001</v>
      </c>
      <c r="E2" s="37">
        <f>'COB 090401'!B11/1000000</f>
        <v>46.484929999999999</v>
      </c>
      <c r="F2" s="37">
        <f>'COB 090601'!B11/1000000</f>
        <v>46.043208999999997</v>
      </c>
      <c r="G2" s="37">
        <f>'COB 091001'!B11/1000000</f>
        <v>44.910437000000002</v>
      </c>
      <c r="H2" s="37">
        <f>'COB 091201'!B11/1000000</f>
        <v>42.269725999999999</v>
      </c>
      <c r="I2" s="37">
        <f>'COB 091701'!B11/1000000</f>
        <v>41.763714999999998</v>
      </c>
      <c r="J2" s="37">
        <f>'COB 091801'!B11/1000000</f>
        <v>48.406571</v>
      </c>
    </row>
    <row r="3" spans="1:10" x14ac:dyDescent="0.2">
      <c r="A3" s="18" t="s">
        <v>31</v>
      </c>
      <c r="B3" s="17">
        <f>('COB 082701'!C11)/1000000</f>
        <v>57.479230000000001</v>
      </c>
      <c r="C3" s="17">
        <f>('COB 082801'!C11)/1000000</f>
        <v>58.976370000000003</v>
      </c>
      <c r="D3" s="17">
        <f>'COB 082901'!C11/1000000</f>
        <v>59.464941000000003</v>
      </c>
      <c r="E3" s="17">
        <f>'COB 090401'!C11/1000000</f>
        <v>58.301839000000001</v>
      </c>
      <c r="F3" s="17">
        <f>'COB 090601'!C11/1000000</f>
        <v>12.563722</v>
      </c>
      <c r="G3" s="17">
        <f>'COB 091001'!C11/1000000</f>
        <v>58.504902999999999</v>
      </c>
      <c r="H3" s="17">
        <f>'COB 091201'!C11/1000000</f>
        <v>50.763724000000003</v>
      </c>
      <c r="I3" s="37">
        <f>'COB 091701'!C11/1000000</f>
        <v>42.437646000000001</v>
      </c>
      <c r="J3" s="37">
        <f>'COB 091801'!C11/1000000</f>
        <v>50.792780999999998</v>
      </c>
    </row>
    <row r="4" spans="1:10" x14ac:dyDescent="0.2">
      <c r="A4" s="18" t="s">
        <v>3</v>
      </c>
      <c r="B4" s="19">
        <f>('COB 082701'!D11)/1000000</f>
        <v>33.101858999999997</v>
      </c>
      <c r="C4" s="19">
        <f>('COB 082801'!D11)/1000000</f>
        <v>34.013471000000003</v>
      </c>
      <c r="D4" s="19">
        <f>'COB 082901'!D11/1000000</f>
        <v>4.2966610000000003</v>
      </c>
      <c r="E4" s="19">
        <f>'COB 090401'!D11/1000000</f>
        <v>10.899541200000007</v>
      </c>
      <c r="F4" s="19">
        <f>'COB 090601'!D11/1000000</f>
        <v>10.537416200000006</v>
      </c>
      <c r="G4" s="19">
        <f>'COB 091001'!D11/1000000</f>
        <v>10.538117200000007</v>
      </c>
      <c r="H4" s="19">
        <f>'COB 091201'!D11/1000000</f>
        <v>10.538351200000006</v>
      </c>
      <c r="I4" s="51">
        <f>'COB 091701'!D11/1000000</f>
        <v>10.544581200000007</v>
      </c>
      <c r="J4" s="51">
        <f>'COB 091801'!D11/1000000</f>
        <v>10.475962200000007</v>
      </c>
    </row>
    <row r="5" spans="1:10" x14ac:dyDescent="0.2">
      <c r="A5" s="18" t="s">
        <v>4</v>
      </c>
      <c r="B5" s="20">
        <f t="shared" ref="B5:H5" si="0">SUM(B2:B4)</f>
        <v>140.52838299999999</v>
      </c>
      <c r="C5" s="20">
        <f t="shared" si="0"/>
        <v>148.84805400000002</v>
      </c>
      <c r="D5" s="20">
        <f t="shared" si="0"/>
        <v>121.453748</v>
      </c>
      <c r="E5" s="20">
        <f t="shared" si="0"/>
        <v>115.68631019999999</v>
      </c>
      <c r="F5" s="20">
        <f t="shared" si="0"/>
        <v>69.144347199999999</v>
      </c>
      <c r="G5" s="20">
        <f t="shared" si="0"/>
        <v>113.9534572</v>
      </c>
      <c r="H5" s="20">
        <f t="shared" si="0"/>
        <v>103.57180120000001</v>
      </c>
      <c r="I5" s="20">
        <f>SUM(I2:I4)</f>
        <v>94.745942200000002</v>
      </c>
      <c r="J5" s="20">
        <f>SUM(J2:J4)</f>
        <v>109.67531420000002</v>
      </c>
    </row>
    <row r="6" spans="1:10" x14ac:dyDescent="0.2">
      <c r="A6" s="18" t="s">
        <v>35</v>
      </c>
      <c r="B6" s="52">
        <v>-87.3</v>
      </c>
      <c r="C6" s="52">
        <v>-109.3</v>
      </c>
      <c r="D6" s="52">
        <f>'COB 082901'!E12/1000000</f>
        <v>-109.3</v>
      </c>
      <c r="E6" s="52">
        <f>'COB 090401'!E12/1000000</f>
        <v>-109.3</v>
      </c>
      <c r="F6" s="52">
        <f>'COB 090601'!E12/1000000</f>
        <v>-109.3</v>
      </c>
      <c r="G6" s="52">
        <f>'COB 091001'!E12/1000000</f>
        <v>-109.3</v>
      </c>
      <c r="H6" s="52">
        <f>'COB 091201'!E12/1000000</f>
        <v>-109.3</v>
      </c>
      <c r="I6" s="52">
        <f>'COB 091701'!E12/1000000</f>
        <v>-109.3</v>
      </c>
      <c r="J6" s="52">
        <f>'COB 091801'!E12/1000000</f>
        <v>-109.3</v>
      </c>
    </row>
    <row r="7" spans="1:10" x14ac:dyDescent="0.2">
      <c r="A7" s="18" t="s">
        <v>34</v>
      </c>
      <c r="B7" s="31">
        <v>-15</v>
      </c>
      <c r="C7" s="31">
        <v>-15</v>
      </c>
      <c r="D7" s="31">
        <f>'COB 082901'!E13/1000000</f>
        <v>-15</v>
      </c>
      <c r="E7" s="31">
        <f>'COB 090401'!E13/1000000</f>
        <v>-15</v>
      </c>
      <c r="F7" s="31">
        <f>'COB 090601'!E13/1000000</f>
        <v>-15</v>
      </c>
      <c r="G7" s="31">
        <f>'COB 091001'!E13/1000000</f>
        <v>-15</v>
      </c>
      <c r="H7" s="31">
        <f>'COB 091201'!E13/1000000</f>
        <v>-15</v>
      </c>
      <c r="I7" s="31">
        <f>'COB 091701'!E13/1000000</f>
        <v>-15</v>
      </c>
      <c r="J7" s="31">
        <f>'COB 091801'!E13</f>
        <v>0</v>
      </c>
    </row>
    <row r="8" spans="1:10" x14ac:dyDescent="0.2">
      <c r="A8" s="18" t="s">
        <v>28</v>
      </c>
      <c r="B8" s="53">
        <f t="shared" ref="B8:G8" si="1">SUM(B5:B7)</f>
        <v>38.228382999999994</v>
      </c>
      <c r="C8" s="53">
        <f t="shared" si="1"/>
        <v>24.548054000000022</v>
      </c>
      <c r="D8" s="53">
        <f t="shared" si="1"/>
        <v>-2.8462519999999927</v>
      </c>
      <c r="E8" s="53">
        <f t="shared" si="1"/>
        <v>-8.6136898000000031</v>
      </c>
      <c r="F8" s="53">
        <f t="shared" si="1"/>
        <v>-55.155652799999999</v>
      </c>
      <c r="G8" s="53">
        <f t="shared" si="1"/>
        <v>-10.346542799999995</v>
      </c>
      <c r="H8" s="53">
        <f>SUM(H5:H7)</f>
        <v>-20.728198799999987</v>
      </c>
      <c r="I8" s="53">
        <f>SUM(I5:I7)</f>
        <v>-29.554057799999995</v>
      </c>
      <c r="J8" s="53">
        <f>SUM(J5:J7)</f>
        <v>0.37531420000001958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RowHeight="12.75" x14ac:dyDescent="0.2"/>
  <cols>
    <col min="1" max="1" width="24.85546875" style="10" bestFit="1" customWidth="1"/>
    <col min="2" max="2" width="14.85546875" style="10" bestFit="1" customWidth="1"/>
    <col min="3" max="3" width="15.140625" style="10" bestFit="1" customWidth="1"/>
    <col min="4" max="4" width="14.42578125" style="10" bestFit="1" customWidth="1"/>
    <col min="5" max="5" width="18" style="10" customWidth="1"/>
    <col min="6" max="16384" width="9.140625" style="10"/>
  </cols>
  <sheetData>
    <row r="1" spans="1:5" s="8" customFormat="1" ht="20.25" x14ac:dyDescent="0.3">
      <c r="A1" s="54" t="s">
        <v>5</v>
      </c>
      <c r="B1" s="54"/>
      <c r="C1" s="54"/>
      <c r="D1" s="54"/>
      <c r="E1" s="54"/>
    </row>
    <row r="2" spans="1:5" s="8" customFormat="1" ht="20.25" x14ac:dyDescent="0.3">
      <c r="A2" s="55" t="s">
        <v>23</v>
      </c>
      <c r="B2" s="55"/>
      <c r="C2" s="55"/>
      <c r="D2" s="55"/>
      <c r="E2" s="55"/>
    </row>
    <row r="3" spans="1:5" x14ac:dyDescent="0.2">
      <c r="A3" s="56" t="s">
        <v>49</v>
      </c>
      <c r="B3" s="56"/>
      <c r="C3" s="56"/>
      <c r="D3" s="56"/>
      <c r="E3" s="56"/>
    </row>
    <row r="4" spans="1:5" x14ac:dyDescent="0.2">
      <c r="A4" s="9"/>
      <c r="B4" s="23"/>
      <c r="C4" s="23"/>
      <c r="D4" s="23"/>
      <c r="E4" s="23"/>
    </row>
    <row r="5" spans="1:5" x14ac:dyDescent="0.2">
      <c r="A5" s="9"/>
      <c r="B5" s="23"/>
      <c r="C5" s="23"/>
      <c r="D5" s="23"/>
      <c r="E5" s="23"/>
    </row>
    <row r="6" spans="1:5" x14ac:dyDescent="0.2">
      <c r="A6" s="9"/>
      <c r="B6" s="23"/>
      <c r="C6" s="23"/>
      <c r="D6" s="23"/>
      <c r="E6" s="23"/>
    </row>
    <row r="7" spans="1:5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">
      <c r="B12" s="32"/>
      <c r="C12" s="32"/>
      <c r="D12" s="35" t="s">
        <v>48</v>
      </c>
      <c r="E12" s="32">
        <v>-109300000</v>
      </c>
    </row>
    <row r="13" spans="1:5" x14ac:dyDescent="0.2">
      <c r="B13" s="32"/>
      <c r="C13" s="32"/>
      <c r="D13" s="35" t="s">
        <v>34</v>
      </c>
      <c r="E13" s="32">
        <v>-15000000</v>
      </c>
    </row>
    <row r="14" spans="1:5" ht="13.5" thickBot="1" x14ac:dyDescent="0.25">
      <c r="D14" s="36" t="s">
        <v>18</v>
      </c>
      <c r="E14" s="13">
        <f>SUM(E11:E13)</f>
        <v>-2846252</v>
      </c>
    </row>
    <row r="15" spans="1:5" ht="13.5" thickTop="1" x14ac:dyDescent="0.2">
      <c r="D15" s="36"/>
      <c r="E15" s="32"/>
    </row>
    <row r="16" spans="1:5" x14ac:dyDescent="0.2">
      <c r="D16" s="36"/>
      <c r="E16" s="32"/>
    </row>
    <row r="17" spans="1:1" x14ac:dyDescent="0.2">
      <c r="A17" s="14" t="s">
        <v>46</v>
      </c>
    </row>
    <row r="18" spans="1:1" x14ac:dyDescent="0.2">
      <c r="A18" s="14" t="s">
        <v>47</v>
      </c>
    </row>
    <row r="21" spans="1:1" x14ac:dyDescent="0.2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RowHeight="12.75" x14ac:dyDescent="0.2"/>
  <cols>
    <col min="1" max="1" width="24.85546875" style="10" bestFit="1" customWidth="1"/>
    <col min="2" max="2" width="14.7109375" style="10" bestFit="1" customWidth="1"/>
    <col min="3" max="3" width="14.42578125" style="10" bestFit="1" customWidth="1"/>
    <col min="4" max="4" width="14.7109375" style="10" bestFit="1" customWidth="1"/>
    <col min="5" max="5" width="16.5703125" style="10" bestFit="1" customWidth="1"/>
    <col min="6" max="6" width="17" style="10" bestFit="1" customWidth="1"/>
    <col min="7" max="7" width="14.42578125" style="10" bestFit="1" customWidth="1"/>
    <col min="8" max="8" width="9" style="10" bestFit="1" customWidth="1"/>
    <col min="9" max="10" width="10" style="10" bestFit="1" customWidth="1"/>
    <col min="11" max="11" width="9.42578125" style="10" bestFit="1" customWidth="1"/>
    <col min="12" max="16384" width="9.140625" style="10"/>
  </cols>
  <sheetData>
    <row r="1" spans="1:7" s="8" customFormat="1" ht="20.25" x14ac:dyDescent="0.3">
      <c r="A1" s="54" t="s">
        <v>5</v>
      </c>
      <c r="B1" s="57"/>
      <c r="C1" s="57"/>
      <c r="D1" s="57"/>
      <c r="E1" s="57"/>
      <c r="F1" s="57"/>
      <c r="G1" s="57"/>
    </row>
    <row r="2" spans="1:7" s="8" customFormat="1" ht="20.25" x14ac:dyDescent="0.3">
      <c r="A2" s="55" t="s">
        <v>23</v>
      </c>
      <c r="B2" s="57"/>
      <c r="C2" s="57"/>
      <c r="D2" s="57"/>
      <c r="E2" s="57"/>
      <c r="F2" s="57"/>
      <c r="G2" s="57"/>
    </row>
    <row r="3" spans="1:7" x14ac:dyDescent="0.2">
      <c r="A3" s="56" t="s">
        <v>37</v>
      </c>
      <c r="B3" s="57"/>
      <c r="C3" s="57"/>
      <c r="D3" s="57"/>
      <c r="E3" s="57"/>
      <c r="F3" s="57"/>
      <c r="G3" s="57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5" thickBot="1" x14ac:dyDescent="0.25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5" thickTop="1" x14ac:dyDescent="0.2"/>
    <row r="13" spans="1:7" x14ac:dyDescent="0.2">
      <c r="A13" s="14" t="s">
        <v>38</v>
      </c>
    </row>
    <row r="14" spans="1:7" x14ac:dyDescent="0.2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RowHeight="12.75" x14ac:dyDescent="0.2"/>
  <cols>
    <col min="1" max="1" width="24.7109375" style="10" customWidth="1"/>
    <col min="2" max="2" width="15.5703125" style="10" bestFit="1" customWidth="1"/>
    <col min="3" max="3" width="15.140625" style="10" bestFit="1" customWidth="1"/>
    <col min="4" max="4" width="14.7109375" style="10" bestFit="1" customWidth="1"/>
    <col min="5" max="5" width="16.85546875" style="10" bestFit="1" customWidth="1"/>
    <col min="6" max="7" width="15.5703125" style="10" bestFit="1" customWidth="1"/>
    <col min="8" max="9" width="12.7109375" style="10" bestFit="1" customWidth="1"/>
    <col min="10" max="16384" width="9.140625" style="10"/>
  </cols>
  <sheetData>
    <row r="1" spans="1:7" s="8" customFormat="1" ht="20.25" x14ac:dyDescent="0.3">
      <c r="A1" s="54" t="s">
        <v>5</v>
      </c>
      <c r="B1" s="57"/>
      <c r="C1" s="57"/>
      <c r="D1" s="57"/>
      <c r="E1" s="57"/>
      <c r="F1" s="57"/>
      <c r="G1" s="57"/>
    </row>
    <row r="2" spans="1:7" s="8" customFormat="1" ht="20.25" x14ac:dyDescent="0.3">
      <c r="A2" s="55" t="s">
        <v>23</v>
      </c>
      <c r="B2" s="57"/>
      <c r="C2" s="57"/>
      <c r="D2" s="57"/>
      <c r="E2" s="57"/>
      <c r="F2" s="57"/>
      <c r="G2" s="57"/>
    </row>
    <row r="3" spans="1:7" x14ac:dyDescent="0.2">
      <c r="A3" s="56" t="s">
        <v>29</v>
      </c>
      <c r="B3" s="57"/>
      <c r="C3" s="57"/>
      <c r="D3" s="57"/>
      <c r="E3" s="57"/>
      <c r="F3" s="57"/>
      <c r="G3" s="57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5" thickBot="1" x14ac:dyDescent="0.25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5" thickTop="1" x14ac:dyDescent="0.2">
      <c r="E12" s="11"/>
    </row>
    <row r="13" spans="1:7" x14ac:dyDescent="0.2">
      <c r="A13" s="14" t="s">
        <v>24</v>
      </c>
    </row>
    <row r="14" spans="1:7" x14ac:dyDescent="0.2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zoomScale="75" workbookViewId="0">
      <selection activeCell="AI21" sqref="AI21"/>
    </sheetView>
  </sheetViews>
  <sheetFormatPr defaultRowHeight="12.75" x14ac:dyDescent="0.2"/>
  <cols>
    <col min="1" max="1" width="22.140625" customWidth="1"/>
    <col min="2" max="2" width="13.7109375" style="2" hidden="1" customWidth="1"/>
    <col min="3" max="3" width="13.7109375" hidden="1" customWidth="1"/>
    <col min="4" max="4" width="2" hidden="1" customWidth="1"/>
    <col min="5" max="7" width="13.7109375" hidden="1" customWidth="1"/>
    <col min="8" max="8" width="2" hidden="1" customWidth="1"/>
    <col min="9" max="11" width="13.7109375" hidden="1" customWidth="1"/>
    <col min="12" max="12" width="2" customWidth="1"/>
    <col min="13" max="15" width="13.7109375" hidden="1" customWidth="1"/>
    <col min="16" max="16" width="2" hidden="1" customWidth="1"/>
    <col min="17" max="19" width="13.7109375" hidden="1" customWidth="1"/>
    <col min="20" max="20" width="2" hidden="1" customWidth="1"/>
    <col min="21" max="23" width="13.7109375" hidden="1" customWidth="1"/>
    <col min="24" max="24" width="2" hidden="1" customWidth="1"/>
    <col min="25" max="25" width="13.7109375" hidden="1" customWidth="1"/>
    <col min="26" max="26" width="13.7109375" customWidth="1"/>
    <col min="27" max="27" width="13.7109375" hidden="1" customWidth="1"/>
    <col min="28" max="28" width="2" hidden="1" customWidth="1"/>
    <col min="29" max="29" width="13.7109375" hidden="1" customWidth="1"/>
    <col min="30" max="30" width="13.7109375" customWidth="1"/>
    <col min="31" max="31" width="13.7109375" hidden="1" customWidth="1"/>
    <col min="32" max="32" width="13.7109375" customWidth="1"/>
    <col min="33" max="33" width="2" customWidth="1"/>
    <col min="34" max="34" width="14" customWidth="1"/>
  </cols>
  <sheetData>
    <row r="1" spans="1:34" ht="15.75" x14ac:dyDescent="0.25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</row>
    <row r="2" spans="1:34" ht="15.75" x14ac:dyDescent="0.25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</row>
    <row r="3" spans="1:34" ht="15.75" x14ac:dyDescent="0.25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</row>
    <row r="4" spans="1:34" x14ac:dyDescent="0.2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H4" s="27"/>
    </row>
    <row r="5" spans="1:34" x14ac:dyDescent="0.2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H5" s="22" t="s">
        <v>40</v>
      </c>
    </row>
    <row r="6" spans="1:34" x14ac:dyDescent="0.2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H6" s="4">
        <f>AF6-AD6</f>
        <v>7944168</v>
      </c>
    </row>
    <row r="7" spans="1:34" x14ac:dyDescent="0.2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H7" s="2"/>
    </row>
    <row r="8" spans="1:34" x14ac:dyDescent="0.2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H8" s="2">
        <f>AF8-AD8</f>
        <v>452497</v>
      </c>
    </row>
    <row r="9" spans="1:34" x14ac:dyDescent="0.2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H9" s="2">
        <f>AF9-AD9</f>
        <v>604180</v>
      </c>
    </row>
    <row r="10" spans="1:34" x14ac:dyDescent="0.2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H10" s="5">
        <f>AF10-AD10</f>
        <v>-7038973</v>
      </c>
    </row>
    <row r="11" spans="1:34" x14ac:dyDescent="0.2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>SUM(AC8:AC10)</f>
        <v>19116639</v>
      </c>
      <c r="AD11" s="4">
        <f>SUM(AD8:AD10)</f>
        <v>19116639</v>
      </c>
      <c r="AE11" s="4">
        <f>SUM(AE8:AE10)</f>
        <v>0</v>
      </c>
      <c r="AF11" s="4">
        <f>SUM(AF8:AF10)</f>
        <v>13134343</v>
      </c>
      <c r="AH11" s="4">
        <f>SUM(AH8:AH10)</f>
        <v>-5982296</v>
      </c>
    </row>
    <row r="12" spans="1:34" x14ac:dyDescent="0.2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H12" s="2"/>
    </row>
    <row r="13" spans="1:34" x14ac:dyDescent="0.2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1"/>
      <c r="AH13" s="2">
        <f>AF13-AD13</f>
        <v>4179989</v>
      </c>
    </row>
    <row r="14" spans="1:34" x14ac:dyDescent="0.2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H14" s="2">
        <f>AF14-AD14</f>
        <v>12961779.999999993</v>
      </c>
    </row>
    <row r="15" spans="1:34" x14ac:dyDescent="0.2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21"/>
      <c r="AH15" s="5">
        <f>AF15-AD15</f>
        <v>-11482800</v>
      </c>
    </row>
    <row r="16" spans="1:34" x14ac:dyDescent="0.2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>SUM(AC13:AC15)</f>
        <v>62755182</v>
      </c>
      <c r="AD16" s="4">
        <f>SUM(AD13:AD15)</f>
        <v>42152103.200000003</v>
      </c>
      <c r="AE16" s="4">
        <f>SUM(AE13:AE15)</f>
        <v>20603078.799999993</v>
      </c>
      <c r="AF16" s="4">
        <f>SUM(AF13:AF15)</f>
        <v>47811072.200000003</v>
      </c>
      <c r="AG16" s="21"/>
      <c r="AH16" s="4">
        <f>SUM(AH13:AH15)</f>
        <v>5658968.9999999925</v>
      </c>
    </row>
    <row r="17" spans="1:34" x14ac:dyDescent="0.2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H17" s="2"/>
    </row>
    <row r="18" spans="1:34" x14ac:dyDescent="0.2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/>
      <c r="AH18" s="2">
        <f>AF18-AD18</f>
        <v>7620841</v>
      </c>
    </row>
    <row r="19" spans="1:34" x14ac:dyDescent="0.2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H19" s="2">
        <f>AF19-AD19</f>
        <v>0</v>
      </c>
    </row>
    <row r="20" spans="1:34" x14ac:dyDescent="0.2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H20" s="2">
        <f>AF20-AD20</f>
        <v>0</v>
      </c>
    </row>
    <row r="21" spans="1:34" ht="13.5" thickBot="1" x14ac:dyDescent="0.25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>SUM(AC18:AC20)</f>
        <v>20978393</v>
      </c>
      <c r="AD21" s="3">
        <f>SUM(AD18:AD20)</f>
        <v>375314.20000000298</v>
      </c>
      <c r="AE21" s="3">
        <f>SUM(AE18:AE20)</f>
        <v>20603078.799999997</v>
      </c>
      <c r="AF21" s="3">
        <f>SUM(AF18:AF20)</f>
        <v>7996155.200000003</v>
      </c>
      <c r="AH21" s="3">
        <f>SUM(AH18:AH20)</f>
        <v>7620841</v>
      </c>
    </row>
    <row r="22" spans="1:34" ht="13.5" thickTop="1" x14ac:dyDescent="0.2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H22" s="2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Normal="100" workbookViewId="0">
      <selection activeCell="D10" sqref="D10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4" t="s">
        <v>5</v>
      </c>
      <c r="B1" s="54"/>
      <c r="C1" s="54"/>
      <c r="D1" s="54"/>
      <c r="E1" s="54"/>
    </row>
    <row r="2" spans="1:7" s="8" customFormat="1" ht="20.25" x14ac:dyDescent="0.3">
      <c r="A2" s="55" t="s">
        <v>65</v>
      </c>
      <c r="B2" s="55"/>
      <c r="C2" s="55"/>
      <c r="D2" s="55"/>
      <c r="E2" s="55"/>
    </row>
    <row r="3" spans="1:7" x14ac:dyDescent="0.2">
      <c r="A3" s="56" t="s">
        <v>73</v>
      </c>
      <c r="B3" s="56"/>
      <c r="C3" s="56"/>
      <c r="D3" s="56"/>
      <c r="E3" s="56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7996154.200000003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4" t="s">
        <v>5</v>
      </c>
      <c r="B1" s="54"/>
      <c r="C1" s="54"/>
      <c r="D1" s="54"/>
      <c r="E1" s="54"/>
    </row>
    <row r="2" spans="1:7" s="8" customFormat="1" ht="20.25" x14ac:dyDescent="0.3">
      <c r="A2" s="55" t="s">
        <v>65</v>
      </c>
      <c r="B2" s="55"/>
      <c r="C2" s="55"/>
      <c r="D2" s="55"/>
      <c r="E2" s="55"/>
    </row>
    <row r="3" spans="1:7" x14ac:dyDescent="0.2">
      <c r="A3" s="56" t="s">
        <v>67</v>
      </c>
      <c r="B3" s="56"/>
      <c r="C3" s="56"/>
      <c r="D3" s="56"/>
      <c r="E3" s="56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68</v>
      </c>
      <c r="E13" s="32">
        <v>0</v>
      </c>
    </row>
    <row r="14" spans="1:7" ht="13.5" thickBot="1" x14ac:dyDescent="0.25">
      <c r="A14" s="14"/>
      <c r="D14" s="47" t="s">
        <v>18</v>
      </c>
      <c r="E14" s="13">
        <f>SUM(E11:E13)</f>
        <v>375314.20000000298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4" t="s">
        <v>5</v>
      </c>
      <c r="B1" s="54"/>
      <c r="C1" s="54"/>
      <c r="D1" s="54"/>
      <c r="E1" s="54"/>
    </row>
    <row r="2" spans="1:7" s="8" customFormat="1" ht="20.25" x14ac:dyDescent="0.3">
      <c r="A2" s="55" t="s">
        <v>65</v>
      </c>
      <c r="B2" s="55"/>
      <c r="C2" s="55"/>
      <c r="D2" s="55"/>
      <c r="E2" s="55"/>
    </row>
    <row r="3" spans="1:7" x14ac:dyDescent="0.2">
      <c r="A3" s="56" t="s">
        <v>63</v>
      </c>
      <c r="B3" s="56"/>
      <c r="C3" s="56"/>
      <c r="D3" s="56"/>
      <c r="E3" s="56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-29554057.799999997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  <row r="18" spans="1:1" x14ac:dyDescent="0.2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RowHeight="12.75" x14ac:dyDescent="0.2"/>
  <cols>
    <col min="1" max="1" width="27.42578125" style="10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4" t="s">
        <v>5</v>
      </c>
      <c r="B1" s="54"/>
      <c r="C1" s="54"/>
      <c r="D1" s="54"/>
      <c r="E1" s="54"/>
    </row>
    <row r="2" spans="1:7" s="8" customFormat="1" ht="20.25" x14ac:dyDescent="0.3">
      <c r="A2" s="55" t="s">
        <v>23</v>
      </c>
      <c r="B2" s="55"/>
      <c r="C2" s="55"/>
      <c r="D2" s="55"/>
      <c r="E2" s="55"/>
    </row>
    <row r="3" spans="1:7" x14ac:dyDescent="0.2">
      <c r="A3" s="56" t="s">
        <v>60</v>
      </c>
      <c r="B3" s="56"/>
      <c r="C3" s="56"/>
      <c r="D3" s="56"/>
      <c r="E3" s="56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C13" s="47"/>
      <c r="D13" s="36" t="s">
        <v>34</v>
      </c>
      <c r="E13" s="32">
        <v>-15000000</v>
      </c>
    </row>
    <row r="14" spans="1:7" ht="13.5" thickBot="1" x14ac:dyDescent="0.25">
      <c r="A14" s="14"/>
      <c r="D14" s="47" t="s">
        <v>18</v>
      </c>
      <c r="E14" s="13">
        <f>SUM(E11:E13)</f>
        <v>-20728198.799999997</v>
      </c>
    </row>
    <row r="15" spans="1:7" ht="13.5" thickTop="1" x14ac:dyDescent="0.2">
      <c r="A15" s="14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16384" width="9.140625" style="10"/>
  </cols>
  <sheetData>
    <row r="1" spans="1:7" s="8" customFormat="1" ht="20.25" x14ac:dyDescent="0.3">
      <c r="A1" s="54" t="s">
        <v>5</v>
      </c>
      <c r="B1" s="54"/>
      <c r="C1" s="54"/>
      <c r="D1" s="54"/>
      <c r="E1" s="54"/>
    </row>
    <row r="2" spans="1:7" s="8" customFormat="1" ht="20.25" x14ac:dyDescent="0.3">
      <c r="A2" s="55" t="s">
        <v>23</v>
      </c>
      <c r="B2" s="55"/>
      <c r="C2" s="55"/>
      <c r="D2" s="55"/>
      <c r="E2" s="55"/>
    </row>
    <row r="3" spans="1:7" x14ac:dyDescent="0.2">
      <c r="A3" s="56" t="s">
        <v>58</v>
      </c>
      <c r="B3" s="56"/>
      <c r="C3" s="56"/>
      <c r="D3" s="56"/>
      <c r="E3" s="56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-10346542.799999997</v>
      </c>
    </row>
    <row r="15" spans="1:7" ht="13.5" thickTop="1" x14ac:dyDescent="0.2">
      <c r="A15" s="14"/>
      <c r="E15" s="42"/>
    </row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9" style="10" bestFit="1" customWidth="1"/>
    <col min="7" max="7" width="9.85546875" style="10" bestFit="1" customWidth="1"/>
    <col min="8" max="8" width="9" style="10" bestFit="1" customWidth="1"/>
    <col min="9" max="9" width="9.285156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40625" style="10"/>
  </cols>
  <sheetData>
    <row r="1" spans="1:7" s="8" customFormat="1" ht="20.25" x14ac:dyDescent="0.3">
      <c r="A1" s="54" t="s">
        <v>5</v>
      </c>
      <c r="B1" s="54"/>
      <c r="C1" s="54"/>
      <c r="D1" s="54"/>
      <c r="E1" s="54"/>
    </row>
    <row r="2" spans="1:7" s="8" customFormat="1" ht="20.25" x14ac:dyDescent="0.3">
      <c r="A2" s="55" t="s">
        <v>23</v>
      </c>
      <c r="B2" s="55"/>
      <c r="C2" s="55"/>
      <c r="D2" s="55"/>
      <c r="E2" s="55"/>
    </row>
    <row r="3" spans="1:7" x14ac:dyDescent="0.2">
      <c r="A3" s="56" t="s">
        <v>52</v>
      </c>
      <c r="B3" s="56"/>
      <c r="C3" s="56"/>
      <c r="D3" s="56"/>
      <c r="E3" s="56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">
      <c r="A12" s="14"/>
      <c r="D12" s="35" t="s">
        <v>48</v>
      </c>
      <c r="E12" s="32">
        <v>-109300000</v>
      </c>
    </row>
    <row r="13" spans="1:7" x14ac:dyDescent="0.2">
      <c r="A13" s="14"/>
      <c r="D13" s="36" t="s">
        <v>34</v>
      </c>
      <c r="E13" s="32">
        <v>-15000000</v>
      </c>
    </row>
    <row r="14" spans="1:7" ht="13.5" thickBot="1" x14ac:dyDescent="0.25">
      <c r="C14" s="47"/>
      <c r="D14" s="47" t="s">
        <v>18</v>
      </c>
      <c r="E14" s="13">
        <f>SUM(E11:E13)</f>
        <v>-55155652.799999997</v>
      </c>
    </row>
    <row r="15" spans="1:7" ht="13.5" thickTop="1" x14ac:dyDescent="0.2">
      <c r="A15" s="14"/>
      <c r="E15" s="42"/>
    </row>
    <row r="16" spans="1:7" x14ac:dyDescent="0.2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RowHeight="12.75" x14ac:dyDescent="0.2"/>
  <cols>
    <col min="1" max="1" width="24.85546875" style="10" bestFit="1" customWidth="1"/>
    <col min="2" max="5" width="15.7109375" style="10" customWidth="1"/>
    <col min="6" max="6" width="12.28515625" style="10" bestFit="1" customWidth="1"/>
    <col min="7" max="10" width="11.28515625" style="10" bestFit="1" customWidth="1"/>
    <col min="11" max="12" width="12.28515625" style="10" bestFit="1" customWidth="1"/>
    <col min="13" max="13" width="11.28515625" style="10" bestFit="1" customWidth="1"/>
    <col min="14" max="16384" width="9.140625" style="10"/>
  </cols>
  <sheetData>
    <row r="1" spans="1:7" s="8" customFormat="1" ht="20.25" x14ac:dyDescent="0.3">
      <c r="A1" s="54" t="s">
        <v>5</v>
      </c>
      <c r="B1" s="54"/>
      <c r="C1" s="54"/>
      <c r="D1" s="54"/>
      <c r="E1" s="54"/>
    </row>
    <row r="2" spans="1:7" s="8" customFormat="1" ht="20.25" x14ac:dyDescent="0.3">
      <c r="A2" s="55" t="s">
        <v>23</v>
      </c>
      <c r="B2" s="55"/>
      <c r="C2" s="55"/>
      <c r="D2" s="55"/>
      <c r="E2" s="55"/>
    </row>
    <row r="3" spans="1:7" x14ac:dyDescent="0.2">
      <c r="A3" s="56" t="s">
        <v>53</v>
      </c>
      <c r="B3" s="56"/>
      <c r="C3" s="56"/>
      <c r="D3" s="56"/>
      <c r="E3" s="56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">
      <c r="D12" s="35" t="s">
        <v>48</v>
      </c>
      <c r="E12" s="32">
        <v>-109300000</v>
      </c>
      <c r="F12" s="42"/>
      <c r="G12" s="42"/>
    </row>
    <row r="13" spans="1:7" x14ac:dyDescent="0.2">
      <c r="A13" s="14"/>
      <c r="D13" s="35" t="s">
        <v>34</v>
      </c>
      <c r="E13" s="32">
        <v>-15000000</v>
      </c>
    </row>
    <row r="14" spans="1:7" ht="13.5" thickBot="1" x14ac:dyDescent="0.25">
      <c r="A14" s="14"/>
      <c r="D14" s="36" t="s">
        <v>18</v>
      </c>
      <c r="E14" s="13">
        <f>SUM(E11:E13)</f>
        <v>-8613689.799999997</v>
      </c>
    </row>
    <row r="15" spans="1:7" ht="13.5" thickTop="1" x14ac:dyDescent="0.2"/>
    <row r="16" spans="1:7" x14ac:dyDescent="0.2">
      <c r="A16" s="14" t="s">
        <v>46</v>
      </c>
    </row>
    <row r="17" spans="1:1" x14ac:dyDescent="0.2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Daily Change Graph</vt:lpstr>
      <vt:lpstr>Breakdown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Felienne</cp:lastModifiedBy>
  <cp:lastPrinted>2001-09-20T15:08:42Z</cp:lastPrinted>
  <dcterms:created xsi:type="dcterms:W3CDTF">2001-08-28T12:34:46Z</dcterms:created>
  <dcterms:modified xsi:type="dcterms:W3CDTF">2014-09-04T13:55:54Z</dcterms:modified>
</cp:coreProperties>
</file>