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14220" windowHeight="832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 calcMode="manual" calcCompleted="0" calcOnSave="0"/>
</workbook>
</file>

<file path=xl/calcChain.xml><?xml version="1.0" encoding="utf-8"?>
<calcChain xmlns="http://schemas.openxmlformats.org/spreadsheetml/2006/main">
  <c r="E1" i="1" l="1"/>
  <c r="I1" i="1"/>
  <c r="K1" i="1"/>
  <c r="M1" i="1"/>
  <c r="O1" i="1"/>
  <c r="Q1" i="1"/>
  <c r="S1" i="1"/>
  <c r="U1" i="1"/>
  <c r="W1" i="1"/>
  <c r="Y1" i="1"/>
  <c r="AA1" i="1"/>
  <c r="AC1" i="1"/>
  <c r="AE1" i="1"/>
  <c r="AG1" i="1"/>
  <c r="E2" i="1"/>
  <c r="I2" i="1"/>
  <c r="K2" i="1"/>
  <c r="M2" i="1"/>
  <c r="O2" i="1"/>
  <c r="Q2" i="1"/>
  <c r="S2" i="1"/>
  <c r="U2" i="1"/>
  <c r="W2" i="1"/>
  <c r="Y2" i="1"/>
  <c r="AA2" i="1"/>
  <c r="AC2" i="1"/>
  <c r="AE2" i="1"/>
  <c r="AG2" i="1"/>
  <c r="AI2" i="1"/>
  <c r="AK2" i="1"/>
</calcChain>
</file>

<file path=xl/sharedStrings.xml><?xml version="1.0" encoding="utf-8"?>
<sst xmlns="http://schemas.openxmlformats.org/spreadsheetml/2006/main" count="24" uniqueCount="19">
  <si>
    <t>EES (Lambert)</t>
  </si>
  <si>
    <t xml:space="preserve">         Physical</t>
  </si>
  <si>
    <t>DUBLIN</t>
  </si>
  <si>
    <t>PHY</t>
  </si>
  <si>
    <t xml:space="preserve">         Gas Daily</t>
  </si>
  <si>
    <t>M</t>
  </si>
  <si>
    <t xml:space="preserve">         Basis - Notional</t>
  </si>
  <si>
    <t>D</t>
  </si>
  <si>
    <t xml:space="preserve">         Basis - Equivalent</t>
  </si>
  <si>
    <t xml:space="preserve">         Price</t>
  </si>
  <si>
    <t>P</t>
  </si>
  <si>
    <t>TOTAL:</t>
  </si>
  <si>
    <r>
      <t xml:space="preserve">  </t>
    </r>
    <r>
      <rPr>
        <sz val="7.5"/>
        <rFont val="Times New Roman"/>
      </rPr>
      <t xml:space="preserve"> </t>
    </r>
    <r>
      <rPr>
        <i/>
        <sz val="10"/>
        <rFont val="Times New Roman"/>
        <family val="1"/>
      </rPr>
      <t>(Positions in Cont. Equiv.)</t>
    </r>
    <r>
      <rPr>
        <b/>
        <sz val="10"/>
        <rFont val="Times New Roman"/>
        <family val="1"/>
      </rPr>
      <t xml:space="preserve">     From:</t>
    </r>
  </si>
  <si>
    <t>March</t>
  </si>
  <si>
    <t>Total ECT</t>
  </si>
  <si>
    <t>Prior Day</t>
  </si>
  <si>
    <t>To:</t>
  </si>
  <si>
    <t>Index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</si>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</sst>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#,##0.0_);[Red]\(#,##0.0\)"/>
  </numFmts>
  <fonts count="10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b/>
      <sz val="10"/>
      <name val="Times New Roman"/>
    </font>
    <font>
      <sz val="7.5"/>
      <name val="Times New Roman"/>
    </font>
    <font>
      <i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Fill="1" applyBorder="1"/>
    <xf numFmtId="164" fontId="4" fillId="0" borderId="0" xfId="1" applyNumberFormat="1" applyFont="1" applyBorder="1"/>
    <xf numFmtId="164" fontId="4" fillId="0" borderId="0" xfId="1" applyNumberFormat="1" applyFont="1"/>
    <xf numFmtId="164" fontId="5" fillId="0" borderId="0" xfId="1" applyNumberFormat="1" applyFont="1"/>
    <xf numFmtId="164" fontId="3" fillId="2" borderId="0" xfId="1" applyNumberFormat="1" applyFont="1" applyFill="1"/>
    <xf numFmtId="164" fontId="5" fillId="0" borderId="0" xfId="1" applyNumberFormat="1" applyFont="1" applyFill="1" applyBorder="1"/>
    <xf numFmtId="164" fontId="0" fillId="0" borderId="0" xfId="1" applyNumberFormat="1" applyFont="1"/>
    <xf numFmtId="0" fontId="4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164" fontId="3" fillId="0" borderId="0" xfId="1" applyNumberFormat="1" applyFont="1" applyBorder="1"/>
    <xf numFmtId="164" fontId="6" fillId="0" borderId="0" xfId="1" applyNumberFormat="1" applyFont="1" applyBorder="1" applyAlignment="1">
      <alignment horizontal="right"/>
    </xf>
    <xf numFmtId="164" fontId="5" fillId="0" borderId="0" xfId="1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64" fontId="5" fillId="0" borderId="0" xfId="1" applyNumberFormat="1" applyFont="1" applyFill="1"/>
    <xf numFmtId="0" fontId="6" fillId="0" borderId="0" xfId="0" applyFont="1" applyBorder="1" applyAlignment="1">
      <alignment horizontal="left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left"/>
    </xf>
    <xf numFmtId="164" fontId="3" fillId="0" borderId="0" xfId="1" applyNumberFormat="1" applyFont="1" applyFill="1" applyBorder="1"/>
    <xf numFmtId="164" fontId="3" fillId="0" borderId="0" xfId="1" applyNumberFormat="1" applyFont="1"/>
    <xf numFmtId="164" fontId="3" fillId="0" borderId="0" xfId="1" applyNumberFormat="1" applyFont="1" applyFill="1"/>
    <xf numFmtId="0" fontId="4" fillId="0" borderId="1" xfId="0" applyFont="1" applyFill="1" applyBorder="1"/>
    <xf numFmtId="164" fontId="3" fillId="0" borderId="1" xfId="1" applyNumberFormat="1" applyFont="1" applyFill="1" applyBorder="1"/>
    <xf numFmtId="164" fontId="3" fillId="0" borderId="2" xfId="1" applyNumberFormat="1" applyFont="1" applyBorder="1" applyAlignment="1"/>
    <xf numFmtId="164" fontId="3" fillId="0" borderId="1" xfId="1" applyNumberFormat="1" applyFont="1" applyBorder="1" applyAlignment="1"/>
    <xf numFmtId="164" fontId="3" fillId="2" borderId="3" xfId="1" applyNumberFormat="1" applyFont="1" applyFill="1" applyBorder="1"/>
    <xf numFmtId="0" fontId="7" fillId="0" borderId="1" xfId="0" applyFont="1" applyBorder="1"/>
    <xf numFmtId="0" fontId="4" fillId="0" borderId="0" xfId="0" quotePrefix="1" applyFont="1" applyFill="1" applyBorder="1" applyAlignment="1">
      <alignment horizontal="left"/>
    </xf>
    <xf numFmtId="164" fontId="3" fillId="0" borderId="2" xfId="1" applyNumberFormat="1" applyFont="1" applyFill="1" applyBorder="1"/>
    <xf numFmtId="164" fontId="3" fillId="0" borderId="4" xfId="1" applyNumberFormat="1" applyFont="1" applyBorder="1"/>
    <xf numFmtId="164" fontId="3" fillId="2" borderId="1" xfId="1" applyNumberFormat="1" applyFont="1" applyFill="1" applyBorder="1"/>
    <xf numFmtId="0" fontId="6" fillId="3" borderId="1" xfId="0" applyFont="1" applyFill="1" applyBorder="1" applyAlignment="1">
      <alignment horizontal="right"/>
    </xf>
    <xf numFmtId="164" fontId="3" fillId="3" borderId="1" xfId="1" applyNumberFormat="1" applyFont="1" applyFill="1" applyBorder="1"/>
    <xf numFmtId="165" fontId="4" fillId="0" borderId="0" xfId="0" applyNumberFormat="1" applyFont="1" applyBorder="1" applyAlignment="1">
      <alignment horizontal="right"/>
    </xf>
    <xf numFmtId="15" fontId="3" fillId="0" borderId="0" xfId="0" quotePrefix="1" applyNumberFormat="1" applyFont="1" applyBorder="1" applyAlignment="1">
      <alignment horizontal="center"/>
    </xf>
    <xf numFmtId="165" fontId="4" fillId="0" borderId="0" xfId="0" applyNumberFormat="1" applyFont="1" applyFill="1" applyBorder="1" applyAlignment="1">
      <alignment horizontal="right"/>
    </xf>
    <xf numFmtId="17" fontId="3" fillId="0" borderId="5" xfId="0" quotePrefix="1" applyNumberFormat="1" applyFont="1" applyBorder="1" applyAlignment="1">
      <alignment horizontal="center"/>
    </xf>
    <xf numFmtId="17" fontId="3" fillId="0" borderId="5" xfId="0" applyNumberFormat="1" applyFont="1" applyBorder="1" applyAlignment="1">
      <alignment horizontal="center"/>
    </xf>
    <xf numFmtId="17" fontId="3" fillId="0" borderId="0" xfId="0" quotePrefix="1" applyNumberFormat="1" applyFont="1" applyBorder="1" applyAlignment="1">
      <alignment horizontal="center"/>
    </xf>
    <xf numFmtId="0" fontId="0" fillId="0" borderId="0" xfId="0" applyFill="1"/>
    <xf numFmtId="0" fontId="4" fillId="2" borderId="5" xfId="0" applyFont="1" applyFill="1" applyBorder="1" applyAlignment="1">
      <alignment horizontal="center"/>
    </xf>
    <xf numFmtId="17" fontId="3" fillId="0" borderId="6" xfId="0" quotePrefix="1" applyNumberFormat="1" applyFont="1" applyBorder="1" applyAlignment="1">
      <alignment horizontal="center"/>
    </xf>
    <xf numFmtId="17" fontId="3" fillId="0" borderId="6" xfId="0" applyNumberFormat="1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nchByTrader02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QueryPage"/>
      <sheetName val="Months"/>
      <sheetName val="GRMSPositions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"/>
  <sheetViews>
    <sheetView tabSelected="1" workbookViewId="0">
      <selection activeCell="F14" sqref="F14"/>
    </sheetView>
  </sheetViews>
  <sheetFormatPr defaultRowHeight="12.75" x14ac:dyDescent="0.2"/>
  <cols>
    <col min="1" max="1" width="18.7109375" bestFit="1" customWidth="1"/>
    <col min="2" max="4" width="0" hidden="1" customWidth="1"/>
    <col min="6" max="6" width="1.7109375" customWidth="1"/>
    <col min="8" max="8" width="1.7109375" customWidth="1"/>
    <col min="10" max="10" width="1.7109375" customWidth="1"/>
    <col min="12" max="12" width="1.7109375" customWidth="1"/>
    <col min="14" max="14" width="1.7109375" customWidth="1"/>
    <col min="16" max="16" width="1.7109375" customWidth="1"/>
    <col min="18" max="18" width="1.7109375" customWidth="1"/>
    <col min="20" max="20" width="1.7109375" customWidth="1"/>
    <col min="22" max="22" width="1.7109375" customWidth="1"/>
    <col min="24" max="24" width="1.7109375" customWidth="1"/>
    <col min="26" max="26" width="1.7109375" customWidth="1"/>
    <col min="28" max="28" width="1.7109375" customWidth="1"/>
    <col min="30" max="30" width="1.7109375" customWidth="1"/>
    <col min="32" max="32" width="1.7109375" customWidth="1"/>
    <col min="34" max="34" width="1.7109375" customWidth="1"/>
    <col min="36" max="36" width="0.85546875" customWidth="1"/>
    <col min="38" max="38" width="1.28515625" customWidth="1"/>
  </cols>
  <sheetData>
    <row r="1" spans="1:41" s="2" customFormat="1" ht="13.5" customHeight="1" x14ac:dyDescent="0.2">
      <c r="A1" s="35" t="s">
        <v>12</v>
      </c>
      <c r="B1" s="36"/>
      <c r="C1" s="37"/>
      <c r="D1" s="37"/>
      <c r="E1" s="38">
        <f ca="1">[1]Months!#REF!</f>
        <v>36923</v>
      </c>
      <c r="G1" s="39" t="s">
        <v>13</v>
      </c>
      <c r="I1" s="39">
        <f ca="1">_xludf.EOMONTH(E1,1)</f>
        <v>36981</v>
      </c>
      <c r="J1" s="40"/>
      <c r="K1" s="39">
        <f ca="1">EOMONTH(I1,1)</f>
        <v>37011</v>
      </c>
      <c r="L1" s="40"/>
      <c r="M1" s="38">
        <f ca="1">EOMONTH(K2,1)</f>
        <v>37042</v>
      </c>
      <c r="N1" s="40"/>
      <c r="O1" s="38">
        <f ca="1">EOMONTH(M2,1)</f>
        <v>37072</v>
      </c>
      <c r="P1" s="40"/>
      <c r="Q1" s="38">
        <f ca="1">EOMONTH(O2,1)</f>
        <v>37103</v>
      </c>
      <c r="R1" s="40"/>
      <c r="S1" s="38">
        <f ca="1">EOMONTH(Q2,1)</f>
        <v>37134</v>
      </c>
      <c r="T1" s="40"/>
      <c r="U1" s="38">
        <f ca="1">EOMONTH(S2,1)</f>
        <v>37164</v>
      </c>
      <c r="V1" s="40"/>
      <c r="W1" s="38">
        <f ca="1">_xludf.EOMONTH(U2,1)</f>
        <v>37287</v>
      </c>
      <c r="X1" s="40"/>
      <c r="Y1" s="38">
        <f ca="1">_xludf.EOMONTH(W1,12)</f>
        <v>37652</v>
      </c>
      <c r="Z1" s="40"/>
      <c r="AA1" s="38">
        <f ca="1">_xludf.EOMONTH(Y1,12)</f>
        <v>38017</v>
      </c>
      <c r="AB1" s="40"/>
      <c r="AC1" s="38">
        <f ca="1">_xludf.EOMONTH(AA1,12)</f>
        <v>38383</v>
      </c>
      <c r="AD1" s="40"/>
      <c r="AE1" s="38">
        <f ca="1">_xludf.EOMONTH(AC2,1)</f>
        <v>40574</v>
      </c>
      <c r="AF1" s="40"/>
      <c r="AG1" s="38">
        <f ca="1">_xludf.EOMONTH(AE2,1)</f>
        <v>42400</v>
      </c>
      <c r="AH1" s="36"/>
      <c r="AI1" s="38" t="s">
        <v>14</v>
      </c>
      <c r="AJ1" s="18"/>
      <c r="AK1" s="38" t="s">
        <v>15</v>
      </c>
      <c r="AL1" s="41"/>
      <c r="AM1" s="38"/>
      <c r="AO1" s="42"/>
    </row>
    <row r="2" spans="1:41" s="2" customFormat="1" ht="12.75" customHeight="1" thickBot="1" x14ac:dyDescent="0.25">
      <c r="A2" s="35" t="s">
        <v>16</v>
      </c>
      <c r="B2" s="36"/>
      <c r="C2" s="37"/>
      <c r="D2" s="37"/>
      <c r="E2" s="43">
        <f ca="1">E1</f>
        <v>36923</v>
      </c>
      <c r="G2" s="44" t="s">
        <v>17</v>
      </c>
      <c r="I2" s="43">
        <f ca="1">_xludf.EOMONTH(E1,1)</f>
        <v>36981</v>
      </c>
      <c r="J2" s="40"/>
      <c r="K2" s="43">
        <f ca="1">EOMONTH(K1,0)</f>
        <v>37011</v>
      </c>
      <c r="L2" s="40"/>
      <c r="M2" s="43">
        <f ca="1">EOMONTH(M1,0)</f>
        <v>37042</v>
      </c>
      <c r="N2" s="40"/>
      <c r="O2" s="43">
        <f ca="1">_xludf.EOMONTH(M2,1)</f>
        <v>37072</v>
      </c>
      <c r="P2" s="40"/>
      <c r="Q2" s="43">
        <f ca="1">EOMONTH(O2,1)</f>
        <v>37103</v>
      </c>
      <c r="R2" s="40"/>
      <c r="S2" s="43">
        <f ca="1">_xludf.EOMONTH(S1,0)</f>
        <v>37134</v>
      </c>
      <c r="T2" s="40"/>
      <c r="U2" s="43">
        <f ca="1">_xludf.EOMONTH(U1,3)</f>
        <v>37256</v>
      </c>
      <c r="V2" s="40"/>
      <c r="W2" s="43">
        <f ca="1">_xludf.EOMONTH(W1,11)</f>
        <v>37621</v>
      </c>
      <c r="X2" s="40"/>
      <c r="Y2" s="43">
        <f ca="1">_xludf.EOMONTH(Y1,11)</f>
        <v>37986</v>
      </c>
      <c r="Z2" s="40"/>
      <c r="AA2" s="43">
        <f ca="1">_xludf.EOMONTH(AA1,11)</f>
        <v>38352</v>
      </c>
      <c r="AB2" s="40"/>
      <c r="AC2" s="43">
        <f ca="1">_xludf.EOMONTH(AC1,71)</f>
        <v>40543</v>
      </c>
      <c r="AD2" s="40"/>
      <c r="AE2" s="43">
        <f ca="1">_xludf.EOMONTH(AE1,59)</f>
        <v>42369</v>
      </c>
      <c r="AF2" s="40"/>
      <c r="AG2" s="43">
        <f ca="1">_xludf.EOMONTH(AG1,93)</f>
        <v>45230</v>
      </c>
      <c r="AH2" s="36"/>
      <c r="AI2" s="43" t="str">
        <f ca="1">(TEXT(E1,"mmm-yy")&amp;"/"&amp;(TEXT(AG2,"mmm-yy")))</f>
        <v>Feb-01/Oct-23</v>
      </c>
      <c r="AJ2" s="18"/>
      <c r="AK2" s="43">
        <f ca="1">'[1]Report -Benchmark Change'!#REF!</f>
        <v>36929</v>
      </c>
      <c r="AL2" s="41"/>
      <c r="AM2" s="43" t="s">
        <v>18</v>
      </c>
      <c r="AO2" s="45"/>
    </row>
    <row r="3" spans="1:41" ht="8.25" customHeight="1" thickTop="1" x14ac:dyDescent="0.25">
      <c r="A3" s="1"/>
      <c r="B3" s="2"/>
      <c r="C3" s="3"/>
      <c r="D3" s="3"/>
      <c r="E3" s="4"/>
      <c r="G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4"/>
      <c r="X3" s="5"/>
      <c r="Y3" s="4"/>
      <c r="Z3" s="5"/>
      <c r="AA3" s="4"/>
      <c r="AB3" s="4"/>
      <c r="AC3" s="4"/>
      <c r="AD3" s="4"/>
      <c r="AE3" s="4"/>
      <c r="AF3" s="4"/>
      <c r="AG3" s="4"/>
      <c r="AH3" s="5"/>
      <c r="AI3" s="6"/>
      <c r="AJ3" s="7"/>
      <c r="AK3" s="8"/>
      <c r="AL3" s="9"/>
      <c r="AM3" s="8"/>
    </row>
    <row r="4" spans="1:41" ht="13.5" x14ac:dyDescent="0.25">
      <c r="A4" s="10" t="s">
        <v>0</v>
      </c>
      <c r="B4" s="2"/>
      <c r="C4" s="11"/>
      <c r="D4" s="11"/>
      <c r="E4" s="12"/>
      <c r="G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3"/>
      <c r="AE4" s="14"/>
      <c r="AF4" s="15"/>
      <c r="AG4" s="14"/>
      <c r="AH4" s="15"/>
      <c r="AI4" s="6"/>
      <c r="AJ4" s="7"/>
      <c r="AK4" s="16"/>
      <c r="AL4" s="9"/>
      <c r="AM4" s="8"/>
    </row>
    <row r="5" spans="1:41" ht="13.5" x14ac:dyDescent="0.25">
      <c r="A5" s="17"/>
      <c r="B5" s="18"/>
      <c r="C5" s="19"/>
      <c r="D5" s="19"/>
      <c r="E5" s="12"/>
      <c r="G5" s="20"/>
      <c r="I5" s="12"/>
      <c r="J5" s="20"/>
      <c r="K5" s="12"/>
      <c r="L5" s="20"/>
      <c r="M5" s="12"/>
      <c r="N5" s="20"/>
      <c r="O5" s="12"/>
      <c r="P5" s="20"/>
      <c r="Q5" s="12"/>
      <c r="R5" s="20"/>
      <c r="S5" s="12"/>
      <c r="T5" s="20"/>
      <c r="U5" s="12"/>
      <c r="V5" s="20"/>
      <c r="W5" s="12"/>
      <c r="X5" s="20"/>
      <c r="Y5" s="12"/>
      <c r="Z5" s="20"/>
      <c r="AA5" s="12"/>
      <c r="AB5" s="20"/>
      <c r="AC5" s="12"/>
      <c r="AD5" s="12"/>
      <c r="AE5" s="12"/>
      <c r="AF5" s="12"/>
      <c r="AG5" s="12"/>
      <c r="AH5" s="12"/>
      <c r="AI5" s="21"/>
      <c r="AJ5" s="7"/>
      <c r="AK5" s="22"/>
      <c r="AL5" s="9"/>
      <c r="AM5" s="22"/>
    </row>
    <row r="6" spans="1:41" x14ac:dyDescent="0.2">
      <c r="A6" s="23" t="s">
        <v>1</v>
      </c>
      <c r="B6" s="18"/>
      <c r="C6" s="3" t="s">
        <v>2</v>
      </c>
      <c r="D6" s="3" t="s">
        <v>3</v>
      </c>
      <c r="E6" s="24">
        <v>-63.391585395276209</v>
      </c>
      <c r="G6" s="25"/>
      <c r="I6" s="24">
        <v>0</v>
      </c>
      <c r="K6" s="24">
        <v>0</v>
      </c>
      <c r="M6" s="24">
        <v>0</v>
      </c>
      <c r="O6" s="24">
        <v>0</v>
      </c>
      <c r="Q6" s="24">
        <v>0</v>
      </c>
      <c r="S6" s="24">
        <v>0</v>
      </c>
      <c r="U6" s="24">
        <v>0</v>
      </c>
      <c r="W6" s="24">
        <v>0</v>
      </c>
      <c r="Y6" s="24">
        <v>0</v>
      </c>
      <c r="AA6" s="24">
        <v>0</v>
      </c>
      <c r="AC6" s="24">
        <v>0</v>
      </c>
      <c r="AE6" s="24">
        <v>0</v>
      </c>
      <c r="AG6" s="24">
        <v>0</v>
      </c>
      <c r="AH6" s="20"/>
      <c r="AI6" s="24">
        <v>-63.391585395276209</v>
      </c>
      <c r="AJ6" s="7"/>
      <c r="AK6" s="24">
        <v>-60.587578607276335</v>
      </c>
      <c r="AL6" s="9"/>
      <c r="AM6" s="24">
        <v>-2.8040067879998745</v>
      </c>
    </row>
    <row r="7" spans="1:41" x14ac:dyDescent="0.2">
      <c r="A7" s="23" t="s">
        <v>4</v>
      </c>
      <c r="B7" s="18"/>
      <c r="C7" s="3" t="s">
        <v>2</v>
      </c>
      <c r="D7" s="3" t="s">
        <v>5</v>
      </c>
      <c r="E7" s="24">
        <v>0</v>
      </c>
      <c r="G7" s="26"/>
      <c r="I7" s="24">
        <v>0</v>
      </c>
      <c r="K7" s="24">
        <v>0</v>
      </c>
      <c r="M7" s="24">
        <v>0</v>
      </c>
      <c r="O7" s="24">
        <v>0</v>
      </c>
      <c r="Q7" s="24">
        <v>0</v>
      </c>
      <c r="S7" s="24">
        <v>0</v>
      </c>
      <c r="U7" s="24">
        <v>0</v>
      </c>
      <c r="W7" s="24">
        <v>0</v>
      </c>
      <c r="Y7" s="24">
        <v>0</v>
      </c>
      <c r="AA7" s="24">
        <v>0</v>
      </c>
      <c r="AC7" s="24">
        <v>0</v>
      </c>
      <c r="AE7" s="24">
        <v>0</v>
      </c>
      <c r="AG7" s="24">
        <v>0</v>
      </c>
      <c r="AH7" s="20"/>
      <c r="AI7" s="24">
        <v>0</v>
      </c>
      <c r="AJ7" s="27"/>
      <c r="AK7" s="24">
        <v>0</v>
      </c>
      <c r="AL7" s="9"/>
      <c r="AM7" s="24">
        <v>0</v>
      </c>
    </row>
    <row r="8" spans="1:41" x14ac:dyDescent="0.2">
      <c r="A8" s="28" t="s">
        <v>6</v>
      </c>
      <c r="B8" s="18"/>
      <c r="C8" s="29" t="s">
        <v>2</v>
      </c>
      <c r="D8" s="3" t="s">
        <v>7</v>
      </c>
      <c r="E8" s="24">
        <v>0</v>
      </c>
      <c r="G8" s="30"/>
      <c r="I8" s="24">
        <v>-23.994317424927441</v>
      </c>
      <c r="K8" s="24">
        <v>-13.95341471572929</v>
      </c>
      <c r="M8" s="24">
        <v>-15.566305623651465</v>
      </c>
      <c r="O8" s="24">
        <v>-11.731063419620732</v>
      </c>
      <c r="Q8" s="24">
        <v>-0.51773343205347666</v>
      </c>
      <c r="S8" s="24">
        <v>2.490196109028965</v>
      </c>
      <c r="U8" s="24">
        <v>-16.041687311057338</v>
      </c>
      <c r="W8" s="24">
        <v>-425.21004674301537</v>
      </c>
      <c r="Y8" s="24">
        <v>-539.2711751962164</v>
      </c>
      <c r="AA8" s="24">
        <v>-433.08170254297869</v>
      </c>
      <c r="AC8" s="24">
        <v>-1889.4783782412928</v>
      </c>
      <c r="AE8" s="24">
        <v>-129.00230920294541</v>
      </c>
      <c r="AG8" s="24">
        <v>-0.30242232492716492</v>
      </c>
      <c r="AH8" s="31"/>
      <c r="AI8" s="24">
        <v>-3495.660360069387</v>
      </c>
      <c r="AJ8" s="32"/>
      <c r="AK8" s="24">
        <v>-3495.660360069387</v>
      </c>
      <c r="AL8" s="9"/>
      <c r="AM8" s="24">
        <v>0</v>
      </c>
    </row>
    <row r="9" spans="1:41" x14ac:dyDescent="0.2">
      <c r="A9" s="28" t="s">
        <v>8</v>
      </c>
      <c r="B9" s="18"/>
      <c r="C9" s="3" t="s">
        <v>2</v>
      </c>
      <c r="D9" s="3" t="s">
        <v>7</v>
      </c>
      <c r="E9" s="24">
        <v>0</v>
      </c>
      <c r="G9" s="26"/>
      <c r="I9" s="24">
        <v>-0.42829054538979927</v>
      </c>
      <c r="K9" s="24">
        <v>-0.43408834842175986</v>
      </c>
      <c r="M9" s="24">
        <v>-1.2114014439122666E-2</v>
      </c>
      <c r="O9" s="24">
        <v>0.58895310505328757</v>
      </c>
      <c r="Q9" s="24">
        <v>-0.41934006087531289</v>
      </c>
      <c r="S9" s="24">
        <v>-0.29378691722748979</v>
      </c>
      <c r="U9" s="24">
        <v>-3.8027522081414036</v>
      </c>
      <c r="W9" s="24">
        <v>5.2462966678329668</v>
      </c>
      <c r="Y9" s="24">
        <v>3.6392340985832647</v>
      </c>
      <c r="AA9" s="24">
        <v>2.8244608558827116</v>
      </c>
      <c r="AC9" s="24">
        <v>5.5305684706279434</v>
      </c>
      <c r="AE9" s="24">
        <v>-0.23166463857364875</v>
      </c>
      <c r="AG9" s="24">
        <v>0</v>
      </c>
      <c r="AH9" s="31"/>
      <c r="AI9" s="24">
        <v>12.207476464911636</v>
      </c>
      <c r="AJ9" s="32"/>
      <c r="AK9" s="24">
        <v>12.207476464911636</v>
      </c>
      <c r="AL9" s="9"/>
      <c r="AM9" s="24">
        <v>0</v>
      </c>
    </row>
    <row r="10" spans="1:41" x14ac:dyDescent="0.2">
      <c r="A10" s="28" t="s">
        <v>9</v>
      </c>
      <c r="B10" s="18"/>
      <c r="C10" s="3" t="s">
        <v>2</v>
      </c>
      <c r="D10" s="3" t="s">
        <v>10</v>
      </c>
      <c r="E10" s="24">
        <v>0</v>
      </c>
      <c r="G10" s="26"/>
      <c r="I10" s="24">
        <v>8.7890610943269026E-2</v>
      </c>
      <c r="K10" s="24">
        <v>-0.37785301613311706</v>
      </c>
      <c r="M10" s="24">
        <v>7.6231324634631226E-2</v>
      </c>
      <c r="O10" s="24">
        <v>0.32261976985830104</v>
      </c>
      <c r="Q10" s="24">
        <v>0.77612827374772209</v>
      </c>
      <c r="S10" s="24">
        <v>0.54178673582103798</v>
      </c>
      <c r="U10" s="24">
        <v>42.40142574739567</v>
      </c>
      <c r="W10" s="24">
        <v>67.045157189925604</v>
      </c>
      <c r="Y10" s="24">
        <v>75.964622194215352</v>
      </c>
      <c r="AA10" s="24">
        <v>-29.928804950565066</v>
      </c>
      <c r="AC10" s="24">
        <v>-80.926728989054865</v>
      </c>
      <c r="AE10" s="24">
        <v>75.02484862977812</v>
      </c>
      <c r="AG10" s="24">
        <v>30.995679065588135</v>
      </c>
      <c r="AH10" s="31"/>
      <c r="AI10" s="24">
        <v>182.00300258615482</v>
      </c>
      <c r="AJ10" s="32"/>
      <c r="AK10" s="24">
        <v>182.00300258615482</v>
      </c>
      <c r="AL10" s="9"/>
      <c r="AM10" s="24">
        <v>0</v>
      </c>
    </row>
    <row r="11" spans="1:41" ht="13.5" x14ac:dyDescent="0.25">
      <c r="A11" s="33" t="s">
        <v>11</v>
      </c>
      <c r="B11" s="18"/>
      <c r="C11" s="3"/>
      <c r="D11" s="3"/>
      <c r="E11" s="34">
        <v>-63.391585395276209</v>
      </c>
      <c r="G11" s="34"/>
      <c r="I11" s="34">
        <v>-0.34039993444653027</v>
      </c>
      <c r="J11" s="20"/>
      <c r="K11" s="34">
        <v>-0.81194136455487698</v>
      </c>
      <c r="L11" s="20"/>
      <c r="M11" s="34">
        <v>6.4117310195508564E-2</v>
      </c>
      <c r="N11" s="20"/>
      <c r="O11" s="34">
        <v>0.91157287491158856</v>
      </c>
      <c r="P11" s="20"/>
      <c r="Q11" s="34">
        <v>0.35678821287240919</v>
      </c>
      <c r="R11" s="20"/>
      <c r="S11" s="34">
        <v>0.24799981859354819</v>
      </c>
      <c r="T11" s="20"/>
      <c r="U11" s="34">
        <v>38.598673539254264</v>
      </c>
      <c r="V11" s="20"/>
      <c r="W11" s="34">
        <v>72.291453857758569</v>
      </c>
      <c r="X11" s="20"/>
      <c r="Y11" s="34">
        <v>79.603856292798611</v>
      </c>
      <c r="Z11" s="20"/>
      <c r="AA11" s="34">
        <v>-27.104344094682354</v>
      </c>
      <c r="AB11" s="20"/>
      <c r="AC11" s="34">
        <v>-75.396160518426925</v>
      </c>
      <c r="AD11" s="20"/>
      <c r="AE11" s="34">
        <v>74.793183991204472</v>
      </c>
      <c r="AF11" s="20"/>
      <c r="AG11" s="34">
        <v>30.995679065588135</v>
      </c>
      <c r="AH11" s="20"/>
      <c r="AI11" s="34">
        <v>130.81889365579025</v>
      </c>
      <c r="AJ11" s="32"/>
      <c r="AK11" s="34">
        <v>133.62290044379012</v>
      </c>
      <c r="AL11" s="9"/>
      <c r="AM11" s="34">
        <v>-2.8040067879998745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Felienne</cp:lastModifiedBy>
  <dcterms:created xsi:type="dcterms:W3CDTF">2001-02-09T17:20:54Z</dcterms:created>
  <dcterms:modified xsi:type="dcterms:W3CDTF">2014-09-04T07:45:12Z</dcterms:modified>
</cp:coreProperties>
</file>