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H11" i="2"/>
  <c r="B12" i="2"/>
  <c r="D12" i="2"/>
  <c r="E12" i="2"/>
  <c r="F12" i="2"/>
  <c r="G12" i="2" s="1"/>
  <c r="H12" i="2"/>
  <c r="I12" i="2" s="1"/>
  <c r="D13" i="2"/>
  <c r="F13" i="2"/>
  <c r="G11" i="2" s="1"/>
  <c r="H13" i="2"/>
  <c r="I11" i="2" s="1"/>
  <c r="A15" i="2"/>
  <c r="B15" i="2"/>
  <c r="D15" i="2"/>
  <c r="F15" i="2"/>
  <c r="H15" i="2"/>
  <c r="I15" i="2"/>
  <c r="B16" i="2"/>
  <c r="D16" i="2"/>
  <c r="E16" i="2" s="1"/>
  <c r="F16" i="2"/>
  <c r="G16" i="2" s="1"/>
  <c r="H16" i="2"/>
  <c r="I16" i="2"/>
  <c r="D17" i="2"/>
  <c r="E15" i="2" s="1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B24" i="2"/>
  <c r="D24" i="2"/>
  <c r="E24" i="2"/>
  <c r="F24" i="2"/>
  <c r="G24" i="2"/>
  <c r="H24" i="2"/>
  <c r="I24" i="2" s="1"/>
  <c r="D25" i="2"/>
  <c r="F25" i="2"/>
  <c r="H25" i="2"/>
  <c r="I23" i="2" s="1"/>
  <c r="A27" i="2"/>
  <c r="B27" i="2"/>
  <c r="D27" i="2"/>
  <c r="E27" i="2" s="1"/>
  <c r="F27" i="2"/>
  <c r="H27" i="2"/>
  <c r="B28" i="2"/>
  <c r="D28" i="2"/>
  <c r="E28" i="2"/>
  <c r="F28" i="2"/>
  <c r="G28" i="2" s="1"/>
  <c r="H28" i="2"/>
  <c r="I28" i="2" s="1"/>
  <c r="D29" i="2"/>
  <c r="F29" i="2"/>
  <c r="G27" i="2" s="1"/>
  <c r="H29" i="2"/>
  <c r="I27" i="2" s="1"/>
  <c r="A31" i="2"/>
  <c r="B31" i="2"/>
  <c r="D31" i="2"/>
  <c r="F31" i="2"/>
  <c r="H31" i="2"/>
  <c r="I31" i="2"/>
  <c r="B32" i="2"/>
  <c r="D32" i="2"/>
  <c r="E32" i="2" s="1"/>
  <c r="F32" i="2"/>
  <c r="G32" i="2" s="1"/>
  <c r="H32" i="2"/>
  <c r="I32" i="2"/>
  <c r="D33" i="2"/>
  <c r="E31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 s="1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B40" i="2"/>
  <c r="D40" i="2"/>
  <c r="D44" i="2" s="1"/>
  <c r="E40" i="2"/>
  <c r="F40" i="2"/>
  <c r="F44" i="2" s="1"/>
  <c r="G40" i="2"/>
  <c r="H40" i="2"/>
  <c r="D41" i="2"/>
  <c r="F41" i="2"/>
  <c r="H41" i="2"/>
  <c r="I39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 s="1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B16" i="3"/>
  <c r="D16" i="3"/>
  <c r="E16" i="3"/>
  <c r="F16" i="3"/>
  <c r="G16" i="3"/>
  <c r="H16" i="3"/>
  <c r="D17" i="3"/>
  <c r="F17" i="3"/>
  <c r="H17" i="3"/>
  <c r="I16" i="3" s="1"/>
  <c r="A19" i="3"/>
  <c r="B19" i="3"/>
  <c r="D19" i="3"/>
  <c r="E19" i="3" s="1"/>
  <c r="F19" i="3"/>
  <c r="H19" i="3"/>
  <c r="B20" i="3"/>
  <c r="D20" i="3"/>
  <c r="E20" i="3"/>
  <c r="F20" i="3"/>
  <c r="H20" i="3"/>
  <c r="I20" i="3" s="1"/>
  <c r="D21" i="3"/>
  <c r="F21" i="3"/>
  <c r="G20" i="3" s="1"/>
  <c r="H21" i="3"/>
  <c r="I19" i="3" s="1"/>
  <c r="A23" i="3"/>
  <c r="B23" i="3"/>
  <c r="D23" i="3"/>
  <c r="F23" i="3"/>
  <c r="H23" i="3"/>
  <c r="I23" i="3"/>
  <c r="B24" i="3"/>
  <c r="D24" i="3"/>
  <c r="F24" i="3"/>
  <c r="G24" i="3" s="1"/>
  <c r="H24" i="3"/>
  <c r="I24" i="3"/>
  <c r="D25" i="3"/>
  <c r="E24" i="3" s="1"/>
  <c r="F25" i="3"/>
  <c r="G23" i="3" s="1"/>
  <c r="H25" i="3"/>
  <c r="A31" i="3"/>
  <c r="B31" i="3"/>
  <c r="D31" i="3"/>
  <c r="E31" i="3"/>
  <c r="F31" i="3"/>
  <c r="G31" i="3"/>
  <c r="H31" i="3"/>
  <c r="I31" i="3" s="1"/>
  <c r="B32" i="3"/>
  <c r="D32" i="3"/>
  <c r="E32" i="3" s="1"/>
  <c r="F32" i="3"/>
  <c r="G32" i="3"/>
  <c r="H32" i="3"/>
  <c r="I32" i="3"/>
  <c r="D33" i="3"/>
  <c r="F33" i="3"/>
  <c r="H33" i="3"/>
  <c r="A35" i="3"/>
  <c r="B35" i="3"/>
  <c r="D35" i="3"/>
  <c r="E35" i="3"/>
  <c r="F35" i="3"/>
  <c r="G35" i="3" s="1"/>
  <c r="H35" i="3"/>
  <c r="H43" i="3" s="1"/>
  <c r="B36" i="3"/>
  <c r="D36" i="3"/>
  <c r="E36" i="3"/>
  <c r="F36" i="3"/>
  <c r="G36" i="3"/>
  <c r="H36" i="3"/>
  <c r="D37" i="3"/>
  <c r="F37" i="3"/>
  <c r="H37" i="3"/>
  <c r="I35" i="3" s="1"/>
  <c r="A39" i="3"/>
  <c r="B39" i="3"/>
  <c r="D39" i="3"/>
  <c r="E39" i="3" s="1"/>
  <c r="F39" i="3"/>
  <c r="H39" i="3"/>
  <c r="B40" i="3"/>
  <c r="D40" i="3"/>
  <c r="D44" i="3" s="1"/>
  <c r="E40" i="3"/>
  <c r="F40" i="3"/>
  <c r="H40" i="3"/>
  <c r="H44" i="3" s="1"/>
  <c r="D41" i="3"/>
  <c r="F41" i="3"/>
  <c r="G40" i="3" s="1"/>
  <c r="H41" i="3"/>
  <c r="I39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 s="1"/>
  <c r="D13" i="1"/>
  <c r="F13" i="1"/>
  <c r="H13" i="1"/>
  <c r="A15" i="1"/>
  <c r="B15" i="1"/>
  <c r="D15" i="1"/>
  <c r="E15" i="1"/>
  <c r="F15" i="1"/>
  <c r="H15" i="1"/>
  <c r="I15" i="1" s="1"/>
  <c r="B16" i="1"/>
  <c r="D16" i="1"/>
  <c r="E16" i="1"/>
  <c r="F16" i="1"/>
  <c r="G16" i="1" s="1"/>
  <c r="H16" i="1"/>
  <c r="D17" i="1"/>
  <c r="F17" i="1"/>
  <c r="G15" i="1" s="1"/>
  <c r="H17" i="1"/>
  <c r="I16" i="1" s="1"/>
  <c r="A19" i="1"/>
  <c r="B19" i="1"/>
  <c r="D19" i="1"/>
  <c r="F19" i="1"/>
  <c r="G19" i="1" s="1"/>
  <c r="H19" i="1"/>
  <c r="B20" i="1"/>
  <c r="D20" i="1"/>
  <c r="E20" i="1" s="1"/>
  <c r="F20" i="1"/>
  <c r="H20" i="1"/>
  <c r="D21" i="1"/>
  <c r="E19" i="1" s="1"/>
  <c r="F21" i="1"/>
  <c r="G20" i="1" s="1"/>
  <c r="H21" i="1"/>
  <c r="I19" i="1" s="1"/>
  <c r="A23" i="1"/>
  <c r="B23" i="1"/>
  <c r="D23" i="1"/>
  <c r="E23" i="1" s="1"/>
  <c r="F23" i="1"/>
  <c r="G23" i="1"/>
  <c r="H23" i="1"/>
  <c r="I23" i="1"/>
  <c r="B24" i="1"/>
  <c r="D24" i="1"/>
  <c r="F24" i="1"/>
  <c r="G24" i="1"/>
  <c r="H24" i="1"/>
  <c r="I24" i="1"/>
  <c r="D25" i="1"/>
  <c r="E24" i="1" s="1"/>
  <c r="F25" i="1"/>
  <c r="H25" i="1"/>
  <c r="A27" i="1"/>
  <c r="B27" i="1"/>
  <c r="D27" i="1"/>
  <c r="E27" i="1"/>
  <c r="F27" i="1"/>
  <c r="F43" i="1" s="1"/>
  <c r="G27" i="1"/>
  <c r="H27" i="1"/>
  <c r="I27" i="1"/>
  <c r="B28" i="1"/>
  <c r="D28" i="1"/>
  <c r="E28" i="1"/>
  <c r="F28" i="1"/>
  <c r="G28" i="1"/>
  <c r="H28" i="1"/>
  <c r="I28" i="1" s="1"/>
  <c r="D29" i="1"/>
  <c r="F29" i="1"/>
  <c r="H29" i="1"/>
  <c r="A31" i="1"/>
  <c r="B31" i="1"/>
  <c r="D31" i="1"/>
  <c r="D43" i="1" s="1"/>
  <c r="E31" i="1"/>
  <c r="F31" i="1"/>
  <c r="H31" i="1"/>
  <c r="I31" i="1" s="1"/>
  <c r="B32" i="1"/>
  <c r="D32" i="1"/>
  <c r="E32" i="1"/>
  <c r="F32" i="1"/>
  <c r="G32" i="1" s="1"/>
  <c r="H32" i="1"/>
  <c r="D33" i="1"/>
  <c r="F33" i="1"/>
  <c r="G31" i="1" s="1"/>
  <c r="H33" i="1"/>
  <c r="I32" i="1" s="1"/>
  <c r="A35" i="1"/>
  <c r="B35" i="1"/>
  <c r="D35" i="1"/>
  <c r="F35" i="1"/>
  <c r="G35" i="1" s="1"/>
  <c r="H35" i="1"/>
  <c r="B36" i="1"/>
  <c r="D36" i="1"/>
  <c r="E36" i="1" s="1"/>
  <c r="F36" i="1"/>
  <c r="H36" i="1"/>
  <c r="D37" i="1"/>
  <c r="E35" i="1" s="1"/>
  <c r="F37" i="1"/>
  <c r="G36" i="1" s="1"/>
  <c r="H37" i="1"/>
  <c r="I36" i="1" s="1"/>
  <c r="A39" i="1"/>
  <c r="B39" i="1"/>
  <c r="D39" i="1"/>
  <c r="E39" i="1" s="1"/>
  <c r="F39" i="1"/>
  <c r="G39" i="1"/>
  <c r="H39" i="1"/>
  <c r="I39" i="1"/>
  <c r="B40" i="1"/>
  <c r="D40" i="1"/>
  <c r="D44" i="1" s="1"/>
  <c r="F40" i="1"/>
  <c r="G40" i="1"/>
  <c r="H40" i="1"/>
  <c r="H44" i="1" s="1"/>
  <c r="I40" i="1"/>
  <c r="D41" i="1"/>
  <c r="E40" i="1" s="1"/>
  <c r="F41" i="1"/>
  <c r="H41" i="1"/>
  <c r="H43" i="1"/>
  <c r="H45" i="3" l="1"/>
  <c r="I43" i="3"/>
  <c r="H45" i="1"/>
  <c r="I43" i="1" s="1"/>
  <c r="D45" i="1"/>
  <c r="E44" i="1" s="1"/>
  <c r="I44" i="3"/>
  <c r="I35" i="1"/>
  <c r="I20" i="1"/>
  <c r="D45" i="3"/>
  <c r="E44" i="3" s="1"/>
  <c r="I40" i="3"/>
  <c r="F44" i="1"/>
  <c r="G19" i="3"/>
  <c r="G39" i="3"/>
  <c r="E23" i="3"/>
  <c r="I15" i="3"/>
  <c r="F43" i="3"/>
  <c r="I36" i="3"/>
  <c r="H43" i="2"/>
  <c r="I40" i="2"/>
  <c r="D43" i="2"/>
  <c r="F45" i="2"/>
  <c r="G44" i="2" s="1"/>
  <c r="E43" i="1" l="1"/>
  <c r="H45" i="2"/>
  <c r="I44" i="2" s="1"/>
  <c r="F45" i="3"/>
  <c r="G44" i="3" s="1"/>
  <c r="F45" i="1"/>
  <c r="G43" i="1" s="1"/>
  <c r="I44" i="1"/>
  <c r="D45" i="2"/>
  <c r="E44" i="2" s="1"/>
  <c r="E43" i="2"/>
  <c r="G43" i="2"/>
  <c r="E43" i="3"/>
  <c r="G43" i="3" l="1"/>
  <c r="I43" i="2"/>
  <c r="G44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<sst xmlns="http://schemas.openxmlformats.org/spreadsheetml/2006/main" count="61" uniqueCount="14">
  <si>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</si>
  <si>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</si>
  <si>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September 13,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</si>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</sst>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9-1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58075</v>
          </cell>
          <cell r="E6">
            <v>8058722049</v>
          </cell>
          <cell r="F6">
            <v>6440236693.2257624</v>
          </cell>
        </row>
        <row r="7">
          <cell r="C7" t="str">
            <v>NON-EOL</v>
          </cell>
          <cell r="D7">
            <v>14725</v>
          </cell>
          <cell r="E7">
            <v>2735963612.7922502</v>
          </cell>
          <cell r="F7">
            <v>5820732216.1708803</v>
          </cell>
        </row>
        <row r="8">
          <cell r="D8">
            <v>72800</v>
          </cell>
          <cell r="E8">
            <v>10794685661.79225</v>
          </cell>
          <cell r="F8">
            <v>12260968909.396643</v>
          </cell>
        </row>
        <row r="9">
          <cell r="B9" t="str">
            <v>EAST</v>
          </cell>
          <cell r="C9" t="str">
            <v>EOL</v>
          </cell>
          <cell r="D9">
            <v>40480</v>
          </cell>
          <cell r="E9">
            <v>4342414371</v>
          </cell>
          <cell r="F9">
            <v>6834453663.1573458</v>
          </cell>
        </row>
        <row r="10">
          <cell r="C10" t="str">
            <v>NON-EOL</v>
          </cell>
          <cell r="D10">
            <v>26543</v>
          </cell>
          <cell r="E10">
            <v>8124533354.5003405</v>
          </cell>
          <cell r="F10">
            <v>16486486232.058226</v>
          </cell>
        </row>
        <row r="11">
          <cell r="D11">
            <v>67023</v>
          </cell>
          <cell r="E11">
            <v>12466947725.50034</v>
          </cell>
          <cell r="F11">
            <v>23320939895.215572</v>
          </cell>
        </row>
        <row r="12">
          <cell r="B12" t="str">
            <v>ECC-CANADA WEST</v>
          </cell>
          <cell r="C12" t="str">
            <v>EOL</v>
          </cell>
          <cell r="D12">
            <v>35937</v>
          </cell>
          <cell r="E12">
            <v>4754734860.5804338</v>
          </cell>
          <cell r="F12">
            <v>13273397001.633812</v>
          </cell>
        </row>
        <row r="13">
          <cell r="C13" t="str">
            <v>NON-EOL</v>
          </cell>
          <cell r="D13">
            <v>15466</v>
          </cell>
          <cell r="E13">
            <v>4403318234.367672</v>
          </cell>
          <cell r="F13">
            <v>9028238786.0021496</v>
          </cell>
        </row>
        <row r="14">
          <cell r="D14">
            <v>51403</v>
          </cell>
          <cell r="E14">
            <v>9158053094.9481049</v>
          </cell>
          <cell r="F14">
            <v>22301635787.635963</v>
          </cell>
        </row>
        <row r="15">
          <cell r="B15" t="str">
            <v>ENA-CANADA EAST</v>
          </cell>
          <cell r="C15" t="str">
            <v>EOL</v>
          </cell>
          <cell r="D15">
            <v>2716</v>
          </cell>
          <cell r="E15">
            <v>360397642.01100004</v>
          </cell>
          <cell r="F15">
            <v>1236723069.6119716</v>
          </cell>
        </row>
        <row r="16">
          <cell r="C16" t="str">
            <v>NON-EOL</v>
          </cell>
          <cell r="D16">
            <v>2651</v>
          </cell>
          <cell r="E16">
            <v>460083428.53095728</v>
          </cell>
          <cell r="F16">
            <v>1498895034.2549386</v>
          </cell>
        </row>
        <row r="17">
          <cell r="D17">
            <v>5367</v>
          </cell>
          <cell r="E17">
            <v>820481070.54195738</v>
          </cell>
          <cell r="F17">
            <v>2735618103.86691</v>
          </cell>
        </row>
        <row r="18">
          <cell r="B18" t="str">
            <v>G-DAILY-EST</v>
          </cell>
          <cell r="C18" t="str">
            <v>EOL</v>
          </cell>
          <cell r="D18">
            <v>8584</v>
          </cell>
          <cell r="E18">
            <v>1860594882</v>
          </cell>
          <cell r="F18">
            <v>6789961135.980382</v>
          </cell>
        </row>
        <row r="19">
          <cell r="C19" t="str">
            <v>NON-EOL</v>
          </cell>
          <cell r="D19">
            <v>2971</v>
          </cell>
          <cell r="E19">
            <v>1039828089.914</v>
          </cell>
          <cell r="F19">
            <v>3439779105.9807773</v>
          </cell>
        </row>
        <row r="20">
          <cell r="D20">
            <v>11555</v>
          </cell>
          <cell r="E20">
            <v>2900422971.914</v>
          </cell>
          <cell r="F20">
            <v>10229740241.961159</v>
          </cell>
        </row>
        <row r="21">
          <cell r="B21" t="str">
            <v>NG-PRICE</v>
          </cell>
          <cell r="C21" t="str">
            <v>EOL</v>
          </cell>
          <cell r="D21">
            <v>50572</v>
          </cell>
          <cell r="E21">
            <v>20193014412</v>
          </cell>
          <cell r="F21">
            <v>77674826346.300003</v>
          </cell>
        </row>
        <row r="22">
          <cell r="C22" t="str">
            <v>NON-EOL</v>
          </cell>
          <cell r="D22">
            <v>39050</v>
          </cell>
          <cell r="E22">
            <v>44175220544.987061</v>
          </cell>
          <cell r="F22">
            <v>157348834567.53085</v>
          </cell>
        </row>
        <row r="23">
          <cell r="D23">
            <v>89622</v>
          </cell>
          <cell r="E23">
            <v>64368234956.987061</v>
          </cell>
          <cell r="F23">
            <v>235023660913.83087</v>
          </cell>
        </row>
        <row r="24">
          <cell r="B24" t="str">
            <v>TEXAS</v>
          </cell>
          <cell r="C24" t="str">
            <v>EOL</v>
          </cell>
          <cell r="D24">
            <v>9027</v>
          </cell>
          <cell r="E24">
            <v>1598373168</v>
          </cell>
          <cell r="F24">
            <v>2267576924.4620004</v>
          </cell>
        </row>
        <row r="25">
          <cell r="C25" t="str">
            <v>NON-EOL</v>
          </cell>
          <cell r="D25">
            <v>9291</v>
          </cell>
          <cell r="E25">
            <v>3684415048.904273</v>
          </cell>
          <cell r="F25">
            <v>6527179861.9062853</v>
          </cell>
        </row>
        <row r="26">
          <cell r="D26">
            <v>18318</v>
          </cell>
          <cell r="E26">
            <v>5282788216.904273</v>
          </cell>
          <cell r="F26">
            <v>8794756786.3682861</v>
          </cell>
        </row>
        <row r="27">
          <cell r="B27" t="str">
            <v>WEST</v>
          </cell>
          <cell r="C27" t="str">
            <v>EOL</v>
          </cell>
          <cell r="D27">
            <v>42582</v>
          </cell>
          <cell r="E27">
            <v>8835546460</v>
          </cell>
          <cell r="F27">
            <v>4878017166.1057043</v>
          </cell>
        </row>
        <row r="28">
          <cell r="C28" t="str">
            <v>NON-EOL</v>
          </cell>
          <cell r="D28">
            <v>17764</v>
          </cell>
          <cell r="E28">
            <v>6976010678.8829556</v>
          </cell>
          <cell r="F28">
            <v>7101451582.1314545</v>
          </cell>
        </row>
        <row r="29">
          <cell r="D29">
            <v>60346</v>
          </cell>
          <cell r="E29">
            <v>15811557138.882956</v>
          </cell>
          <cell r="F29">
            <v>11979468748.23716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8160</v>
          </cell>
          <cell r="E6">
            <v>7260842950</v>
          </cell>
          <cell r="F6">
            <v>3617383297.1050005</v>
          </cell>
        </row>
        <row r="7">
          <cell r="C7" t="str">
            <v>NON-EOL</v>
          </cell>
          <cell r="D7">
            <v>2244</v>
          </cell>
          <cell r="E7">
            <v>1447601185</v>
          </cell>
          <cell r="F7">
            <v>1495435682.3021739</v>
          </cell>
        </row>
        <row r="8">
          <cell r="D8">
            <v>10404</v>
          </cell>
          <cell r="E8">
            <v>8708444135</v>
          </cell>
          <cell r="F8">
            <v>5112818979.4071741</v>
          </cell>
        </row>
        <row r="9">
          <cell r="B9" t="str">
            <v>EAST</v>
          </cell>
          <cell r="C9" t="str">
            <v>EOL</v>
          </cell>
          <cell r="D9">
            <v>6383</v>
          </cell>
          <cell r="E9">
            <v>3345785204</v>
          </cell>
          <cell r="F9">
            <v>2814222218.6817503</v>
          </cell>
        </row>
        <row r="10">
          <cell r="C10" t="str">
            <v>NON-EOL</v>
          </cell>
          <cell r="D10">
            <v>3751</v>
          </cell>
          <cell r="E10">
            <v>3968045359.25</v>
          </cell>
          <cell r="F10">
            <v>2319447870.3971548</v>
          </cell>
        </row>
        <row r="11">
          <cell r="D11">
            <v>10134</v>
          </cell>
          <cell r="E11">
            <v>7313830563.25</v>
          </cell>
          <cell r="F11">
            <v>5133670089.0789051</v>
          </cell>
        </row>
        <row r="12">
          <cell r="B12" t="str">
            <v>ECC-CANADA WEST</v>
          </cell>
          <cell r="C12" t="str">
            <v>EOL</v>
          </cell>
          <cell r="D12">
            <v>3931</v>
          </cell>
          <cell r="E12">
            <v>2283955631.8206697</v>
          </cell>
          <cell r="F12">
            <v>5328877955.2042294</v>
          </cell>
        </row>
        <row r="13">
          <cell r="C13" t="str">
            <v>NON-EOL</v>
          </cell>
          <cell r="D13">
            <v>2695</v>
          </cell>
          <cell r="E13">
            <v>2725730001.6633463</v>
          </cell>
          <cell r="F13">
            <v>3640634654.8241982</v>
          </cell>
        </row>
        <row r="14">
          <cell r="D14">
            <v>6626</v>
          </cell>
          <cell r="E14">
            <v>5009685633.4840164</v>
          </cell>
          <cell r="F14">
            <v>8969512610.0284271</v>
          </cell>
        </row>
        <row r="15">
          <cell r="B15" t="str">
            <v>ENA-CANADA EAST</v>
          </cell>
          <cell r="C15" t="str">
            <v>EOL</v>
          </cell>
          <cell r="D15">
            <v>145</v>
          </cell>
          <cell r="E15">
            <v>47018300</v>
          </cell>
          <cell r="F15">
            <v>76540981.836955503</v>
          </cell>
        </row>
        <row r="16">
          <cell r="C16" t="str">
            <v>NON-EOL</v>
          </cell>
          <cell r="D16">
            <v>33</v>
          </cell>
          <cell r="E16">
            <v>15340000</v>
          </cell>
          <cell r="F16">
            <v>44964858.115000002</v>
          </cell>
        </row>
        <row r="17">
          <cell r="D17">
            <v>178</v>
          </cell>
          <cell r="E17">
            <v>62358300</v>
          </cell>
          <cell r="F17">
            <v>121505839.9519555</v>
          </cell>
        </row>
        <row r="18">
          <cell r="B18" t="str">
            <v>G-DAILY-EST</v>
          </cell>
          <cell r="C18" t="str">
            <v>EOL</v>
          </cell>
          <cell r="D18">
            <v>8584</v>
          </cell>
          <cell r="E18">
            <v>1860594882</v>
          </cell>
          <cell r="F18">
            <v>6789961135.9803801</v>
          </cell>
        </row>
        <row r="19">
          <cell r="C19" t="str">
            <v>NON-EOL</v>
          </cell>
          <cell r="D19">
            <v>2971</v>
          </cell>
          <cell r="E19">
            <v>1039828089.914</v>
          </cell>
          <cell r="F19">
            <v>3439779105.9807744</v>
          </cell>
        </row>
        <row r="20">
          <cell r="D20">
            <v>11555</v>
          </cell>
          <cell r="E20">
            <v>2900422971.914</v>
          </cell>
          <cell r="F20">
            <v>10229740241.961155</v>
          </cell>
        </row>
        <row r="21">
          <cell r="B21" t="str">
            <v>NG-PRICE</v>
          </cell>
          <cell r="C21" t="str">
            <v>EOL</v>
          </cell>
          <cell r="D21">
            <v>50571</v>
          </cell>
          <cell r="E21">
            <v>20193004412</v>
          </cell>
          <cell r="F21">
            <v>77674799346.300003</v>
          </cell>
        </row>
        <row r="22">
          <cell r="C22" t="str">
            <v>NON-EOL</v>
          </cell>
          <cell r="D22">
            <v>38859</v>
          </cell>
          <cell r="E22">
            <v>43455913439.979996</v>
          </cell>
          <cell r="F22">
            <v>154634074577.00891</v>
          </cell>
        </row>
        <row r="23">
          <cell r="D23">
            <v>89430</v>
          </cell>
          <cell r="E23">
            <v>63648917851.979996</v>
          </cell>
          <cell r="F23">
            <v>232308873923.3089</v>
          </cell>
        </row>
        <row r="24">
          <cell r="B24" t="str">
            <v>TEXAS</v>
          </cell>
          <cell r="C24" t="str">
            <v>EOL</v>
          </cell>
          <cell r="D24">
            <v>4119</v>
          </cell>
          <cell r="E24">
            <v>1447471500</v>
          </cell>
          <cell r="F24">
            <v>1690430614.1404996</v>
          </cell>
        </row>
        <row r="25">
          <cell r="C25" t="str">
            <v>NON-EOL</v>
          </cell>
          <cell r="D25">
            <v>3083</v>
          </cell>
          <cell r="E25">
            <v>2220231936</v>
          </cell>
          <cell r="F25">
            <v>1356672817.7177241</v>
          </cell>
        </row>
        <row r="26">
          <cell r="D26">
            <v>7202</v>
          </cell>
          <cell r="E26">
            <v>3667703436</v>
          </cell>
          <cell r="F26">
            <v>3047103431.8582239</v>
          </cell>
        </row>
        <row r="27">
          <cell r="B27" t="str">
            <v>WEST</v>
          </cell>
          <cell r="C27" t="str">
            <v>EOL</v>
          </cell>
          <cell r="D27">
            <v>18252</v>
          </cell>
          <cell r="E27">
            <v>8555221600</v>
          </cell>
          <cell r="F27">
            <v>3717276639.4637032</v>
          </cell>
        </row>
        <row r="28">
          <cell r="C28" t="str">
            <v>NON-EOL</v>
          </cell>
          <cell r="D28">
            <v>8116</v>
          </cell>
          <cell r="E28">
            <v>5958711870.4899559</v>
          </cell>
          <cell r="F28">
            <v>3553462960.2251973</v>
          </cell>
        </row>
        <row r="29">
          <cell r="D29">
            <v>26368</v>
          </cell>
          <cell r="E29">
            <v>14513933470.489956</v>
          </cell>
          <cell r="F29">
            <v>7270739599.6889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49915</v>
          </cell>
          <cell r="E6">
            <v>797879099</v>
          </cell>
          <cell r="F6">
            <v>2822853396.1207657</v>
          </cell>
        </row>
        <row r="7">
          <cell r="C7" t="str">
            <v>NON-EOL</v>
          </cell>
          <cell r="D7">
            <v>12481</v>
          </cell>
          <cell r="E7">
            <v>1288362427.7922502</v>
          </cell>
          <cell r="F7">
            <v>4325296533.8687019</v>
          </cell>
        </row>
        <row r="8">
          <cell r="D8">
            <v>62396</v>
          </cell>
          <cell r="E8">
            <v>2086241526.7922502</v>
          </cell>
          <cell r="F8">
            <v>7148149929.9894676</v>
          </cell>
        </row>
        <row r="9">
          <cell r="B9" t="str">
            <v>EAST</v>
          </cell>
          <cell r="C9" t="str">
            <v>EOL</v>
          </cell>
          <cell r="D9">
            <v>34097</v>
          </cell>
          <cell r="E9">
            <v>996629167</v>
          </cell>
          <cell r="F9">
            <v>4020231444.4755993</v>
          </cell>
        </row>
        <row r="10">
          <cell r="C10" t="str">
            <v>NON-EOL</v>
          </cell>
          <cell r="D10">
            <v>22792</v>
          </cell>
          <cell r="E10">
            <v>4156487995.2503343</v>
          </cell>
          <cell r="F10">
            <v>14167038361.661009</v>
          </cell>
        </row>
        <row r="11">
          <cell r="D11">
            <v>56889</v>
          </cell>
          <cell r="E11">
            <v>5153117162.2503338</v>
          </cell>
          <cell r="F11">
            <v>18187269806.136608</v>
          </cell>
        </row>
        <row r="12">
          <cell r="B12" t="str">
            <v>ECC-CANADA WEST</v>
          </cell>
          <cell r="C12" t="str">
            <v>EOL</v>
          </cell>
          <cell r="D12">
            <v>32006</v>
          </cell>
          <cell r="E12">
            <v>2470779228.7597671</v>
          </cell>
          <cell r="F12">
            <v>7944519046.4296103</v>
          </cell>
        </row>
        <row r="13">
          <cell r="C13" t="str">
            <v>NON-EOL</v>
          </cell>
          <cell r="D13">
            <v>12771</v>
          </cell>
          <cell r="E13">
            <v>1677588232.7043378</v>
          </cell>
          <cell r="F13">
            <v>5387604131.1779108</v>
          </cell>
        </row>
        <row r="14">
          <cell r="D14">
            <v>44777</v>
          </cell>
          <cell r="E14">
            <v>4148367461.4641047</v>
          </cell>
          <cell r="F14">
            <v>13332123177.607521</v>
          </cell>
        </row>
        <row r="15">
          <cell r="B15" t="str">
            <v>ENA-CANADA EAST</v>
          </cell>
          <cell r="C15" t="str">
            <v>EOL</v>
          </cell>
          <cell r="D15">
            <v>2571</v>
          </cell>
          <cell r="E15">
            <v>313379342.01100004</v>
          </cell>
          <cell r="F15">
            <v>1160182087.7750163</v>
          </cell>
        </row>
        <row r="16">
          <cell r="C16" t="str">
            <v>NON-EOL</v>
          </cell>
          <cell r="D16">
            <v>2618</v>
          </cell>
          <cell r="E16">
            <v>444743428.53095752</v>
          </cell>
          <cell r="F16">
            <v>1453930176.1399367</v>
          </cell>
        </row>
        <row r="17">
          <cell r="D17">
            <v>5189</v>
          </cell>
          <cell r="E17">
            <v>758122770.54195762</v>
          </cell>
          <cell r="F17">
            <v>2614112263.9149532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191</v>
          </cell>
          <cell r="E19">
            <v>719307105.00705504</v>
          </cell>
          <cell r="F19">
            <v>2714759990.522027</v>
          </cell>
        </row>
        <row r="20">
          <cell r="D20">
            <v>192</v>
          </cell>
          <cell r="E20">
            <v>719317105.00705504</v>
          </cell>
          <cell r="F20">
            <v>2714786990.522027</v>
          </cell>
        </row>
        <row r="21">
          <cell r="B21" t="str">
            <v>TEXAS</v>
          </cell>
          <cell r="C21" t="str">
            <v>EOL</v>
          </cell>
          <cell r="D21">
            <v>4908</v>
          </cell>
          <cell r="E21">
            <v>150901668</v>
          </cell>
          <cell r="F21">
            <v>577146310.32150006</v>
          </cell>
        </row>
        <row r="22">
          <cell r="C22" t="str">
            <v>NON-EOL</v>
          </cell>
          <cell r="D22">
            <v>6208</v>
          </cell>
          <cell r="E22">
            <v>1464183112.9042714</v>
          </cell>
          <cell r="F22">
            <v>5170507044.1885681</v>
          </cell>
        </row>
        <row r="23">
          <cell r="D23">
            <v>11116</v>
          </cell>
          <cell r="E23">
            <v>1615084780.9042714</v>
          </cell>
          <cell r="F23">
            <v>5747653354.5100679</v>
          </cell>
        </row>
        <row r="24">
          <cell r="B24" t="str">
            <v>WEST</v>
          </cell>
          <cell r="C24" t="str">
            <v>EOL</v>
          </cell>
          <cell r="D24">
            <v>24330</v>
          </cell>
          <cell r="E24">
            <v>280324860</v>
          </cell>
          <cell r="F24">
            <v>1160740526.6419997</v>
          </cell>
        </row>
        <row r="25">
          <cell r="C25" t="str">
            <v>NON-EOL</v>
          </cell>
          <cell r="D25">
            <v>9648</v>
          </cell>
          <cell r="E25">
            <v>1017298808.393</v>
          </cell>
          <cell r="F25">
            <v>3547988621.9062347</v>
          </cell>
        </row>
        <row r="26">
          <cell r="D26">
            <v>33978</v>
          </cell>
          <cell r="E26">
            <v>1297623668.3930001</v>
          </cell>
          <cell r="F26">
            <v>4708729148.5482349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58075</v>
      </c>
      <c r="E11" s="24">
        <f>(D11/D13)*100</f>
        <v>79.77335164835165</v>
      </c>
      <c r="F11" s="23">
        <f>'[1]PHYSICAL+FINANCIAL PIVOT '!E6</f>
        <v>8058722049</v>
      </c>
      <c r="G11" s="24">
        <f>(F11/F13)*100</f>
        <v>74.654531882515272</v>
      </c>
      <c r="H11" s="23">
        <f>'[1]PHYSICAL+FINANCIAL PIVOT '!F6</f>
        <v>6440236693.2257624</v>
      </c>
      <c r="I11" s="24">
        <f>(H11/H13)*100</f>
        <v>52.526327575058531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14725</v>
      </c>
      <c r="E12" s="28">
        <f>(D12/D13)*100</f>
        <v>20.22664835164835</v>
      </c>
      <c r="F12" s="27">
        <f>'[1]PHYSICAL+FINANCIAL PIVOT '!E7</f>
        <v>2735963612.7922502</v>
      </c>
      <c r="G12" s="28">
        <f>(F12/F13)*100</f>
        <v>25.345468117484732</v>
      </c>
      <c r="H12" s="27">
        <f>'[1]PHYSICAL+FINANCIAL PIVOT '!F7</f>
        <v>5820732216.1708803</v>
      </c>
      <c r="I12" s="28">
        <f>(H12/H13)*100</f>
        <v>47.473672424941462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72800</v>
      </c>
      <c r="E13" s="30"/>
      <c r="F13" s="29">
        <f>'[1]PHYSICAL+FINANCIAL PIVOT '!E8</f>
        <v>10794685661.79225</v>
      </c>
      <c r="G13" s="30"/>
      <c r="H13" s="29">
        <f>'[1]PHYSICAL+FINANCIAL PIVOT '!F8</f>
        <v>12260968909.396643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40480</v>
      </c>
      <c r="E15" s="24">
        <f>(D15/D17)*100</f>
        <v>60.397177088462172</v>
      </c>
      <c r="F15" s="23">
        <f>'[1]PHYSICAL+FINANCIAL PIVOT '!E9</f>
        <v>4342414371</v>
      </c>
      <c r="G15" s="24">
        <f>(F15/F17)*100</f>
        <v>34.831415568687042</v>
      </c>
      <c r="H15" s="23">
        <f>'[1]PHYSICAL+FINANCIAL PIVOT '!F9</f>
        <v>6834453663.1573458</v>
      </c>
      <c r="I15" s="24">
        <f>(H15/H17)*100</f>
        <v>29.306081546736777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26543</v>
      </c>
      <c r="E16" s="28">
        <f>(D16/D17)*100</f>
        <v>39.602822911537835</v>
      </c>
      <c r="F16" s="27">
        <f>'[1]PHYSICAL+FINANCIAL PIVOT '!E10</f>
        <v>8124533354.5003405</v>
      </c>
      <c r="G16" s="28">
        <f>(F16/F17)*100</f>
        <v>65.168584431312965</v>
      </c>
      <c r="H16" s="27">
        <f>'[1]PHYSICAL+FINANCIAL PIVOT '!F10</f>
        <v>16486486232.058226</v>
      </c>
      <c r="I16" s="28">
        <f>(H16/H17)*100</f>
        <v>70.693918453263223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67023</v>
      </c>
      <c r="E17" s="30"/>
      <c r="F17" s="29">
        <f>'[1]PHYSICAL+FINANCIAL PIVOT '!E11</f>
        <v>12466947725.50034</v>
      </c>
      <c r="G17" s="30"/>
      <c r="H17" s="29">
        <f>'[1]PHYSICAL+FINANCIAL PIVOT '!F11</f>
        <v>23320939895.215572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35937</v>
      </c>
      <c r="E19" s="24">
        <f>(D19/D21)*100</f>
        <v>69.912261930237534</v>
      </c>
      <c r="F19" s="23">
        <f>'[1]PHYSICAL+FINANCIAL PIVOT '!E12</f>
        <v>4754734860.5804338</v>
      </c>
      <c r="G19" s="24">
        <f>(F19/F21)*100</f>
        <v>51.918620816943161</v>
      </c>
      <c r="H19" s="23">
        <f>'[1]PHYSICAL+FINANCIAL PIVOT '!F12</f>
        <v>13273397001.633812</v>
      </c>
      <c r="I19" s="24">
        <f>(H19/H21)*100</f>
        <v>59.51759381252468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15466</v>
      </c>
      <c r="E20" s="28">
        <f>(D20/D21)*100</f>
        <v>30.087738069762466</v>
      </c>
      <c r="F20" s="27">
        <f>'[1]PHYSICAL+FINANCIAL PIVOT '!E13</f>
        <v>4403318234.367672</v>
      </c>
      <c r="G20" s="28">
        <f>(F20/F21)*100</f>
        <v>48.081379183056853</v>
      </c>
      <c r="H20" s="27">
        <f>'[1]PHYSICAL+FINANCIAL PIVOT '!F13</f>
        <v>9028238786.0021496</v>
      </c>
      <c r="I20" s="28">
        <f>(H20/H21)*100</f>
        <v>40.482406187475313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51403</v>
      </c>
      <c r="E21" s="30"/>
      <c r="F21" s="29">
        <f>'[1]PHYSICAL+FINANCIAL PIVOT '!E14</f>
        <v>9158053094.9481049</v>
      </c>
      <c r="G21" s="30"/>
      <c r="H21" s="29">
        <f>'[1]PHYSICAL+FINANCIAL PIVOT '!F14</f>
        <v>22301635787.635963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2716</v>
      </c>
      <c r="E23" s="24">
        <f>(D23/D25)*100</f>
        <v>50.605552450158378</v>
      </c>
      <c r="F23" s="23">
        <f>'[1]PHYSICAL+FINANCIAL PIVOT '!E15</f>
        <v>360397642.01100004</v>
      </c>
      <c r="G23" s="24">
        <f>(F23/F25)*100</f>
        <v>43.925162316413271</v>
      </c>
      <c r="H23" s="23">
        <f>'[1]PHYSICAL+FINANCIAL PIVOT '!F15</f>
        <v>1236723069.6119716</v>
      </c>
      <c r="I23" s="24">
        <f>(H23/H25)*100</f>
        <v>45.208176823505156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2651</v>
      </c>
      <c r="E24" s="28">
        <f>(D24/D25)*100</f>
        <v>49.394447549841622</v>
      </c>
      <c r="F24" s="27">
        <f>'[1]PHYSICAL+FINANCIAL PIVOT '!E16</f>
        <v>460083428.53095728</v>
      </c>
      <c r="G24" s="28">
        <f>(F24/F25)*100</f>
        <v>56.074837683586722</v>
      </c>
      <c r="H24" s="27">
        <f>'[1]PHYSICAL+FINANCIAL PIVOT '!F16</f>
        <v>1498895034.2549386</v>
      </c>
      <c r="I24" s="28">
        <f>(H24/H25)*100</f>
        <v>54.791823176494844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5367</v>
      </c>
      <c r="E25" s="30"/>
      <c r="F25" s="29">
        <f>'[1]PHYSICAL+FINANCIAL PIVOT '!E17</f>
        <v>820481070.54195738</v>
      </c>
      <c r="G25" s="30"/>
      <c r="H25" s="29">
        <f>'[1]PHYSICAL+FINANCIAL PIVOT '!F17</f>
        <v>2735618103.86691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8584</v>
      </c>
      <c r="E27" s="24">
        <f>(D27/D29)*100</f>
        <v>74.288186932064036</v>
      </c>
      <c r="F27" s="23">
        <f>'[1]PHYSICAL+FINANCIAL PIVOT '!E18</f>
        <v>1860594882</v>
      </c>
      <c r="G27" s="24">
        <f>(F27/F29)*100</f>
        <v>64.149087909484678</v>
      </c>
      <c r="H27" s="23">
        <f>'[1]PHYSICAL+FINANCIAL PIVOT '!F18</f>
        <v>6789961135.980382</v>
      </c>
      <c r="I27" s="24">
        <f>(H27/H29)*100</f>
        <v>66.374717005313414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2971</v>
      </c>
      <c r="E28" s="28">
        <f>(D28/D29)*100</f>
        <v>25.711813067935957</v>
      </c>
      <c r="F28" s="27">
        <f>'[1]PHYSICAL+FINANCIAL PIVOT '!E19</f>
        <v>1039828089.914</v>
      </c>
      <c r="G28" s="28">
        <f>(F28/F29)*100</f>
        <v>35.850912090515322</v>
      </c>
      <c r="H28" s="27">
        <f>'[1]PHYSICAL+FINANCIAL PIVOT '!F19</f>
        <v>3439779105.9807773</v>
      </c>
      <c r="I28" s="28">
        <f>(H28/H29)*100</f>
        <v>33.6252829946866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11555</v>
      </c>
      <c r="E29" s="30"/>
      <c r="F29" s="29">
        <f>'[1]PHYSICAL+FINANCIAL PIVOT '!E20</f>
        <v>2900422971.914</v>
      </c>
      <c r="G29" s="30"/>
      <c r="H29" s="29">
        <f>'[1]PHYSICAL+FINANCIAL PIVOT '!F20</f>
        <v>10229740241.961159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50572</v>
      </c>
      <c r="E31" s="24">
        <f>(D31/D33)*100</f>
        <v>56.428109169623532</v>
      </c>
      <c r="F31" s="23">
        <f>'[1]PHYSICAL+FINANCIAL PIVOT '!E21</f>
        <v>20193014412</v>
      </c>
      <c r="G31" s="24">
        <f>(F31/F33)*100</f>
        <v>31.371086104028841</v>
      </c>
      <c r="H31" s="23">
        <f>'[1]PHYSICAL+FINANCIAL PIVOT '!F21</f>
        <v>77674826346.300003</v>
      </c>
      <c r="I31" s="24">
        <f>(H31/H33)*100</f>
        <v>33.04978998466828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39050</v>
      </c>
      <c r="E32" s="28">
        <f>(D32/D33)*100</f>
        <v>43.571890830376468</v>
      </c>
      <c r="F32" s="27">
        <f>'[1]PHYSICAL+FINANCIAL PIVOT '!E22</f>
        <v>44175220544.987061</v>
      </c>
      <c r="G32" s="28">
        <f>(F32/F33)*100</f>
        <v>68.628913895971166</v>
      </c>
      <c r="H32" s="27">
        <f>'[1]PHYSICAL+FINANCIAL PIVOT '!F22</f>
        <v>157348834567.53085</v>
      </c>
      <c r="I32" s="28">
        <f>(H32/H33)*100</f>
        <v>66.95021001533172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89622</v>
      </c>
      <c r="E33" s="30"/>
      <c r="F33" s="29">
        <f>'[1]PHYSICAL+FINANCIAL PIVOT '!E23</f>
        <v>64368234956.987061</v>
      </c>
      <c r="G33" s="30"/>
      <c r="H33" s="29">
        <f>'[1]PHYSICAL+FINANCIAL PIVOT '!F23</f>
        <v>235023660913.83087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9027</v>
      </c>
      <c r="E35" s="24">
        <f>(D35/D37)*100</f>
        <v>49.279397314117261</v>
      </c>
      <c r="F35" s="23">
        <f>'[1]PHYSICAL+FINANCIAL PIVOT '!E24</f>
        <v>1598373168</v>
      </c>
      <c r="G35" s="24">
        <f>(F35/F37)*100</f>
        <v>30.256241635532582</v>
      </c>
      <c r="H35" s="23">
        <f>'[1]PHYSICAL+FINANCIAL PIVOT '!F24</f>
        <v>2267576924.4620004</v>
      </c>
      <c r="I35" s="24">
        <f>(H35/H37)*100</f>
        <v>25.783281784172857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9291</v>
      </c>
      <c r="E36" s="28">
        <f>(D36/D37)*100</f>
        <v>50.720602685882746</v>
      </c>
      <c r="F36" s="27">
        <f>'[1]PHYSICAL+FINANCIAL PIVOT '!E25</f>
        <v>3684415048.904273</v>
      </c>
      <c r="G36" s="28">
        <f>(F36/F37)*100</f>
        <v>69.743758364467411</v>
      </c>
      <c r="H36" s="27">
        <f>'[1]PHYSICAL+FINANCIAL PIVOT '!F25</f>
        <v>6527179861.9062853</v>
      </c>
      <c r="I36" s="28">
        <f>(H36/H37)*100</f>
        <v>74.216718215827143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18318</v>
      </c>
      <c r="E37" s="30"/>
      <c r="F37" s="29">
        <f>'[1]PHYSICAL+FINANCIAL PIVOT '!E26</f>
        <v>5282788216.904273</v>
      </c>
      <c r="G37" s="30"/>
      <c r="H37" s="29">
        <f>'[1]PHYSICAL+FINANCIAL PIVOT '!F26</f>
        <v>8794756786.3682861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42582</v>
      </c>
      <c r="E39" s="24">
        <f>(D39/D41)*100</f>
        <v>70.563086202896628</v>
      </c>
      <c r="F39" s="23">
        <f>'[1]PHYSICAL+FINANCIAL PIVOT '!E27</f>
        <v>8835546460</v>
      </c>
      <c r="G39" s="24">
        <f>(F39/F41)*100</f>
        <v>55.880305667504985</v>
      </c>
      <c r="H39" s="23">
        <f>'[1]PHYSICAL+FINANCIAL PIVOT '!F27</f>
        <v>4878017166.1057043</v>
      </c>
      <c r="I39" s="24">
        <f>(H39/H41)*100</f>
        <v>40.719812110395374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17764</v>
      </c>
      <c r="E40" s="28">
        <f>(D40/D41)*100</f>
        <v>29.436913797103369</v>
      </c>
      <c r="F40" s="27">
        <f>'[1]PHYSICAL+FINANCIAL PIVOT '!E28</f>
        <v>6976010678.8829556</v>
      </c>
      <c r="G40" s="28">
        <f>(F40/F41)*100</f>
        <v>44.119694332495023</v>
      </c>
      <c r="H40" s="27">
        <f>'[1]PHYSICAL+FINANCIAL PIVOT '!F28</f>
        <v>7101451582.1314545</v>
      </c>
      <c r="I40" s="28">
        <f>(H40/H41)*100</f>
        <v>59.280187889604619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60346</v>
      </c>
      <c r="E41" s="30"/>
      <c r="F41" s="29">
        <f>'[1]PHYSICAL+FINANCIAL PIVOT '!E29</f>
        <v>15811557138.882956</v>
      </c>
      <c r="G41" s="30"/>
      <c r="H41" s="29">
        <f>'[1]PHYSICAL+FINANCIAL PIVOT '!F29</f>
        <v>11979468748.23716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247973</v>
      </c>
      <c r="E43" s="24">
        <f>(D43/D45)*100</f>
        <v>65.874230276755014</v>
      </c>
      <c r="F43" s="23">
        <f>SUM(F39,F35,F31,F27,F23,F19,F15,F11)</f>
        <v>50003797844.591438</v>
      </c>
      <c r="G43" s="24">
        <f>(F43/F45)*100</f>
        <v>41.120472024059431</v>
      </c>
      <c r="H43" s="23">
        <f>SUM(H39,H35,H31,H27,H23,H19,H15,H11)</f>
        <v>119395192000.47699</v>
      </c>
      <c r="I43" s="24">
        <f>(H43/H45)*100</f>
        <v>36.551772703695484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128461</v>
      </c>
      <c r="E44" s="28">
        <f>(D44/D45)*100</f>
        <v>34.125769723244979</v>
      </c>
      <c r="F44" s="27">
        <f>SUM(F40,F36,F32,F28,F24,F20,F16,F12)</f>
        <v>71599372992.879517</v>
      </c>
      <c r="G44" s="28">
        <f>(F44/F45)*100</f>
        <v>58.879527975940569</v>
      </c>
      <c r="H44" s="27">
        <f>SUM(H40,H36,H32,H28,H24,H20,H16,H12)</f>
        <v>207251597386.03555</v>
      </c>
      <c r="I44" s="28">
        <f>(H44/H45)*100</f>
        <v>63.448227296304502</v>
      </c>
      <c r="J44" s="8"/>
    </row>
    <row r="45" spans="1:10" x14ac:dyDescent="0.2">
      <c r="A45" s="4"/>
      <c r="B45" s="4" t="s">
        <v>8</v>
      </c>
      <c r="C45" s="4"/>
      <c r="D45" s="29">
        <f>SUM(D43:D44)</f>
        <v>376434</v>
      </c>
      <c r="E45" s="30"/>
      <c r="F45" s="29">
        <f>SUM(F43:F44)</f>
        <v>121603170837.47095</v>
      </c>
      <c r="G45" s="30"/>
      <c r="H45" s="29">
        <f>SUM(H43:H44)</f>
        <v>326646789386.51257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E39" sqref="E39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September 13,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8160</v>
      </c>
      <c r="E11" s="24">
        <f>(D11/D13)*100</f>
        <v>78.431372549019613</v>
      </c>
      <c r="F11" s="23">
        <f>'[1]FINANCIAL PIVOT'!E6</f>
        <v>7260842950</v>
      </c>
      <c r="G11" s="24">
        <f>(F11/F13)*100</f>
        <v>83.377040002105957</v>
      </c>
      <c r="H11" s="23">
        <f>'[1]FINANCIAL PIVOT'!F6</f>
        <v>3617383297.1050005</v>
      </c>
      <c r="I11" s="24">
        <f>(H11/H13)*100</f>
        <v>70.751249196865402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2244</v>
      </c>
      <c r="E12" s="28">
        <f>(D12/D13)*100</f>
        <v>21.568627450980394</v>
      </c>
      <c r="F12" s="27">
        <f>'[1]FINANCIAL PIVOT'!E7</f>
        <v>1447601185</v>
      </c>
      <c r="G12" s="28">
        <f>(F12/F13)*100</f>
        <v>16.622959997894043</v>
      </c>
      <c r="H12" s="27">
        <f>'[1]FINANCIAL PIVOT'!F7</f>
        <v>1495435682.3021739</v>
      </c>
      <c r="I12" s="28">
        <f>(H12/H13)*100</f>
        <v>29.248750803134595</v>
      </c>
    </row>
    <row r="13" spans="1:9" x14ac:dyDescent="0.2">
      <c r="A13" s="4"/>
      <c r="B13" s="4" t="s">
        <v>8</v>
      </c>
      <c r="C13" s="4"/>
      <c r="D13" s="29">
        <f>'[1]FINANCIAL PIVOT'!D8</f>
        <v>10404</v>
      </c>
      <c r="E13" s="30"/>
      <c r="F13" s="29">
        <f>'[1]FINANCIAL PIVOT'!E8</f>
        <v>8708444135</v>
      </c>
      <c r="G13" s="30"/>
      <c r="H13" s="29">
        <f>'[1]FINANCIAL PIVOT'!F8</f>
        <v>5112818979.4071741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6383</v>
      </c>
      <c r="E15" s="24">
        <f>(D15/D17)*100</f>
        <v>62.985987763962889</v>
      </c>
      <c r="F15" s="23">
        <f>'[1]FINANCIAL PIVOT'!E9</f>
        <v>3345785204</v>
      </c>
      <c r="G15" s="24">
        <f>(F15/F17)*100</f>
        <v>45.74600375365074</v>
      </c>
      <c r="H15" s="23">
        <f>'[1]FINANCIAL PIVOT'!F9</f>
        <v>2814222218.6817503</v>
      </c>
      <c r="I15" s="24">
        <f>(H15/H17)*100</f>
        <v>54.818914535793326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3751</v>
      </c>
      <c r="E16" s="28">
        <f>(D16/D17)*100</f>
        <v>37.014012236037104</v>
      </c>
      <c r="F16" s="27">
        <f>'[1]FINANCIAL PIVOT'!E10</f>
        <v>3968045359.25</v>
      </c>
      <c r="G16" s="28">
        <f>(F16/F17)*100</f>
        <v>54.25399624634926</v>
      </c>
      <c r="H16" s="27">
        <f>'[1]FINANCIAL PIVOT'!F10</f>
        <v>2319447870.3971548</v>
      </c>
      <c r="I16" s="28">
        <f>(H16/H17)*100</f>
        <v>45.181085464206674</v>
      </c>
    </row>
    <row r="17" spans="1:9" x14ac:dyDescent="0.2">
      <c r="A17" s="4"/>
      <c r="B17" s="4" t="s">
        <v>8</v>
      </c>
      <c r="C17" s="4"/>
      <c r="D17" s="29">
        <f>'[1]FINANCIAL PIVOT'!D11</f>
        <v>10134</v>
      </c>
      <c r="E17" s="30"/>
      <c r="F17" s="29">
        <f>'[1]FINANCIAL PIVOT'!E11</f>
        <v>7313830563.25</v>
      </c>
      <c r="G17" s="30"/>
      <c r="H17" s="29">
        <f>'[1]FINANCIAL PIVOT'!F11</f>
        <v>5133670089.0789051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3931</v>
      </c>
      <c r="E19" s="24">
        <f>(D19/D21)*100</f>
        <v>59.326894053727742</v>
      </c>
      <c r="F19" s="23">
        <f>'[1]FINANCIAL PIVOT'!E12</f>
        <v>2283955631.8206697</v>
      </c>
      <c r="G19" s="24">
        <f>(F19/F21)*100</f>
        <v>45.590797485475726</v>
      </c>
      <c r="H19" s="23">
        <f>'[1]FINANCIAL PIVOT'!F12</f>
        <v>5328877955.2042294</v>
      </c>
      <c r="I19" s="24">
        <f>(H19/H21)*100</f>
        <v>59.411009124913207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2695</v>
      </c>
      <c r="E20" s="28">
        <f>(D20/D21)*100</f>
        <v>40.673105946272258</v>
      </c>
      <c r="F20" s="27">
        <f>'[1]FINANCIAL PIVOT'!E13</f>
        <v>2725730001.6633463</v>
      </c>
      <c r="G20" s="28">
        <f>(F20/F21)*100</f>
        <v>54.409202514524267</v>
      </c>
      <c r="H20" s="27">
        <f>'[1]FINANCIAL PIVOT'!F13</f>
        <v>3640634654.8241982</v>
      </c>
      <c r="I20" s="28">
        <f>(H20/H21)*100</f>
        <v>40.5889908750868</v>
      </c>
    </row>
    <row r="21" spans="1:9" x14ac:dyDescent="0.2">
      <c r="A21" s="4"/>
      <c r="B21" s="4" t="s">
        <v>8</v>
      </c>
      <c r="C21" s="4"/>
      <c r="D21" s="29">
        <f>'[1]FINANCIAL PIVOT'!D14</f>
        <v>6626</v>
      </c>
      <c r="E21" s="30"/>
      <c r="F21" s="29">
        <f>'[1]FINANCIAL PIVOT'!E14</f>
        <v>5009685633.4840164</v>
      </c>
      <c r="G21" s="30"/>
      <c r="H21" s="29">
        <f>'[1]FINANCIAL PIVOT'!F14</f>
        <v>8969512610.0284271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145</v>
      </c>
      <c r="E23" s="24">
        <f>(D23/D25)*100</f>
        <v>81.460674157303373</v>
      </c>
      <c r="F23" s="23">
        <f>'[1]FINANCIAL PIVOT'!E15</f>
        <v>47018300</v>
      </c>
      <c r="G23" s="24">
        <f>(F23/F25)*100</f>
        <v>75.400227395551184</v>
      </c>
      <c r="H23" s="23">
        <f>'[1]FINANCIAL PIVOT'!F15</f>
        <v>76540981.836955503</v>
      </c>
      <c r="I23" s="24">
        <f>(H23/H25)*100</f>
        <v>62.993665051178191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33</v>
      </c>
      <c r="E24" s="28">
        <f>(D24/D25)*100</f>
        <v>18.539325842696631</v>
      </c>
      <c r="F24" s="27">
        <f>'[1]FINANCIAL PIVOT'!E16</f>
        <v>15340000</v>
      </c>
      <c r="G24" s="28">
        <f>(F24/F25)*100</f>
        <v>24.599772604448805</v>
      </c>
      <c r="H24" s="27">
        <f>'[1]FINANCIAL PIVOT'!F16</f>
        <v>44964858.115000002</v>
      </c>
      <c r="I24" s="28">
        <f>(H24/H25)*100</f>
        <v>37.006334948821809</v>
      </c>
    </row>
    <row r="25" spans="1:9" x14ac:dyDescent="0.2">
      <c r="A25" s="4"/>
      <c r="B25" s="4" t="s">
        <v>8</v>
      </c>
      <c r="C25" s="4"/>
      <c r="D25" s="29">
        <f>'[1]FINANCIAL PIVOT'!D17</f>
        <v>178</v>
      </c>
      <c r="E25" s="30"/>
      <c r="F25" s="29">
        <f>'[1]FINANCIAL PIVOT'!E17</f>
        <v>62358300</v>
      </c>
      <c r="G25" s="30"/>
      <c r="H25" s="29">
        <f>'[1]FINANCIAL PIVOT'!F17</f>
        <v>121505839.9519555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8584</v>
      </c>
      <c r="E27" s="24">
        <f>(D27/D29)*100</f>
        <v>74.288186932064036</v>
      </c>
      <c r="F27" s="23">
        <f>'[1]FINANCIAL PIVOT'!E18</f>
        <v>1860594882</v>
      </c>
      <c r="G27" s="24">
        <f>(F27/F29)*100</f>
        <v>64.149087909484678</v>
      </c>
      <c r="H27" s="23">
        <f>'[1]FINANCIAL PIVOT'!F18</f>
        <v>6789961135.9803801</v>
      </c>
      <c r="I27" s="24">
        <f>(H27/H29)*100</f>
        <v>66.374717005313414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2971</v>
      </c>
      <c r="E28" s="28">
        <f>(D28/D29)*100</f>
        <v>25.711813067935957</v>
      </c>
      <c r="F28" s="27">
        <f>'[1]FINANCIAL PIVOT'!E19</f>
        <v>1039828089.914</v>
      </c>
      <c r="G28" s="28">
        <f>(F28/F29)*100</f>
        <v>35.850912090515322</v>
      </c>
      <c r="H28" s="27">
        <f>'[1]FINANCIAL PIVOT'!F19</f>
        <v>3439779105.9807744</v>
      </c>
      <c r="I28" s="28">
        <f>(H28/H29)*100</f>
        <v>33.625282994686586</v>
      </c>
    </row>
    <row r="29" spans="1:9" x14ac:dyDescent="0.2">
      <c r="A29" s="4"/>
      <c r="B29" s="4" t="s">
        <v>8</v>
      </c>
      <c r="C29" s="4"/>
      <c r="D29" s="29">
        <f>'[1]FINANCIAL PIVOT'!D20</f>
        <v>11555</v>
      </c>
      <c r="E29" s="30"/>
      <c r="F29" s="29">
        <f>'[1]FINANCIAL PIVOT'!E20</f>
        <v>2900422971.914</v>
      </c>
      <c r="G29" s="30"/>
      <c r="H29" s="29">
        <f>'[1]FINANCIAL PIVOT'!F20</f>
        <v>10229740241.961155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50571</v>
      </c>
      <c r="E31" s="24">
        <f>(D31/D33)*100</f>
        <v>56.548138208654819</v>
      </c>
      <c r="F31" s="23">
        <f>'[1]FINANCIAL PIVOT'!E21</f>
        <v>20193004412</v>
      </c>
      <c r="G31" s="24">
        <f>(F31/F33)*100</f>
        <v>31.72560523174996</v>
      </c>
      <c r="H31" s="23">
        <f>'[1]FINANCIAL PIVOT'!F21</f>
        <v>77674799346.300003</v>
      </c>
      <c r="I31" s="24">
        <f>(H31/H33)*100</f>
        <v>33.436001834326156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38859</v>
      </c>
      <c r="E32" s="28">
        <f>(D32/D33)*100</f>
        <v>43.451861791345188</v>
      </c>
      <c r="F32" s="27">
        <f>'[1]FINANCIAL PIVOT'!E22</f>
        <v>43455913439.979996</v>
      </c>
      <c r="G32" s="28">
        <f>(F32/F33)*100</f>
        <v>68.274394768250033</v>
      </c>
      <c r="H32" s="27">
        <f>'[1]FINANCIAL PIVOT'!F22</f>
        <v>154634074577.00891</v>
      </c>
      <c r="I32" s="28">
        <f>(H32/H33)*100</f>
        <v>66.563998165673851</v>
      </c>
    </row>
    <row r="33" spans="1:9" x14ac:dyDescent="0.2">
      <c r="A33" s="4"/>
      <c r="B33" s="4" t="s">
        <v>8</v>
      </c>
      <c r="C33" s="4"/>
      <c r="D33" s="29">
        <f>'[1]FINANCIAL PIVOT'!D23</f>
        <v>89430</v>
      </c>
      <c r="E33" s="30"/>
      <c r="F33" s="29">
        <f>'[1]FINANCIAL PIVOT'!E23</f>
        <v>63648917851.979996</v>
      </c>
      <c r="G33" s="30"/>
      <c r="H33" s="29">
        <f>'[1]FINANCIAL PIVOT'!F23</f>
        <v>232308873923.3089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4119</v>
      </c>
      <c r="E35" s="24">
        <f>(D35/D37)*100</f>
        <v>57.192446542627053</v>
      </c>
      <c r="F35" s="23">
        <f>'[1]FINANCIAL PIVOT'!E24</f>
        <v>1447471500</v>
      </c>
      <c r="G35" s="24">
        <f>(F35/F37)*100</f>
        <v>39.465336422582013</v>
      </c>
      <c r="H35" s="23">
        <f>'[1]FINANCIAL PIVOT'!F24</f>
        <v>1690430614.1404996</v>
      </c>
      <c r="I35" s="24">
        <f>(H35/H37)*100</f>
        <v>55.476640420755899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3083</v>
      </c>
      <c r="E36" s="28">
        <f>(D36/D37)*100</f>
        <v>42.807553457372954</v>
      </c>
      <c r="F36" s="27">
        <f>'[1]FINANCIAL PIVOT'!E25</f>
        <v>2220231936</v>
      </c>
      <c r="G36" s="28">
        <f>(F36/F37)*100</f>
        <v>60.534663577417987</v>
      </c>
      <c r="H36" s="27">
        <f>'[1]FINANCIAL PIVOT'!F25</f>
        <v>1356672817.7177241</v>
      </c>
      <c r="I36" s="28">
        <f>(H36/H37)*100</f>
        <v>44.523359579244094</v>
      </c>
    </row>
    <row r="37" spans="1:9" x14ac:dyDescent="0.2">
      <c r="A37" s="4"/>
      <c r="B37" s="4" t="s">
        <v>8</v>
      </c>
      <c r="C37" s="4"/>
      <c r="D37" s="29">
        <f>'[1]FINANCIAL PIVOT'!D26</f>
        <v>7202</v>
      </c>
      <c r="E37" s="30"/>
      <c r="F37" s="29">
        <f>'[1]FINANCIAL PIVOT'!E26</f>
        <v>3667703436</v>
      </c>
      <c r="G37" s="30"/>
      <c r="H37" s="29">
        <f>'[1]FINANCIAL PIVOT'!F26</f>
        <v>3047103431.8582239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18252</v>
      </c>
      <c r="E39" s="24">
        <f>(D39/D41)*100</f>
        <v>69.22026699029125</v>
      </c>
      <c r="F39" s="23">
        <f>'[1]FINANCIAL PIVOT'!E27</f>
        <v>8555221600</v>
      </c>
      <c r="G39" s="24">
        <f>(F39/F41)*100</f>
        <v>58.94488642513528</v>
      </c>
      <c r="H39" s="23">
        <f>'[1]FINANCIAL PIVOT'!F27</f>
        <v>3717276639.4637032</v>
      </c>
      <c r="I39" s="24">
        <f>(H39/H41)*100</f>
        <v>51.126526930255586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8116</v>
      </c>
      <c r="E40" s="28">
        <f>(D40/D41)*100</f>
        <v>30.779733009708739</v>
      </c>
      <c r="F40" s="27">
        <f>'[1]FINANCIAL PIVOT'!E28</f>
        <v>5958711870.4899559</v>
      </c>
      <c r="G40" s="28">
        <f>(F40/F41)*100</f>
        <v>41.05511357486472</v>
      </c>
      <c r="H40" s="27">
        <f>'[1]FINANCIAL PIVOT'!F28</f>
        <v>3553462960.2251973</v>
      </c>
      <c r="I40" s="28">
        <f>(H40/H41)*100</f>
        <v>48.873473069744414</v>
      </c>
    </row>
    <row r="41" spans="1:9" x14ac:dyDescent="0.2">
      <c r="A41" s="4"/>
      <c r="B41" s="4" t="s">
        <v>8</v>
      </c>
      <c r="C41" s="4"/>
      <c r="D41" s="29">
        <f>'[1]FINANCIAL PIVOT'!D29</f>
        <v>26368</v>
      </c>
      <c r="E41" s="30"/>
      <c r="F41" s="29">
        <f>'[1]FINANCIAL PIVOT'!E29</f>
        <v>14513933470.489956</v>
      </c>
      <c r="G41" s="30"/>
      <c r="H41" s="29">
        <f>'[1]FINANCIAL PIVOT'!F29</f>
        <v>7270739599.6889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100145</v>
      </c>
      <c r="E43" s="24">
        <f>(D43/D45)*100</f>
        <v>61.857230214272043</v>
      </c>
      <c r="F43" s="23">
        <f>SUM(F39,F35,F31,F27,F23,F19,F15,F11)</f>
        <v>44993894479.820671</v>
      </c>
      <c r="G43" s="24">
        <f>(F43/F45)*100</f>
        <v>42.517144791032237</v>
      </c>
      <c r="H43" s="23">
        <f>SUM(H39,H35,H31,H27,H23,H19,H15,H11)</f>
        <v>101709492188.71251</v>
      </c>
      <c r="I43" s="24">
        <f>(H43/H45)*100</f>
        <v>37.366549363098919</v>
      </c>
    </row>
    <row r="44" spans="1:9" x14ac:dyDescent="0.2">
      <c r="A44" s="25"/>
      <c r="B44" s="26" t="s">
        <v>10</v>
      </c>
      <c r="C44" s="26"/>
      <c r="D44" s="27">
        <f>SUM(D40,D36,D32,D28,D24,D20,D16,D12)</f>
        <v>61752</v>
      </c>
      <c r="E44" s="28">
        <f>(D44/D45)*100</f>
        <v>38.142769785727964</v>
      </c>
      <c r="F44" s="27">
        <f>SUM(F40,F36,F32,F28,F24,F20,F16,F12)</f>
        <v>60831401882.297302</v>
      </c>
      <c r="G44" s="28">
        <f>(F44/F45)*100</f>
        <v>57.482855208967756</v>
      </c>
      <c r="H44" s="27">
        <f>SUM(H40,H36,H32,H28,H24,H20,H16,H12)</f>
        <v>170484472526.57114</v>
      </c>
      <c r="I44" s="28">
        <f>(H44/H45)*100</f>
        <v>62.633450636901088</v>
      </c>
    </row>
    <row r="45" spans="1:9" x14ac:dyDescent="0.2">
      <c r="A45" s="4"/>
      <c r="B45" s="4" t="s">
        <v>8</v>
      </c>
      <c r="C45" s="4"/>
      <c r="D45" s="29">
        <f>SUM(D43:D44)</f>
        <v>161897</v>
      </c>
      <c r="E45" s="30"/>
      <c r="F45" s="29">
        <f>SUM(F43:F44)</f>
        <v>105825296362.11798</v>
      </c>
      <c r="G45" s="30"/>
      <c r="H45" s="29">
        <f>SUM(H43:H44)</f>
        <v>272193964715.28363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E39" sqref="E39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September 13,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49915</v>
      </c>
      <c r="E11" s="24">
        <f>(D11/D13)*100</f>
        <v>79.997115199692288</v>
      </c>
      <c r="F11" s="23">
        <f>'[1]PHYSICAL PIVOT'!E6</f>
        <v>797879099</v>
      </c>
      <c r="G11" s="24">
        <f>(F11/F13)*100</f>
        <v>38.244809565592234</v>
      </c>
      <c r="H11" s="23">
        <f>'[1]PHYSICAL PIVOT'!F6</f>
        <v>2822853396.1207657</v>
      </c>
      <c r="I11" s="24">
        <f>(H11/H13)*100</f>
        <v>39.490685334924486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12481</v>
      </c>
      <c r="E12" s="28">
        <f>(D12/D13)*100</f>
        <v>20.002884800307712</v>
      </c>
      <c r="F12" s="27">
        <f>'[1]PHYSICAL PIVOT'!E7</f>
        <v>1288362427.7922502</v>
      </c>
      <c r="G12" s="28">
        <f>(F12/F13)*100</f>
        <v>61.755190434407758</v>
      </c>
      <c r="H12" s="27">
        <f>'[1]PHYSICAL PIVOT'!F7</f>
        <v>4325296533.8687019</v>
      </c>
      <c r="I12" s="28">
        <f>(H12/H13)*100</f>
        <v>60.509314665075507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62396</v>
      </c>
      <c r="E13" s="30"/>
      <c r="F13" s="29">
        <f>'[1]PHYSICAL PIVOT'!E8</f>
        <v>2086241526.7922502</v>
      </c>
      <c r="G13" s="30"/>
      <c r="H13" s="29">
        <f>'[1]PHYSICAL PIVOT'!F8</f>
        <v>7148149929.9894676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34097</v>
      </c>
      <c r="E15" s="24">
        <f>(D15/D17)*100</f>
        <v>59.936015749969243</v>
      </c>
      <c r="F15" s="23">
        <f>'[1]PHYSICAL PIVOT'!E9</f>
        <v>996629167</v>
      </c>
      <c r="G15" s="24">
        <f>(F15/F17)*100</f>
        <v>19.340316465166076</v>
      </c>
      <c r="H15" s="23">
        <f>'[1]PHYSICAL PIVOT'!F9</f>
        <v>4020231444.4755993</v>
      </c>
      <c r="I15" s="24">
        <f>(H15/H17)*100</f>
        <v>22.104645102472301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22792</v>
      </c>
      <c r="E16" s="28">
        <f>(D16/D17)*100</f>
        <v>40.063984250030757</v>
      </c>
      <c r="F16" s="27">
        <f>'[1]PHYSICAL PIVOT'!E10</f>
        <v>4156487995.2503343</v>
      </c>
      <c r="G16" s="28">
        <f>(F16/F17)*100</f>
        <v>80.659683534833931</v>
      </c>
      <c r="H16" s="27">
        <f>'[1]PHYSICAL PIVOT'!F10</f>
        <v>14167038361.661009</v>
      </c>
      <c r="I16" s="28">
        <f>(H16/H17)*100</f>
        <v>77.895354897527696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56889</v>
      </c>
      <c r="E17" s="30"/>
      <c r="F17" s="29">
        <f>'[1]PHYSICAL PIVOT'!E11</f>
        <v>5153117162.2503338</v>
      </c>
      <c r="G17" s="30"/>
      <c r="H17" s="29">
        <f>'[1]PHYSICAL PIVOT'!F11</f>
        <v>18187269806.136608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32006</v>
      </c>
      <c r="E19" s="24">
        <f>(D19/D21)*100</f>
        <v>71.478660919668584</v>
      </c>
      <c r="F19" s="23">
        <f>'[1]PHYSICAL PIVOT'!E12</f>
        <v>2470779228.7597671</v>
      </c>
      <c r="G19" s="24">
        <f>(F19/F21)*100</f>
        <v>59.560278873842634</v>
      </c>
      <c r="H19" s="23">
        <f>'[1]PHYSICAL PIVOT'!F12</f>
        <v>7944519046.4296103</v>
      </c>
      <c r="I19" s="24">
        <f>(H19/H21)*100</f>
        <v>59.589301273282061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12771</v>
      </c>
      <c r="E20" s="28">
        <f>(D20/D21)*100</f>
        <v>28.521339080331419</v>
      </c>
      <c r="F20" s="27">
        <f>'[1]PHYSICAL PIVOT'!E13</f>
        <v>1677588232.7043378</v>
      </c>
      <c r="G20" s="28">
        <f>(F20/F21)*100</f>
        <v>40.439721126157373</v>
      </c>
      <c r="H20" s="27">
        <f>'[1]PHYSICAL PIVOT'!F13</f>
        <v>5387604131.1779108</v>
      </c>
      <c r="I20" s="28">
        <f>(H20/H21)*100</f>
        <v>40.410698726717946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44777</v>
      </c>
      <c r="E21" s="30"/>
      <c r="F21" s="29">
        <f>'[1]PHYSICAL PIVOT'!E14</f>
        <v>4148367461.4641047</v>
      </c>
      <c r="G21" s="30"/>
      <c r="H21" s="29">
        <f>'[1]PHYSICAL PIVOT'!F14</f>
        <v>13332123177.607521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2571</v>
      </c>
      <c r="E23" s="24">
        <f>(D23/D25)*100</f>
        <v>49.547118905376756</v>
      </c>
      <c r="F23" s="23">
        <f>'[1]PHYSICAL PIVOT'!E15</f>
        <v>313379342.01100004</v>
      </c>
      <c r="G23" s="24">
        <f>(F23/F25)*100</f>
        <v>41.336226029324408</v>
      </c>
      <c r="H23" s="23">
        <f>'[1]PHYSICAL PIVOT'!F15</f>
        <v>1160182087.7750163</v>
      </c>
      <c r="I23" s="24">
        <f>(H23/H25)*100</f>
        <v>44.381494390661771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2618</v>
      </c>
      <c r="E24" s="28">
        <f>(D24/D25)*100</f>
        <v>50.452881094623237</v>
      </c>
      <c r="F24" s="27">
        <f>'[1]PHYSICAL PIVOT'!E16</f>
        <v>444743428.53095752</v>
      </c>
      <c r="G24" s="28">
        <f>(F24/F25)*100</f>
        <v>58.663773970675578</v>
      </c>
      <c r="H24" s="27">
        <f>'[1]PHYSICAL PIVOT'!F16</f>
        <v>1453930176.1399367</v>
      </c>
      <c r="I24" s="28">
        <f>(H24/H25)*100</f>
        <v>55.618505609338222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5189</v>
      </c>
      <c r="E25" s="30"/>
      <c r="F25" s="29">
        <f>'[1]PHYSICAL PIVOT'!E17</f>
        <v>758122770.54195762</v>
      </c>
      <c r="G25" s="30"/>
      <c r="H25" s="29">
        <f>'[1]PHYSICAL PIVOT'!F17</f>
        <v>2614112263.9149532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0.52083333333333326</v>
      </c>
      <c r="F31" s="23">
        <f>'[1]PHYSICAL PIVOT'!E18</f>
        <v>10000</v>
      </c>
      <c r="G31" s="24">
        <f>(F31/F33)*100</f>
        <v>1.39020745237275E-3</v>
      </c>
      <c r="H31" s="23">
        <f>'[1]PHYSICAL PIVOT'!F18</f>
        <v>27000</v>
      </c>
      <c r="I31" s="24">
        <f>(H31/H33)*100</f>
        <v>9.9455316731159689E-4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191</v>
      </c>
      <c r="E32" s="28">
        <f>(D32/D33)*100</f>
        <v>99.479166666666657</v>
      </c>
      <c r="F32" s="27">
        <f>'[1]PHYSICAL PIVOT'!E19</f>
        <v>719307105.00705504</v>
      </c>
      <c r="G32" s="28">
        <f>(F32/F33)*100</f>
        <v>99.998609792547626</v>
      </c>
      <c r="H32" s="27">
        <f>'[1]PHYSICAL PIVOT'!F19</f>
        <v>2714759990.522027</v>
      </c>
      <c r="I32" s="28">
        <f>(H32/H33)*100</f>
        <v>99.999005446832683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192</v>
      </c>
      <c r="E33" s="30"/>
      <c r="F33" s="29">
        <f>'[1]PHYSICAL PIVOT'!E20</f>
        <v>719317105.00705504</v>
      </c>
      <c r="G33" s="30"/>
      <c r="H33" s="29">
        <f>'[1]PHYSICAL PIVOT'!F20</f>
        <v>2714786990.522027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4908</v>
      </c>
      <c r="E35" s="24">
        <f>(D35/D37)*100</f>
        <v>44.152572867938105</v>
      </c>
      <c r="F35" s="23">
        <f>'[1]PHYSICAL PIVOT'!E21</f>
        <v>150901668</v>
      </c>
      <c r="G35" s="24">
        <f>(F35/F37)*100</f>
        <v>9.3432660491984532</v>
      </c>
      <c r="H35" s="23">
        <f>'[1]PHYSICAL PIVOT'!F21</f>
        <v>577146310.32150006</v>
      </c>
      <c r="I35" s="24">
        <f>(H35/H37)*100</f>
        <v>10.041425164734838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6208</v>
      </c>
      <c r="E36" s="28">
        <f>(D36/D37)*100</f>
        <v>55.847427132061888</v>
      </c>
      <c r="F36" s="27">
        <f>'[1]PHYSICAL PIVOT'!E22</f>
        <v>1464183112.9042714</v>
      </c>
      <c r="G36" s="28">
        <f>(F36/F37)*100</f>
        <v>90.656733950801552</v>
      </c>
      <c r="H36" s="27">
        <f>'[1]PHYSICAL PIVOT'!F22</f>
        <v>5170507044.1885681</v>
      </c>
      <c r="I36" s="28">
        <f>(H36/H37)*100</f>
        <v>89.958574835265168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11116</v>
      </c>
      <c r="E37" s="30"/>
      <c r="F37" s="29">
        <f>'[1]PHYSICAL PIVOT'!E23</f>
        <v>1615084780.9042714</v>
      </c>
      <c r="G37" s="30"/>
      <c r="H37" s="29">
        <f>'[1]PHYSICAL PIVOT'!F23</f>
        <v>5747653354.5100679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24330</v>
      </c>
      <c r="E39" s="24">
        <f>(D39/D41)*100</f>
        <v>71.605156277591391</v>
      </c>
      <c r="F39" s="23">
        <f>'[1]PHYSICAL PIVOT'!E24</f>
        <v>280324860</v>
      </c>
      <c r="G39" s="24">
        <f>(F39/F41)*100</f>
        <v>21.60293980666669</v>
      </c>
      <c r="H39" s="23">
        <f>'[1]PHYSICAL PIVOT'!F24</f>
        <v>1160740526.6419997</v>
      </c>
      <c r="I39" s="24">
        <f>(H39/H41)*100</f>
        <v>24.650823821537323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9648</v>
      </c>
      <c r="E40" s="28">
        <f>(D40/D41)*100</f>
        <v>28.39484372240862</v>
      </c>
      <c r="F40" s="27">
        <f>'[1]PHYSICAL PIVOT'!E25</f>
        <v>1017298808.393</v>
      </c>
      <c r="G40" s="28">
        <f>(F40/F41)*100</f>
        <v>78.397060193333303</v>
      </c>
      <c r="H40" s="27">
        <f>'[1]PHYSICAL PIVOT'!F25</f>
        <v>3547988621.9062347</v>
      </c>
      <c r="I40" s="28">
        <f>(H40/H41)*100</f>
        <v>75.34917617846267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33978</v>
      </c>
      <c r="E41" s="30"/>
      <c r="F41" s="29">
        <f>'[1]PHYSICAL PIVOT'!E26</f>
        <v>1297623668.3930001</v>
      </c>
      <c r="G41" s="30"/>
      <c r="H41" s="29">
        <f>'[1]PHYSICAL PIVOT'!F26</f>
        <v>4708729148.5482349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147828</v>
      </c>
      <c r="E43" s="24">
        <f>(D43/D45)*100</f>
        <v>68.905596703598917</v>
      </c>
      <c r="F43" s="23">
        <f>SUM(F39,F35,F31,F27,F23,F19,F15,F11)</f>
        <v>5009903364.7707672</v>
      </c>
      <c r="G43" s="24">
        <f>(F43/F45)*100</f>
        <v>31.752714046476076</v>
      </c>
      <c r="H43" s="23">
        <f>SUM(H39,H35,H31,H27,H23,H19,H15,H11)</f>
        <v>17685699811.764488</v>
      </c>
      <c r="I43" s="24">
        <f>(H43/H45)*100</f>
        <v>32.478939189189653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66709</v>
      </c>
      <c r="E44" s="28">
        <f>(D44/D45)*100</f>
        <v>31.094403296401087</v>
      </c>
      <c r="F44" s="27">
        <f>SUM(F40,F36,F32,F28,F24,F20,F16,F12)</f>
        <v>10767971110.582205</v>
      </c>
      <c r="G44" s="28">
        <f>(F44/F45)*100</f>
        <v>68.247285953523914</v>
      </c>
      <c r="H44" s="27">
        <f>SUM(H40,H36,H32,H28,H24,H20,H16,H12)</f>
        <v>36767124859.464386</v>
      </c>
      <c r="I44" s="28">
        <f>(H44/H45)*100</f>
        <v>67.52106081081034</v>
      </c>
      <c r="J44" s="8"/>
    </row>
    <row r="45" spans="1:10" x14ac:dyDescent="0.2">
      <c r="A45" s="4"/>
      <c r="B45" s="4" t="s">
        <v>8</v>
      </c>
      <c r="C45" s="4"/>
      <c r="D45" s="29">
        <f>SUM(D43:D44)</f>
        <v>214537</v>
      </c>
      <c r="E45" s="30"/>
      <c r="F45" s="29">
        <f>SUM(F43:F44)</f>
        <v>15777874475.352972</v>
      </c>
      <c r="G45" s="30"/>
      <c r="H45" s="29">
        <f>SUM(H43:H44)</f>
        <v>54452824671.228874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2000-09-14T19:08:56Z</dcterms:created>
  <dcterms:modified xsi:type="dcterms:W3CDTF">2014-09-04T09:54:13Z</dcterms:modified>
</cp:coreProperties>
</file>