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25" windowHeight="8655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Look'!$A$2:$M$53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152511"/>
</workbook>
</file>

<file path=xl/calcChain.xml><?xml version="1.0" encoding="utf-8"?>
<calcChain xmlns="http://schemas.openxmlformats.org/spreadsheetml/2006/main">
  <c r="F9" i="1" l="1"/>
  <c r="M9" i="1" s="1"/>
  <c r="F11" i="1"/>
  <c r="F14" i="1" s="1"/>
  <c r="F12" i="1"/>
  <c r="F13" i="1"/>
  <c r="K14" i="1"/>
  <c r="K19" i="1" s="1"/>
  <c r="K28" i="1" s="1"/>
  <c r="K37" i="1" s="1"/>
  <c r="K52" i="1" s="1"/>
  <c r="F16" i="1"/>
  <c r="F8" i="1" s="1"/>
  <c r="M8" i="1" s="1"/>
  <c r="M16" i="1"/>
  <c r="F17" i="1"/>
  <c r="M17" i="1" s="1"/>
  <c r="F22" i="1"/>
  <c r="M22" i="1" s="1"/>
  <c r="M24" i="1" s="1"/>
  <c r="M23" i="1"/>
  <c r="F24" i="1"/>
  <c r="K24" i="1"/>
  <c r="M26" i="1"/>
  <c r="M32" i="1"/>
  <c r="M33" i="1"/>
  <c r="M34" i="1"/>
  <c r="M35" i="1"/>
  <c r="F41" i="1"/>
  <c r="M41" i="1"/>
  <c r="M43" i="1" s="1"/>
  <c r="M50" i="1" s="1"/>
  <c r="F42" i="1"/>
  <c r="M42" i="1"/>
  <c r="F43" i="1"/>
  <c r="F50" i="1" s="1"/>
  <c r="M45" i="1"/>
  <c r="M46" i="1"/>
  <c r="M47" i="1"/>
  <c r="M48" i="1"/>
  <c r="K50" i="1"/>
  <c r="F19" i="1" l="1"/>
  <c r="F28" i="1" s="1"/>
  <c r="F37" i="1" s="1"/>
  <c r="F52" i="1" s="1"/>
  <c r="M11" i="1"/>
  <c r="M14" i="1" s="1"/>
  <c r="M19" i="1" s="1"/>
  <c r="M28" i="1" s="1"/>
  <c r="M37" i="1" s="1"/>
  <c r="M52" i="1" s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6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<sst xmlns="http://schemas.openxmlformats.org/spreadsheetml/2006/main" count="49" uniqueCount="41">
  <si>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</si>
  <si>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</si>
  <si>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</si>
  <si>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</si>
  <si>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</si>
  <si>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</si>
  <si>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</si>
  <si>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</si>
  <si>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</si>
  <si>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</si>
  <si>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</si>
  <si>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</si>
  <si>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</si>
  <si>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</si>
  <si>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</si>
  <si>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</si>
  <si>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</si>
  <si>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</si>
  <si>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</si>
  <si>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</si>
  <si>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</si>
  <si>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</si>
  <si>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</si>
  <si>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Overview to Projects</t>
  </si>
  <si>
    <t>Total Allocation from ENW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</si>
  <si>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</si>
  <si>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</si>
  <si>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</si>
  <si>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</si>
  <si>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</si>
  <si>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</si>
  <si>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</si>
  <si>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IT Development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</si>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</sst>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29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170" fontId="1" fillId="0" borderId="0" xfId="4" applyNumberFormat="1" applyFont="1" applyAlignment="1">
      <alignment horizontal="center" vertical="center"/>
    </xf>
    <xf numFmtId="170" fontId="1" fillId="0" borderId="7" xfId="4" applyNumberFormat="1" applyFont="1" applyBorder="1" applyAlignment="1">
      <alignment horizontal="center" vertic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180975</xdr:colOff>
      <xdr:row>1</xdr:row>
      <xdr:rowOff>47625</xdr:rowOff>
    </xdr:to>
    <xdr:pic>
      <xdr:nvPicPr>
        <xdr:cNvPr id="1028" name="Picture 4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99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8"/>
  <sheetViews>
    <sheetView tabSelected="1" zoomScaleNormal="100" workbookViewId="0">
      <selection activeCell="A2" sqref="A2"/>
    </sheetView>
  </sheetViews>
  <sheetFormatPr defaultRowHeight="12.75"/>
  <cols>
    <col min="1" max="2" width="9.140625" style="2" customWidth="1"/>
    <col min="3" max="3" width="28.5703125" style="2" customWidth="1"/>
    <col min="4" max="4" width="9.140625" style="2" customWidth="1"/>
    <col min="5" max="5" width="7" style="2" bestFit="1" customWidth="1"/>
    <col min="6" max="6" width="12.5703125" style="2" bestFit="1" customWidth="1"/>
    <col min="7" max="9" width="0" style="2" hidden="1" customWidth="1"/>
    <col min="10" max="10" width="3.7109375" style="2" customWidth="1"/>
    <col min="11" max="11" width="12.42578125" style="3" customWidth="1"/>
    <col min="12" max="12" width="3.7109375" style="2" customWidth="1"/>
    <col min="13" max="13" width="12.42578125" style="2" customWidth="1"/>
    <col min="14" max="16384" width="9.140625" style="2"/>
  </cols>
  <sheetData>
    <row r="2" spans="1:13" ht="27.75">
      <c r="A2" s="1" t="s">
        <v>0</v>
      </c>
    </row>
    <row r="3" spans="1:13">
      <c r="A3" s="4" t="s">
        <v>1</v>
      </c>
    </row>
    <row r="4" spans="1:13"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/>
      <c r="L9" s="9"/>
      <c r="M9" s="9">
        <f>+F9-K9</f>
        <v>3787.6064864795389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27">
        <v>400</v>
      </c>
      <c r="L11" s="9"/>
      <c r="M11" s="27">
        <f>F11+F12+F13-K11</f>
        <v>13427.928754537617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27"/>
      <c r="L12" s="9"/>
      <c r="M12" s="27"/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28"/>
      <c r="L13" s="9"/>
      <c r="M13" s="28"/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9">
        <f>SUM(K6:K13)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2400</v>
      </c>
      <c r="L19" s="9"/>
      <c r="M19" s="8">
        <f>SUM(M16:M18)+M14+M9+M8</f>
        <v>51161.226607592951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21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A26" s="2" t="s">
        <v>23</v>
      </c>
      <c r="F26" s="14">
        <v>0</v>
      </c>
      <c r="G26" s="9"/>
      <c r="H26" s="9"/>
      <c r="I26" s="9"/>
      <c r="J26" s="9"/>
      <c r="K26" s="15">
        <v>500</v>
      </c>
      <c r="L26" s="9"/>
      <c r="M26" s="15">
        <f>+F26-K26</f>
        <v>-500</v>
      </c>
    </row>
    <row r="27" spans="1:13">
      <c r="F27" s="8"/>
      <c r="G27" s="9"/>
      <c r="H27" s="9"/>
      <c r="I27" s="9"/>
      <c r="J27" s="9"/>
      <c r="K27" s="9"/>
      <c r="L27" s="9"/>
      <c r="M27" s="9"/>
    </row>
    <row r="28" spans="1:13">
      <c r="B28" s="7" t="s">
        <v>24</v>
      </c>
      <c r="F28" s="16">
        <f>+F19+F24+F26</f>
        <v>98471.174750822131</v>
      </c>
      <c r="G28" s="9"/>
      <c r="H28" s="9"/>
      <c r="I28" s="9"/>
      <c r="J28" s="9"/>
      <c r="K28" s="16">
        <f>+K19+K24+K26</f>
        <v>6500</v>
      </c>
      <c r="L28" s="9"/>
      <c r="M28" s="16">
        <f>+M19+M24+M26</f>
        <v>91971.174750822131</v>
      </c>
    </row>
    <row r="29" spans="1:13">
      <c r="B29" s="7"/>
      <c r="F29" s="16"/>
      <c r="G29" s="9"/>
      <c r="H29" s="9"/>
      <c r="I29" s="9"/>
      <c r="J29" s="9"/>
      <c r="K29" s="9"/>
      <c r="L29" s="9"/>
      <c r="M29" s="9"/>
    </row>
    <row r="30" spans="1:13">
      <c r="F30" s="8"/>
      <c r="G30" s="9"/>
      <c r="H30" s="9"/>
      <c r="I30" s="9"/>
      <c r="J30" s="9"/>
      <c r="K30" s="9"/>
      <c r="L30" s="9"/>
      <c r="M30" s="9"/>
    </row>
    <row r="31" spans="1:13">
      <c r="A31" s="2" t="s">
        <v>25</v>
      </c>
      <c r="F31" s="9"/>
      <c r="G31" s="9"/>
      <c r="H31" s="9"/>
      <c r="I31" s="9"/>
      <c r="J31" s="9"/>
      <c r="K31" s="9"/>
      <c r="L31" s="9"/>
      <c r="M31" s="9"/>
    </row>
    <row r="32" spans="1:13">
      <c r="B32" s="2" t="s">
        <v>26</v>
      </c>
      <c r="F32" s="17">
        <v>4000</v>
      </c>
      <c r="G32" s="9"/>
      <c r="H32" s="9"/>
      <c r="I32" s="9"/>
      <c r="J32" s="9"/>
      <c r="K32" s="9"/>
      <c r="L32" s="9"/>
      <c r="M32" s="9">
        <f>+F32-K32</f>
        <v>4000</v>
      </c>
    </row>
    <row r="33" spans="1:17">
      <c r="B33" s="2" t="s">
        <v>27</v>
      </c>
      <c r="F33" s="17">
        <v>1000</v>
      </c>
      <c r="G33" s="9"/>
      <c r="H33" s="9"/>
      <c r="I33" s="9"/>
      <c r="J33" s="9"/>
      <c r="K33" s="9"/>
      <c r="L33" s="9"/>
      <c r="M33" s="9">
        <f>+F33-K33</f>
        <v>1000</v>
      </c>
    </row>
    <row r="34" spans="1:17">
      <c r="B34" s="2" t="s">
        <v>28</v>
      </c>
      <c r="F34" s="18">
        <v>1550</v>
      </c>
      <c r="G34" s="9"/>
      <c r="H34" s="9"/>
      <c r="I34" s="9"/>
      <c r="J34" s="9"/>
      <c r="K34" s="9">
        <v>1500</v>
      </c>
      <c r="L34" s="9"/>
      <c r="M34" s="9">
        <f>+F34-K34</f>
        <v>50</v>
      </c>
    </row>
    <row r="35" spans="1:17">
      <c r="B35" s="2" t="s">
        <v>29</v>
      </c>
      <c r="F35" s="17">
        <v>56815</v>
      </c>
      <c r="G35" s="9"/>
      <c r="H35" s="9"/>
      <c r="I35" s="9"/>
      <c r="J35" s="9"/>
      <c r="K35" s="9"/>
      <c r="L35" s="9"/>
      <c r="M35" s="9">
        <f>+F35-K35</f>
        <v>56815</v>
      </c>
    </row>
    <row r="36" spans="1:17">
      <c r="F36" s="9"/>
      <c r="G36" s="9"/>
      <c r="H36" s="9"/>
      <c r="I36" s="9"/>
      <c r="J36" s="9"/>
      <c r="K36" s="9"/>
      <c r="L36" s="9"/>
      <c r="M36" s="9"/>
    </row>
    <row r="37" spans="1:17" ht="13.5" thickBot="1">
      <c r="A37" s="7" t="s">
        <v>30</v>
      </c>
      <c r="B37" s="7"/>
      <c r="C37" s="7"/>
      <c r="D37" s="7"/>
      <c r="E37" s="7"/>
      <c r="F37" s="19">
        <f>SUM(F28:F35)</f>
        <v>161836.17475082213</v>
      </c>
      <c r="G37" s="9"/>
      <c r="H37" s="9"/>
      <c r="I37" s="9"/>
      <c r="J37" s="9"/>
      <c r="K37" s="19">
        <f>SUM(K28:K35)</f>
        <v>8000</v>
      </c>
      <c r="L37" s="9"/>
      <c r="M37" s="19">
        <f>SUM(M28:M35)</f>
        <v>153836.17475082213</v>
      </c>
    </row>
    <row r="38" spans="1:17" ht="13.5" thickTop="1">
      <c r="F38" s="9"/>
      <c r="G38" s="9"/>
      <c r="H38" s="9"/>
      <c r="I38" s="9"/>
      <c r="J38" s="9"/>
      <c r="K38" s="9"/>
      <c r="L38" s="9"/>
      <c r="M38" s="9"/>
    </row>
    <row r="39" spans="1:17">
      <c r="F39" s="9"/>
      <c r="G39" s="9"/>
      <c r="H39" s="9"/>
      <c r="I39" s="9"/>
      <c r="J39" s="9"/>
      <c r="K39" s="9"/>
      <c r="L39" s="9"/>
      <c r="M39" s="9"/>
    </row>
    <row r="40" spans="1:17">
      <c r="A40" s="7" t="s">
        <v>31</v>
      </c>
      <c r="F40" s="8"/>
      <c r="G40" s="9"/>
      <c r="H40" s="9"/>
      <c r="I40" s="9"/>
      <c r="J40" s="9"/>
      <c r="K40" s="9"/>
      <c r="L40" s="9"/>
      <c r="M40" s="9"/>
    </row>
    <row r="41" spans="1:17">
      <c r="A41" s="2" t="s">
        <v>32</v>
      </c>
      <c r="F41" s="8">
        <f>[12]Invoice!$C$25</f>
        <v>20253.010319849378</v>
      </c>
      <c r="G41" s="9"/>
      <c r="H41" s="9"/>
      <c r="I41" s="9"/>
      <c r="J41" s="12"/>
      <c r="K41" s="9"/>
      <c r="L41" s="9"/>
      <c r="M41" s="9">
        <f>+F41-K41</f>
        <v>20253.010319849378</v>
      </c>
    </row>
    <row r="42" spans="1:17">
      <c r="A42" s="2" t="s">
        <v>21</v>
      </c>
      <c r="F42" s="11">
        <f>[12]Invoice!$C$27</f>
        <v>2178</v>
      </c>
      <c r="G42" s="9"/>
      <c r="H42" s="9"/>
      <c r="I42" s="9"/>
      <c r="J42" s="9"/>
      <c r="K42" s="9"/>
      <c r="L42" s="9"/>
      <c r="M42" s="13">
        <f>+F42-K42</f>
        <v>2178</v>
      </c>
    </row>
    <row r="43" spans="1:17">
      <c r="B43" s="7" t="s">
        <v>33</v>
      </c>
      <c r="F43" s="8">
        <f>SUM(F41:F42)</f>
        <v>22431.010319849378</v>
      </c>
      <c r="G43" s="9"/>
      <c r="H43" s="9"/>
      <c r="I43" s="9"/>
      <c r="J43" s="9"/>
      <c r="K43" s="9"/>
      <c r="L43" s="9"/>
      <c r="M43" s="8">
        <f>SUM(M41:M42)</f>
        <v>22431.010319849378</v>
      </c>
    </row>
    <row r="44" spans="1:17">
      <c r="F44" s="8"/>
      <c r="G44" s="9"/>
      <c r="H44" s="9"/>
      <c r="I44" s="9"/>
      <c r="J44" s="9"/>
      <c r="K44" s="9"/>
      <c r="L44" s="9"/>
      <c r="M44" s="9"/>
    </row>
    <row r="45" spans="1:17">
      <c r="A45" s="2" t="s">
        <v>34</v>
      </c>
      <c r="F45" s="17">
        <v>6000</v>
      </c>
      <c r="G45" s="20"/>
      <c r="H45" s="20"/>
      <c r="I45" s="20"/>
      <c r="J45" s="17"/>
      <c r="K45" s="17"/>
      <c r="L45" s="17"/>
      <c r="M45" s="9">
        <f>+F45-K45</f>
        <v>6000</v>
      </c>
      <c r="N45" s="21"/>
      <c r="O45" s="21"/>
      <c r="P45" s="21"/>
      <c r="Q45" s="21"/>
    </row>
    <row r="46" spans="1:17">
      <c r="A46" s="2" t="s">
        <v>35</v>
      </c>
      <c r="F46" s="17">
        <v>1700</v>
      </c>
      <c r="G46" s="9"/>
      <c r="H46" s="9"/>
      <c r="I46" s="9"/>
      <c r="J46" s="17"/>
      <c r="K46" s="17"/>
      <c r="L46" s="17"/>
      <c r="M46" s="9">
        <f>+F46-K46</f>
        <v>1700</v>
      </c>
      <c r="N46" s="21"/>
      <c r="O46" s="21"/>
      <c r="P46" s="21"/>
      <c r="Q46" s="21"/>
    </row>
    <row r="47" spans="1:17">
      <c r="A47" s="2" t="s">
        <v>36</v>
      </c>
      <c r="F47" s="17">
        <v>25000</v>
      </c>
      <c r="G47" s="20"/>
      <c r="H47" s="20"/>
      <c r="I47" s="20"/>
      <c r="J47" s="17"/>
      <c r="K47" s="17"/>
      <c r="L47" s="17"/>
      <c r="M47" s="9">
        <f>+F47-K47</f>
        <v>25000</v>
      </c>
      <c r="N47" s="21"/>
      <c r="O47" s="21"/>
      <c r="P47" s="21"/>
      <c r="Q47" s="21"/>
    </row>
    <row r="48" spans="1:17">
      <c r="A48" s="2" t="s">
        <v>37</v>
      </c>
      <c r="F48" s="22">
        <v>6950</v>
      </c>
      <c r="G48" s="9"/>
      <c r="H48" s="9"/>
      <c r="I48" s="9"/>
      <c r="J48" s="9"/>
      <c r="K48" s="17"/>
      <c r="L48" s="17"/>
      <c r="M48" s="13">
        <f>+F48-K48</f>
        <v>6950</v>
      </c>
      <c r="N48" s="21"/>
      <c r="O48" s="21"/>
      <c r="P48" s="21"/>
      <c r="Q48" s="21"/>
    </row>
    <row r="49" spans="1:17">
      <c r="F49" s="9"/>
      <c r="G49" s="9"/>
      <c r="H49" s="9"/>
      <c r="I49" s="9"/>
      <c r="J49" s="9"/>
      <c r="K49" s="17"/>
      <c r="L49" s="17"/>
      <c r="M49" s="17"/>
      <c r="N49" s="21"/>
      <c r="O49" s="21"/>
      <c r="P49" s="21"/>
      <c r="Q49" s="21"/>
    </row>
    <row r="50" spans="1:17" ht="13.5" thickBot="1">
      <c r="A50" s="7" t="s">
        <v>38</v>
      </c>
      <c r="B50" s="7"/>
      <c r="C50" s="7"/>
      <c r="D50" s="7"/>
      <c r="E50" s="7"/>
      <c r="F50" s="19">
        <f>SUM(F43:F48)</f>
        <v>62081.010319849374</v>
      </c>
      <c r="G50" s="9"/>
      <c r="H50" s="9"/>
      <c r="I50" s="9"/>
      <c r="J50" s="9"/>
      <c r="K50" s="19">
        <f>SUM(K43:K48)</f>
        <v>0</v>
      </c>
      <c r="L50" s="9"/>
      <c r="M50" s="19">
        <f>SUM(M43:M48)</f>
        <v>62081.010319849374</v>
      </c>
    </row>
    <row r="51" spans="1:17" ht="13.5" thickTop="1">
      <c r="F51" s="9"/>
      <c r="G51" s="9"/>
      <c r="H51" s="9"/>
      <c r="I51" s="9"/>
      <c r="J51" s="9"/>
      <c r="K51" s="9"/>
      <c r="L51" s="9"/>
      <c r="M51" s="9"/>
    </row>
    <row r="52" spans="1:17" ht="13.5" thickBot="1">
      <c r="A52" s="7" t="s">
        <v>39</v>
      </c>
      <c r="B52" s="7"/>
      <c r="C52" s="7"/>
      <c r="D52" s="7"/>
      <c r="E52" s="7"/>
      <c r="F52" s="19">
        <f>+F37+F50</f>
        <v>223917.18507067149</v>
      </c>
      <c r="G52" s="9"/>
      <c r="H52" s="9"/>
      <c r="I52" s="9"/>
      <c r="J52" s="9"/>
      <c r="K52" s="19">
        <f>+K37+K50</f>
        <v>8000</v>
      </c>
      <c r="L52" s="9"/>
      <c r="M52" s="19">
        <f>+M37+M50</f>
        <v>215917.18507067149</v>
      </c>
    </row>
    <row r="53" spans="1:17" ht="13.5" thickTop="1"/>
    <row r="55" spans="1:17" hidden="1">
      <c r="A55" s="23" t="s">
        <v>40</v>
      </c>
    </row>
    <row r="56" spans="1:17" hidden="1">
      <c r="A56" s="23" t="s">
        <v>40</v>
      </c>
    </row>
    <row r="57" spans="1:17">
      <c r="A57" s="23"/>
    </row>
    <row r="58" spans="1:17">
      <c r="A58" s="7"/>
    </row>
  </sheetData>
  <mergeCells count="2">
    <mergeCell ref="K11:K13"/>
    <mergeCell ref="M11:M13"/>
  </mergeCells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Felienne</cp:lastModifiedBy>
  <cp:lastPrinted>2001-10-30T19:37:57Z</cp:lastPrinted>
  <dcterms:created xsi:type="dcterms:W3CDTF">2001-10-30T19:35:47Z</dcterms:created>
  <dcterms:modified xsi:type="dcterms:W3CDTF">2014-09-05T10:50:16Z</dcterms:modified>
</cp:coreProperties>
</file>