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8325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C8" i="1" l="1"/>
  <c r="D8" i="1"/>
  <c r="D11" i="1" s="1"/>
  <c r="C9" i="1"/>
  <c r="D9" i="1"/>
  <c r="C10" i="1"/>
  <c r="D10" i="1"/>
  <c r="C13" i="1"/>
  <c r="D13" i="1"/>
  <c r="C14" i="1"/>
  <c r="D14" i="1"/>
  <c r="D15" i="1"/>
  <c r="C17" i="1"/>
  <c r="D17" i="1"/>
  <c r="C19" i="1"/>
  <c r="D19" i="1"/>
  <c r="D22" i="1" s="1"/>
</calcChain>
</file>

<file path=xl/sharedStrings.xml><?xml version="1.0" encoding="utf-8"?>
<sst xmlns="http://schemas.openxmlformats.org/spreadsheetml/2006/main" count="19" uniqueCount="19">
  <si>
    <t>ECR Summary</t>
  </si>
  <si>
    <t>CGAS</t>
  </si>
  <si>
    <t>Counterparty</t>
  </si>
  <si>
    <t>TAGG #</t>
  </si>
  <si>
    <t>Unwind Price</t>
  </si>
  <si>
    <t>Unwind Value</t>
  </si>
  <si>
    <t>VM4911.1</t>
  </si>
  <si>
    <t>VX2382.1</t>
  </si>
  <si>
    <t>YC2687.1</t>
  </si>
  <si>
    <t>Crescendo</t>
  </si>
  <si>
    <t>VN6167.1</t>
  </si>
  <si>
    <t>VN6167.2</t>
  </si>
  <si>
    <t>VM5195.1</t>
  </si>
  <si>
    <t>East Sour Lake</t>
  </si>
  <si>
    <t>Juniper</t>
  </si>
  <si>
    <t>VM4901.1</t>
  </si>
  <si>
    <t>Total</t>
  </si>
  <si>
    <t>Curves as of:</t>
  </si>
  <si>
    <t>Marked as of: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</si>
</sst>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0"/>
  </numFmts>
  <fonts count="4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6" fontId="0" fillId="0" borderId="0" xfId="0" applyNumberFormat="1"/>
    <xf numFmtId="6" fontId="0" fillId="0" borderId="1" xfId="0" applyNumberFormat="1" applyBorder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GAS/CGAS%20Swap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escendo/Crescendo%20Swap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ast%20Sour%20Lake/East%20Sour%20Lake%20Swap%20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Juniper/Juniper%20Swap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M4911.1"/>
      <sheetName val="VX2382.1"/>
      <sheetName val="YC2687.1"/>
      <sheetName val="Curves"/>
      <sheetName val="Tables"/>
    </sheetNames>
    <sheetDataSet>
      <sheetData sheetId="0">
        <row r="12">
          <cell r="S12">
            <v>2.7874214973760436</v>
          </cell>
          <cell r="T12">
            <v>3.2613779897142767</v>
          </cell>
          <cell r="U12">
            <v>3.1824552615377271</v>
          </cell>
        </row>
        <row r="13">
          <cell r="S13">
            <v>-2691627.8330803821</v>
          </cell>
          <cell r="T13">
            <v>-1653634.7359103286</v>
          </cell>
          <cell r="U13">
            <v>-1385529.9831124679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N6167.1"/>
      <sheetName val="VN6167.2"/>
      <sheetName val="Leg3"/>
      <sheetName val="Curves"/>
      <sheetName val="Tables"/>
    </sheetNames>
    <sheetDataSet>
      <sheetData sheetId="0">
        <row r="12">
          <cell r="S12">
            <v>2.4534160995625398</v>
          </cell>
          <cell r="T12">
            <v>2.4199110734591089</v>
          </cell>
        </row>
        <row r="13">
          <cell r="S13">
            <v>-1068506.5492358049</v>
          </cell>
          <cell r="T13">
            <v>-278196.99371717405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M5195.1"/>
      <sheetName val="Leg2"/>
      <sheetName val="Leg3"/>
      <sheetName val="Curves"/>
      <sheetName val="Tables"/>
    </sheetNames>
    <sheetDataSet>
      <sheetData sheetId="0">
        <row r="12">
          <cell r="S12">
            <v>2.6379206923906779</v>
          </cell>
        </row>
        <row r="13">
          <cell r="S13">
            <v>-214533.5507784494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VM4901.1"/>
      <sheetName val="Leg2"/>
      <sheetName val="Leg3"/>
      <sheetName val="Curves"/>
      <sheetName val="Tables"/>
    </sheetNames>
    <sheetDataSet>
      <sheetData sheetId="0">
        <row r="12">
          <cell r="S12">
            <v>2.7669644385329861</v>
          </cell>
        </row>
        <row r="13">
          <cell r="S13">
            <v>-879691.93869488267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A5" sqref="A5"/>
    </sheetView>
  </sheetViews>
  <sheetFormatPr defaultRowHeight="12.75" x14ac:dyDescent="0.2"/>
  <cols>
    <col min="1" max="1" width="14.85546875" customWidth="1"/>
    <col min="2" max="2" width="9.7109375" customWidth="1"/>
    <col min="3" max="3" width="13.85546875" customWidth="1"/>
    <col min="4" max="4" width="14.42578125" customWidth="1"/>
    <col min="5" max="5" width="1.5703125" customWidth="1"/>
    <col min="6" max="6" width="9.85546875" customWidth="1"/>
    <col min="7" max="7" width="14.140625" customWidth="1"/>
  </cols>
  <sheetData>
    <row r="1" spans="1:7" ht="18" x14ac:dyDescent="0.25">
      <c r="A1" s="6" t="s">
        <v>0</v>
      </c>
    </row>
    <row r="3" spans="1:7" x14ac:dyDescent="0.2">
      <c r="A3" t="s">
        <v>17</v>
      </c>
      <c r="B3" s="7">
        <v>37272</v>
      </c>
    </row>
    <row r="4" spans="1:7" x14ac:dyDescent="0.2">
      <c r="A4" t="s">
        <v>18</v>
      </c>
      <c r="B4" s="7">
        <v>37273</v>
      </c>
    </row>
    <row r="6" spans="1:7" x14ac:dyDescent="0.2">
      <c r="A6" s="2" t="s">
        <v>2</v>
      </c>
      <c r="B6" s="2" t="s">
        <v>3</v>
      </c>
      <c r="C6" s="2" t="s">
        <v>4</v>
      </c>
      <c r="D6" s="2" t="s">
        <v>5</v>
      </c>
      <c r="F6" s="2"/>
      <c r="G6" s="2"/>
    </row>
    <row r="7" spans="1:7" x14ac:dyDescent="0.2">
      <c r="A7" s="1"/>
      <c r="B7" s="2"/>
      <c r="C7" s="2"/>
      <c r="D7" s="2"/>
    </row>
    <row r="8" spans="1:7" x14ac:dyDescent="0.2">
      <c r="A8" t="s">
        <v>1</v>
      </c>
      <c r="B8" t="s">
        <v>6</v>
      </c>
      <c r="C8" s="3">
        <f>[1]Input!$S$12</f>
        <v>2.7874214973760436</v>
      </c>
      <c r="D8" s="4">
        <f>[1]Input!$S$13</f>
        <v>-2691627.8330803821</v>
      </c>
    </row>
    <row r="9" spans="1:7" x14ac:dyDescent="0.2">
      <c r="B9" t="s">
        <v>7</v>
      </c>
      <c r="C9" s="3">
        <f>[1]Input!$T$12</f>
        <v>3.2613779897142767</v>
      </c>
      <c r="D9" s="4">
        <f>[1]Input!$T$13</f>
        <v>-1653634.7359103286</v>
      </c>
    </row>
    <row r="10" spans="1:7" x14ac:dyDescent="0.2">
      <c r="B10" t="s">
        <v>8</v>
      </c>
      <c r="C10" s="3">
        <f>[1]Input!$U$12</f>
        <v>3.1824552615377271</v>
      </c>
      <c r="D10" s="5">
        <f>[1]Input!$U$13</f>
        <v>-1385529.9831124679</v>
      </c>
    </row>
    <row r="11" spans="1:7" x14ac:dyDescent="0.2">
      <c r="D11" s="4">
        <f>SUM(D8:D10)</f>
        <v>-5730792.5521031786</v>
      </c>
    </row>
    <row r="12" spans="1:7" x14ac:dyDescent="0.2">
      <c r="C12" s="3"/>
    </row>
    <row r="13" spans="1:7" x14ac:dyDescent="0.2">
      <c r="A13" t="s">
        <v>9</v>
      </c>
      <c r="B13" t="s">
        <v>10</v>
      </c>
      <c r="C13" s="3">
        <f>[2]Input!$S$12</f>
        <v>2.4534160995625398</v>
      </c>
      <c r="D13" s="4">
        <f>[2]Input!$S$13</f>
        <v>-1068506.5492358049</v>
      </c>
    </row>
    <row r="14" spans="1:7" x14ac:dyDescent="0.2">
      <c r="B14" t="s">
        <v>11</v>
      </c>
      <c r="C14" s="3">
        <f>[2]Input!$T$12</f>
        <v>2.4199110734591089</v>
      </c>
      <c r="D14" s="5">
        <f>[2]Input!$T$13</f>
        <v>-278196.99371717405</v>
      </c>
    </row>
    <row r="15" spans="1:7" x14ac:dyDescent="0.2">
      <c r="C15" s="3"/>
      <c r="D15" s="4">
        <f>SUM(D13:D14)</f>
        <v>-1346703.542952979</v>
      </c>
    </row>
    <row r="16" spans="1:7" x14ac:dyDescent="0.2">
      <c r="C16" s="3"/>
    </row>
    <row r="17" spans="1:4" x14ac:dyDescent="0.2">
      <c r="A17" t="s">
        <v>13</v>
      </c>
      <c r="B17" t="s">
        <v>12</v>
      </c>
      <c r="C17" s="3">
        <f>[3]Input!$S$12</f>
        <v>2.6379206923906779</v>
      </c>
      <c r="D17" s="4">
        <f>[3]Input!$S$13</f>
        <v>-214533.5507784494</v>
      </c>
    </row>
    <row r="18" spans="1:4" x14ac:dyDescent="0.2">
      <c r="C18" s="3"/>
    </row>
    <row r="19" spans="1:4" x14ac:dyDescent="0.2">
      <c r="A19" t="s">
        <v>14</v>
      </c>
      <c r="B19" t="s">
        <v>15</v>
      </c>
      <c r="C19" s="3">
        <f>[4]Input!$S$12</f>
        <v>2.7669644385329861</v>
      </c>
      <c r="D19" s="4">
        <f>[4]Input!$S$13</f>
        <v>-879691.93869488267</v>
      </c>
    </row>
    <row r="20" spans="1:4" x14ac:dyDescent="0.2">
      <c r="C20" s="3"/>
    </row>
    <row r="21" spans="1:4" x14ac:dyDescent="0.2">
      <c r="C21" s="3"/>
    </row>
    <row r="22" spans="1:4" x14ac:dyDescent="0.2">
      <c r="C22" s="3" t="s">
        <v>16</v>
      </c>
      <c r="D22" s="4">
        <f>D19+D17+D15+D11</f>
        <v>-8171721.5845294893</v>
      </c>
    </row>
    <row r="23" spans="1:4" x14ac:dyDescent="0.2">
      <c r="C23" s="3"/>
    </row>
    <row r="24" spans="1:4" x14ac:dyDescent="0.2">
      <c r="C24" s="3"/>
    </row>
    <row r="25" spans="1:4" x14ac:dyDescent="0.2">
      <c r="C25" s="3"/>
    </row>
    <row r="26" spans="1:4" x14ac:dyDescent="0.2">
      <c r="C26" s="3"/>
    </row>
    <row r="27" spans="1:4" x14ac:dyDescent="0.2">
      <c r="C27" s="3"/>
    </row>
    <row r="28" spans="1:4" x14ac:dyDescent="0.2">
      <c r="C28" s="3"/>
    </row>
    <row r="29" spans="1:4" x14ac:dyDescent="0.2">
      <c r="C29" s="3"/>
    </row>
    <row r="30" spans="1:4" x14ac:dyDescent="0.2">
      <c r="C3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Boyt</dc:creator>
  <cp:lastModifiedBy>Felienne</cp:lastModifiedBy>
  <dcterms:created xsi:type="dcterms:W3CDTF">2002-01-17T21:52:03Z</dcterms:created>
  <dcterms:modified xsi:type="dcterms:W3CDTF">2014-09-04T02:18:00Z</dcterms:modified>
</cp:coreProperties>
</file>