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80" tabRatio="268"/>
  </bookViews>
  <sheets>
    <sheet name="Sheet1" sheetId="1" r:id="rId1"/>
  </sheets>
  <calcPr calcId="152511" iterate="1"/>
</workbook>
</file>

<file path=xl/calcChain.xml><?xml version="1.0" encoding="utf-8"?>
<calcChain xmlns="http://schemas.openxmlformats.org/spreadsheetml/2006/main">
  <c r="J9" i="1" l="1"/>
  <c r="J11" i="1"/>
  <c r="J12" i="1"/>
  <c r="J13" i="1"/>
  <c r="J14" i="1"/>
  <c r="N14" i="1"/>
  <c r="J15" i="1"/>
  <c r="R15" i="1"/>
  <c r="J16" i="1"/>
  <c r="J17" i="1"/>
  <c r="J18" i="1"/>
  <c r="J19" i="1"/>
  <c r="J20" i="1"/>
  <c r="J21" i="1"/>
  <c r="A38" i="1"/>
</calcChain>
</file>

<file path=xl/sharedStrings.xml><?xml version="1.0" encoding="utf-8"?>
<sst xmlns="http://schemas.openxmlformats.org/spreadsheetml/2006/main" count="68" uniqueCount="42">
  <si>
    <t>RAPTOR - PUBLIC EQUITY</t>
  </si>
  <si>
    <t>COUNTERPARTY</t>
  </si>
  <si>
    <t>GROSS</t>
  </si>
  <si>
    <t>SHARES</t>
  </si>
  <si>
    <t>NET</t>
  </si>
  <si>
    <t>TOTAL</t>
  </si>
  <si>
    <t>OUTSTANDING</t>
  </si>
  <si>
    <t>COMMON SHARES</t>
  </si>
  <si>
    <t>WARRANTS</t>
  </si>
  <si>
    <t>PREFERRED</t>
  </si>
  <si>
    <t>OWNERSHIP</t>
  </si>
  <si>
    <t>INTEREST</t>
  </si>
  <si>
    <t>BEAU CANADA</t>
  </si>
  <si>
    <t>PLACE RESOURCES</t>
  </si>
  <si>
    <t>BRIGHAM RESOURCES</t>
  </si>
  <si>
    <t>INLAND RESOURCES</t>
  </si>
  <si>
    <t>QUEEN SANDS</t>
  </si>
  <si>
    <t>CARRIZO</t>
  </si>
  <si>
    <t>3TEC</t>
  </si>
  <si>
    <t>BONUS</t>
  </si>
  <si>
    <t>PARADIGM</t>
  </si>
  <si>
    <t>TETONKA</t>
  </si>
  <si>
    <t>QUICKSILVER</t>
  </si>
  <si>
    <t>A</t>
  </si>
  <si>
    <t>From Bloomberg, dated 7/31/00</t>
  </si>
  <si>
    <t>B</t>
  </si>
  <si>
    <t>C</t>
  </si>
  <si>
    <t>E</t>
  </si>
  <si>
    <t>Agreed to the June 30, 2000 10Q filing, both the June 30, 2000 Qtr end date amount and the updated 10Q amount.</t>
  </si>
  <si>
    <t>From June 30, 2000 6-K.  6/30/00 balances.</t>
  </si>
  <si>
    <t>D</t>
  </si>
  <si>
    <t>Notes:</t>
  </si>
  <si>
    <t>As of 8/31/00</t>
  </si>
  <si>
    <t>Agreed to the June 30, 2000 10Q filing,  June 30, 2000 date only, not the updated amount on the cover.</t>
  </si>
  <si>
    <t>F</t>
  </si>
  <si>
    <t>Total preferred shares outstanding for Inland Resources could not be found from external sources.</t>
  </si>
  <si>
    <t xml:space="preserve">The amounts shown above for Active Power are as of 8/8/00, when the company went public. </t>
  </si>
  <si>
    <t>The warrants and preferred stock converted at 4.32:1 on that date. Prior to 8/8/00 and on 8/3/00</t>
  </si>
  <si>
    <t>we held 75,000 warrants for common stock and 220,459 shares of series E convertible preferred</t>
  </si>
  <si>
    <t>stock.  The total shares outstanding was obtained from the company's S-1 (A4) filed on 8/7/00.</t>
  </si>
  <si>
    <t>ACTIVE POWER (IPO)</t>
  </si>
  <si>
    <t>ACTIVE POWER (8/3)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</si>
</sst>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4" fillId="0" borderId="0" xfId="1" applyNumberFormat="1" applyFont="1"/>
    <xf numFmtId="165" fontId="5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/>
    <xf numFmtId="165" fontId="0" fillId="0" borderId="0" xfId="1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0" fontId="5" fillId="0" borderId="0" xfId="2" applyNumberFormat="1" applyFont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4" xfId="1" applyNumberFormat="1" applyFont="1" applyBorder="1"/>
    <xf numFmtId="0" fontId="6" fillId="0" borderId="4" xfId="0" applyFont="1" applyBorder="1"/>
    <xf numFmtId="165" fontId="0" fillId="0" borderId="4" xfId="1" applyNumberFormat="1" applyFont="1" applyBorder="1" applyAlignment="1">
      <alignment horizontal="center"/>
    </xf>
    <xf numFmtId="165" fontId="4" fillId="0" borderId="4" xfId="1" applyNumberFormat="1" applyFont="1" applyBorder="1"/>
    <xf numFmtId="10" fontId="4" fillId="0" borderId="4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65" fontId="0" fillId="0" borderId="6" xfId="1" applyNumberFormat="1" applyFont="1" applyBorder="1"/>
    <xf numFmtId="0" fontId="6" fillId="0" borderId="6" xfId="0" applyFont="1" applyBorder="1"/>
    <xf numFmtId="165" fontId="0" fillId="0" borderId="6" xfId="1" applyNumberFormat="1" applyFont="1" applyBorder="1" applyAlignment="1">
      <alignment horizontal="center"/>
    </xf>
    <xf numFmtId="165" fontId="4" fillId="0" borderId="6" xfId="1" applyNumberFormat="1" applyFont="1" applyBorder="1"/>
    <xf numFmtId="10" fontId="4" fillId="0" borderId="6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center"/>
    </xf>
    <xf numFmtId="10" fontId="4" fillId="0" borderId="7" xfId="2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5" fontId="2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tabSelected="1" workbookViewId="0">
      <pane xSplit="1" topLeftCell="B1" activePane="topRight" state="frozen"/>
      <selection pane="topRight" activeCell="A24" sqref="A24"/>
    </sheetView>
  </sheetViews>
  <sheetFormatPr defaultRowHeight="12.75" x14ac:dyDescent="0.2"/>
  <cols>
    <col min="1" max="1" width="22.28515625" customWidth="1"/>
    <col min="2" max="2" width="12.140625" style="7" customWidth="1"/>
    <col min="3" max="3" width="11.28515625" style="8" customWidth="1"/>
    <col min="4" max="4" width="2.42578125" style="15" customWidth="1"/>
    <col min="5" max="5" width="10.28515625" style="7" customWidth="1"/>
    <col min="6" max="6" width="11.28515625" style="8" customWidth="1"/>
    <col min="7" max="7" width="2" style="8" customWidth="1"/>
    <col min="8" max="8" width="15.5703125" style="9" bestFit="1" customWidth="1"/>
    <col min="9" max="9" width="2.140625" style="14" customWidth="1"/>
    <col min="10" max="10" width="12.42578125" style="22" bestFit="1" customWidth="1"/>
    <col min="11" max="11" width="2.42578125" style="4" customWidth="1"/>
    <col min="12" max="12" width="2" style="8" customWidth="1"/>
    <col min="13" max="13" width="11.28515625" style="7" customWidth="1"/>
    <col min="14" max="14" width="11.28515625" style="8" customWidth="1"/>
    <col min="15" max="15" width="2" style="8" customWidth="1"/>
    <col min="16" max="16" width="15.5703125" style="9" bestFit="1" customWidth="1"/>
    <col min="17" max="17" width="2.140625" style="14" customWidth="1"/>
    <col min="18" max="18" width="12.42578125" style="22" bestFit="1" customWidth="1"/>
    <col min="19" max="19" width="2.42578125" style="4" customWidth="1"/>
  </cols>
  <sheetData>
    <row r="1" spans="1:19" ht="15.75" x14ac:dyDescent="0.25">
      <c r="A1" s="1" t="s">
        <v>0</v>
      </c>
    </row>
    <row r="2" spans="1:19" ht="15.75" x14ac:dyDescent="0.25">
      <c r="A2" s="1" t="s">
        <v>32</v>
      </c>
    </row>
    <row r="3" spans="1:19" ht="15.75" x14ac:dyDescent="0.25">
      <c r="A3" s="1"/>
    </row>
    <row r="4" spans="1:19" ht="13.5" thickBot="1" x14ac:dyDescent="0.25"/>
    <row r="5" spans="1:19" ht="13.5" thickBot="1" x14ac:dyDescent="0.25">
      <c r="B5" s="45" t="s">
        <v>7</v>
      </c>
      <c r="C5" s="46"/>
      <c r="D5" s="18"/>
      <c r="E5" s="45" t="s">
        <v>8</v>
      </c>
      <c r="F5" s="46"/>
      <c r="G5" s="21"/>
      <c r="H5" s="10" t="s">
        <v>5</v>
      </c>
      <c r="I5" s="15"/>
      <c r="K5" s="5"/>
      <c r="L5" s="21"/>
      <c r="M5" s="45" t="s">
        <v>9</v>
      </c>
      <c r="N5" s="46"/>
      <c r="O5" s="21"/>
      <c r="P5" s="10" t="s">
        <v>5</v>
      </c>
      <c r="Q5" s="15"/>
      <c r="S5" s="5"/>
    </row>
    <row r="6" spans="1:19" x14ac:dyDescent="0.2">
      <c r="B6" s="11"/>
      <c r="C6" s="11"/>
      <c r="D6" s="16"/>
      <c r="E6" s="11"/>
      <c r="F6" s="11"/>
      <c r="G6" s="11"/>
      <c r="H6" s="10" t="s">
        <v>3</v>
      </c>
      <c r="I6" s="16"/>
      <c r="J6" s="23" t="s">
        <v>10</v>
      </c>
      <c r="K6" s="2"/>
      <c r="L6" s="11"/>
      <c r="M6" s="11"/>
      <c r="N6" s="11"/>
      <c r="O6" s="11"/>
      <c r="P6" s="10" t="s">
        <v>3</v>
      </c>
      <c r="Q6" s="16"/>
      <c r="R6" s="23" t="s">
        <v>10</v>
      </c>
      <c r="S6" s="2"/>
    </row>
    <row r="7" spans="1:19" x14ac:dyDescent="0.2">
      <c r="A7" s="3" t="s">
        <v>1</v>
      </c>
      <c r="B7" s="12" t="s">
        <v>2</v>
      </c>
      <c r="C7" s="12" t="s">
        <v>4</v>
      </c>
      <c r="D7" s="19"/>
      <c r="E7" s="12" t="s">
        <v>2</v>
      </c>
      <c r="F7" s="12" t="s">
        <v>4</v>
      </c>
      <c r="G7" s="12"/>
      <c r="H7" s="13" t="s">
        <v>6</v>
      </c>
      <c r="I7" s="17"/>
      <c r="J7" s="24" t="s">
        <v>11</v>
      </c>
      <c r="K7" s="6"/>
      <c r="L7" s="12"/>
      <c r="M7" s="12" t="s">
        <v>2</v>
      </c>
      <c r="N7" s="12" t="s">
        <v>4</v>
      </c>
      <c r="O7" s="12"/>
      <c r="P7" s="13" t="s">
        <v>6</v>
      </c>
      <c r="Q7" s="17"/>
      <c r="R7" s="24" t="s">
        <v>11</v>
      </c>
      <c r="S7" s="6"/>
    </row>
    <row r="8" spans="1:19" ht="13.5" thickBot="1" x14ac:dyDescent="0.25"/>
    <row r="9" spans="1:19" x14ac:dyDescent="0.2">
      <c r="A9" s="43" t="s">
        <v>40</v>
      </c>
      <c r="B9" s="27">
        <v>952382.88</v>
      </c>
      <c r="C9" s="27">
        <v>952382.88</v>
      </c>
      <c r="D9" s="28" t="s">
        <v>30</v>
      </c>
      <c r="E9" s="27">
        <v>324000</v>
      </c>
      <c r="F9" s="29">
        <v>324000</v>
      </c>
      <c r="G9" s="28" t="s">
        <v>30</v>
      </c>
      <c r="H9" s="30">
        <v>37662399</v>
      </c>
      <c r="I9" s="28" t="s">
        <v>30</v>
      </c>
      <c r="J9" s="31">
        <f>(B9+E9)/(H9+E9)</f>
        <v>3.3601049680966069E-2</v>
      </c>
      <c r="K9" s="32"/>
      <c r="L9" s="33"/>
      <c r="M9" s="27"/>
      <c r="N9" s="29"/>
      <c r="O9" s="33"/>
      <c r="P9" s="30"/>
      <c r="Q9" s="28"/>
      <c r="R9" s="34"/>
    </row>
    <row r="10" spans="1:19" ht="13.5" thickBot="1" x14ac:dyDescent="0.25">
      <c r="A10" s="44" t="s">
        <v>41</v>
      </c>
      <c r="B10" s="35"/>
      <c r="C10" s="35"/>
      <c r="D10" s="36"/>
      <c r="E10" s="35">
        <v>75000</v>
      </c>
      <c r="F10" s="37">
        <v>75000</v>
      </c>
      <c r="G10" s="36" t="s">
        <v>30</v>
      </c>
      <c r="H10" s="38"/>
      <c r="I10" s="36"/>
      <c r="J10" s="39"/>
      <c r="K10" s="40"/>
      <c r="L10" s="41"/>
      <c r="M10" s="35">
        <v>220459</v>
      </c>
      <c r="N10" s="37">
        <v>220459</v>
      </c>
      <c r="O10" s="41"/>
      <c r="P10" s="38"/>
      <c r="Q10" s="36"/>
      <c r="R10" s="42"/>
    </row>
    <row r="11" spans="1:19" x14ac:dyDescent="0.2">
      <c r="A11" s="20" t="s">
        <v>12</v>
      </c>
      <c r="B11" s="7">
        <v>7000000</v>
      </c>
      <c r="C11" s="8">
        <v>4200000</v>
      </c>
      <c r="H11" s="9">
        <v>91981000</v>
      </c>
      <c r="I11" s="14" t="s">
        <v>23</v>
      </c>
      <c r="J11" s="22">
        <f>(B11+E11)/(H11+E11)</f>
        <v>7.6102673378197677E-2</v>
      </c>
    </row>
    <row r="12" spans="1:19" x14ac:dyDescent="0.2">
      <c r="A12" s="20" t="s">
        <v>13</v>
      </c>
      <c r="B12" s="7">
        <v>1235000</v>
      </c>
      <c r="C12" s="8">
        <v>741000</v>
      </c>
      <c r="H12" s="9">
        <v>14900000</v>
      </c>
      <c r="I12" s="14" t="s">
        <v>23</v>
      </c>
      <c r="J12" s="22">
        <f t="shared" ref="J12:J21" si="0">(B12+E12)/(H12+E12)</f>
        <v>8.2885906040268451E-2</v>
      </c>
    </row>
    <row r="13" spans="1:19" x14ac:dyDescent="0.2">
      <c r="A13" s="20" t="s">
        <v>14</v>
      </c>
      <c r="B13" s="7">
        <v>1052632</v>
      </c>
      <c r="C13" s="8">
        <v>657895</v>
      </c>
      <c r="E13" s="7">
        <v>1000000</v>
      </c>
      <c r="F13" s="8">
        <v>625000</v>
      </c>
      <c r="H13" s="9">
        <v>16712908</v>
      </c>
      <c r="I13" s="14" t="s">
        <v>25</v>
      </c>
      <c r="J13" s="22">
        <f t="shared" si="0"/>
        <v>0.11588339983474198</v>
      </c>
    </row>
    <row r="14" spans="1:19" x14ac:dyDescent="0.2">
      <c r="A14" s="20" t="s">
        <v>15</v>
      </c>
      <c r="B14" s="7">
        <v>292098</v>
      </c>
      <c r="C14" s="8">
        <v>146049</v>
      </c>
      <c r="H14" s="9">
        <v>2897732</v>
      </c>
      <c r="I14" s="14" t="s">
        <v>25</v>
      </c>
      <c r="J14" s="22">
        <f t="shared" si="0"/>
        <v>0.10080228261274679</v>
      </c>
      <c r="M14" s="7">
        <v>121973</v>
      </c>
      <c r="N14" s="8">
        <f>+M14/2</f>
        <v>60986.5</v>
      </c>
      <c r="Q14" s="14" t="s">
        <v>34</v>
      </c>
    </row>
    <row r="15" spans="1:19" x14ac:dyDescent="0.2">
      <c r="A15" s="20" t="s">
        <v>16</v>
      </c>
      <c r="B15" s="7">
        <v>2634952</v>
      </c>
      <c r="C15" s="8">
        <v>1580971</v>
      </c>
      <c r="H15" s="9">
        <v>80688538</v>
      </c>
      <c r="I15" s="14" t="s">
        <v>26</v>
      </c>
      <c r="J15" s="22">
        <f t="shared" si="0"/>
        <v>3.2655840164063948E-2</v>
      </c>
      <c r="M15" s="7">
        <v>9600000</v>
      </c>
      <c r="N15" s="8">
        <v>5760000</v>
      </c>
      <c r="P15" s="9">
        <v>9602173</v>
      </c>
      <c r="Q15" s="14" t="s">
        <v>26</v>
      </c>
      <c r="R15" s="22">
        <f>M15/P15</f>
        <v>0.99977369705794716</v>
      </c>
    </row>
    <row r="16" spans="1:19" x14ac:dyDescent="0.2">
      <c r="A16" s="20" t="s">
        <v>17</v>
      </c>
      <c r="E16" s="7">
        <v>250000</v>
      </c>
      <c r="F16" s="8">
        <v>156250</v>
      </c>
      <c r="H16" s="9">
        <v>14029000</v>
      </c>
      <c r="I16" s="14" t="s">
        <v>23</v>
      </c>
      <c r="J16" s="22">
        <f t="shared" si="0"/>
        <v>1.7508228867567758E-2</v>
      </c>
    </row>
    <row r="17" spans="1:10" x14ac:dyDescent="0.2">
      <c r="A17" s="20" t="s">
        <v>18</v>
      </c>
      <c r="E17" s="7">
        <v>130000</v>
      </c>
      <c r="F17" s="8">
        <v>78000</v>
      </c>
      <c r="H17" s="9">
        <v>14434000</v>
      </c>
      <c r="I17" s="14" t="s">
        <v>23</v>
      </c>
      <c r="J17" s="22">
        <f t="shared" si="0"/>
        <v>8.9261191980225217E-3</v>
      </c>
    </row>
    <row r="18" spans="1:10" x14ac:dyDescent="0.2">
      <c r="A18" s="20" t="s">
        <v>19</v>
      </c>
      <c r="B18" s="7">
        <v>650000</v>
      </c>
      <c r="C18" s="8">
        <v>325000</v>
      </c>
      <c r="H18" s="9">
        <v>55984000</v>
      </c>
      <c r="I18" s="14" t="s">
        <v>23</v>
      </c>
      <c r="J18" s="22">
        <f t="shared" si="0"/>
        <v>1.1610460131466133E-2</v>
      </c>
    </row>
    <row r="19" spans="1:10" x14ac:dyDescent="0.2">
      <c r="A19" s="20" t="s">
        <v>20</v>
      </c>
      <c r="B19" s="7">
        <v>119782</v>
      </c>
      <c r="C19" s="8">
        <v>59891</v>
      </c>
      <c r="H19" s="9">
        <v>13191904</v>
      </c>
      <c r="I19" s="14" t="s">
        <v>27</v>
      </c>
      <c r="J19" s="22">
        <f t="shared" si="0"/>
        <v>9.0799629833570646E-3</v>
      </c>
    </row>
    <row r="20" spans="1:10" x14ac:dyDescent="0.2">
      <c r="A20" s="20" t="s">
        <v>21</v>
      </c>
      <c r="B20" s="7">
        <v>4097122</v>
      </c>
      <c r="C20" s="8">
        <v>2048561</v>
      </c>
      <c r="H20" s="9">
        <v>27606000</v>
      </c>
      <c r="I20" s="14" t="s">
        <v>23</v>
      </c>
      <c r="J20" s="22">
        <f t="shared" si="0"/>
        <v>0.14841418532203143</v>
      </c>
    </row>
    <row r="21" spans="1:10" x14ac:dyDescent="0.2">
      <c r="A21" t="s">
        <v>22</v>
      </c>
      <c r="B21" s="7">
        <v>1340405</v>
      </c>
      <c r="C21" s="8">
        <v>804243</v>
      </c>
      <c r="H21" s="9">
        <v>18077865</v>
      </c>
      <c r="I21" s="14" t="s">
        <v>23</v>
      </c>
      <c r="J21" s="22">
        <f t="shared" si="0"/>
        <v>7.4146200339475929E-2</v>
      </c>
    </row>
    <row r="23" spans="1:10" x14ac:dyDescent="0.2">
      <c r="B23"/>
    </row>
    <row r="25" spans="1:10" x14ac:dyDescent="0.2">
      <c r="A25" s="26" t="s">
        <v>31</v>
      </c>
    </row>
    <row r="26" spans="1:10" x14ac:dyDescent="0.2">
      <c r="A26" s="25" t="s">
        <v>23</v>
      </c>
      <c r="B26" t="s">
        <v>24</v>
      </c>
      <c r="C26" s="7"/>
    </row>
    <row r="27" spans="1:10" x14ac:dyDescent="0.2">
      <c r="A27" s="25" t="s">
        <v>25</v>
      </c>
      <c r="B27" t="s">
        <v>28</v>
      </c>
    </row>
    <row r="28" spans="1:10" x14ac:dyDescent="0.2">
      <c r="A28" s="25" t="s">
        <v>26</v>
      </c>
      <c r="B28" t="s">
        <v>33</v>
      </c>
    </row>
    <row r="29" spans="1:10" x14ac:dyDescent="0.2">
      <c r="A29" s="25" t="s">
        <v>30</v>
      </c>
      <c r="B29" t="s">
        <v>36</v>
      </c>
    </row>
    <row r="30" spans="1:10" x14ac:dyDescent="0.2">
      <c r="B30" t="s">
        <v>37</v>
      </c>
    </row>
    <row r="31" spans="1:10" x14ac:dyDescent="0.2">
      <c r="B31" t="s">
        <v>38</v>
      </c>
    </row>
    <row r="32" spans="1:10" x14ac:dyDescent="0.2">
      <c r="B32" t="s">
        <v>39</v>
      </c>
    </row>
    <row r="33" spans="1:2" x14ac:dyDescent="0.2">
      <c r="A33" s="25" t="s">
        <v>27</v>
      </c>
      <c r="B33" t="s">
        <v>29</v>
      </c>
    </row>
    <row r="34" spans="1:2" x14ac:dyDescent="0.2">
      <c r="A34" s="25" t="s">
        <v>34</v>
      </c>
      <c r="B34" s="7" t="s">
        <v>35</v>
      </c>
    </row>
    <row r="38" spans="1:2" x14ac:dyDescent="0.2">
      <c r="A38" t="str">
        <f ca="1">CELL("filename")</f>
        <v>C:\Users\Felienne\Enron\EnronSpreadsheets\[sara_shackleton__37335__ownership_int.xls]Sheet1</v>
      </c>
    </row>
  </sheetData>
  <mergeCells count="3">
    <mergeCell ref="B5:C5"/>
    <mergeCell ref="E5:F5"/>
    <mergeCell ref="M5:N5"/>
  </mergeCells>
  <pageMargins left="0.75" right="0.75" top="1" bottom="1" header="0.5" footer="0.5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vargas</dc:creator>
  <cp:lastModifiedBy>Felienne</cp:lastModifiedBy>
  <cp:lastPrinted>2000-09-01T20:01:19Z</cp:lastPrinted>
  <dcterms:created xsi:type="dcterms:W3CDTF">2000-08-30T20:19:42Z</dcterms:created>
  <dcterms:modified xsi:type="dcterms:W3CDTF">2014-09-04T07:36:12Z</dcterms:modified>
</cp:coreProperties>
</file>