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I13" i="1"/>
  <c r="K13" i="1"/>
  <c r="M13" i="1"/>
  <c r="O13" i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E17" i="1"/>
  <c r="G17" i="1"/>
  <c r="I17" i="1"/>
  <c r="K17" i="1"/>
  <c r="M17" i="1"/>
  <c r="O17" i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M22" i="1"/>
  <c r="O22" i="1"/>
  <c r="H23" i="1"/>
  <c r="I23" i="1"/>
  <c r="J23" i="1"/>
  <c r="K23" i="1"/>
  <c r="D24" i="1"/>
  <c r="E24" i="1" s="1"/>
  <c r="H24" i="1"/>
  <c r="I24" i="1"/>
  <c r="J24" i="1"/>
  <c r="K24" i="1"/>
  <c r="L24" i="1"/>
  <c r="M24" i="1" s="1"/>
  <c r="D25" i="1"/>
  <c r="E25" i="1"/>
  <c r="F25" i="1"/>
  <c r="G25" i="1" s="1"/>
  <c r="H25" i="1"/>
  <c r="I25" i="1"/>
  <c r="J25" i="1"/>
  <c r="K25" i="1"/>
  <c r="L25" i="1"/>
  <c r="M25" i="1"/>
  <c r="N25" i="1"/>
  <c r="O25" i="1" s="1"/>
  <c r="B28" i="1"/>
  <c r="B32" i="1" s="1"/>
  <c r="D28" i="1"/>
  <c r="D32" i="1" s="1"/>
  <c r="E28" i="1"/>
  <c r="D23" i="1" s="1"/>
  <c r="E23" i="1" s="1"/>
  <c r="F28" i="1"/>
  <c r="F32" i="1" s="1"/>
  <c r="G28" i="1"/>
  <c r="F23" i="1" s="1"/>
  <c r="G23" i="1" s="1"/>
  <c r="H28" i="1"/>
  <c r="I28" i="1"/>
  <c r="J28" i="1"/>
  <c r="K28" i="1"/>
  <c r="L28" i="1"/>
  <c r="M28" i="1"/>
  <c r="L23" i="1" s="1"/>
  <c r="M23" i="1" s="1"/>
  <c r="N28" i="1"/>
  <c r="L58" i="1" s="1"/>
  <c r="O28" i="1"/>
  <c r="N23" i="1" s="1"/>
  <c r="B29" i="1"/>
  <c r="D29" i="1"/>
  <c r="D33" i="1" s="1"/>
  <c r="E29" i="1"/>
  <c r="F29" i="1"/>
  <c r="F33" i="1" s="1"/>
  <c r="G29" i="1"/>
  <c r="F24" i="1" s="1"/>
  <c r="G24" i="1" s="1"/>
  <c r="H29" i="1"/>
  <c r="J33" i="1" s="1"/>
  <c r="I29" i="1"/>
  <c r="J29" i="1"/>
  <c r="K29" i="1"/>
  <c r="L29" i="1"/>
  <c r="M29" i="1"/>
  <c r="N29" i="1"/>
  <c r="D59" i="1" s="1"/>
  <c r="O29" i="1"/>
  <c r="N24" i="1" s="1"/>
  <c r="N32" i="1"/>
  <c r="N33" i="1"/>
  <c r="B34" i="1"/>
  <c r="D34" i="1"/>
  <c r="F34" i="1"/>
  <c r="H34" i="1"/>
  <c r="J34" i="1"/>
  <c r="L34" i="1"/>
  <c r="O34" i="1" s="1"/>
  <c r="N34" i="1"/>
  <c r="E40" i="1"/>
  <c r="G40" i="1"/>
  <c r="I40" i="1"/>
  <c r="K40" i="1"/>
  <c r="M40" i="1"/>
  <c r="M54" i="1" s="1"/>
  <c r="L52" i="1" s="1"/>
  <c r="M52" i="1" s="1"/>
  <c r="N40" i="1"/>
  <c r="P40" i="1"/>
  <c r="E41" i="1"/>
  <c r="G41" i="1"/>
  <c r="I41" i="1"/>
  <c r="K41" i="1"/>
  <c r="M41" i="1"/>
  <c r="N41" i="1"/>
  <c r="P41" i="1"/>
  <c r="E42" i="1"/>
  <c r="P42" i="1" s="1"/>
  <c r="G42" i="1"/>
  <c r="I42" i="1"/>
  <c r="K42" i="1"/>
  <c r="M42" i="1"/>
  <c r="N42" i="1"/>
  <c r="E43" i="1"/>
  <c r="P43" i="1" s="1"/>
  <c r="G43" i="1"/>
  <c r="I43" i="1"/>
  <c r="K43" i="1"/>
  <c r="M43" i="1"/>
  <c r="N43" i="1"/>
  <c r="E44" i="1"/>
  <c r="G44" i="1"/>
  <c r="H44" i="1"/>
  <c r="I44" i="1" s="1"/>
  <c r="I54" i="1" s="1"/>
  <c r="H52" i="1" s="1"/>
  <c r="I52" i="1" s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P47" i="1" s="1"/>
  <c r="G47" i="1"/>
  <c r="I47" i="1"/>
  <c r="K47" i="1"/>
  <c r="M47" i="1"/>
  <c r="N47" i="1"/>
  <c r="E48" i="1"/>
  <c r="G48" i="1"/>
  <c r="I48" i="1"/>
  <c r="I55" i="1" s="1"/>
  <c r="K48" i="1"/>
  <c r="M48" i="1"/>
  <c r="P48" i="1" s="1"/>
  <c r="N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P51" i="1" s="1"/>
  <c r="G51" i="1"/>
  <c r="I51" i="1"/>
  <c r="K51" i="1"/>
  <c r="M51" i="1"/>
  <c r="N51" i="1"/>
  <c r="E53" i="1"/>
  <c r="G53" i="1"/>
  <c r="D54" i="1"/>
  <c r="F54" i="1"/>
  <c r="H58" i="1" s="1"/>
  <c r="G54" i="1"/>
  <c r="F52" i="1" s="1"/>
  <c r="H54" i="1"/>
  <c r="J58" i="1" s="1"/>
  <c r="J54" i="1"/>
  <c r="L54" i="1"/>
  <c r="D55" i="1"/>
  <c r="F55" i="1"/>
  <c r="G55" i="1" s="1"/>
  <c r="H55" i="1"/>
  <c r="J55" i="1"/>
  <c r="J59" i="1" s="1"/>
  <c r="K55" i="1"/>
  <c r="L55" i="1"/>
  <c r="L33" i="1" s="1"/>
  <c r="M55" i="1"/>
  <c r="G56" i="1"/>
  <c r="E57" i="1"/>
  <c r="G57" i="1"/>
  <c r="F58" i="1"/>
  <c r="F59" i="1"/>
  <c r="G59" i="1" s="1"/>
  <c r="D60" i="1"/>
  <c r="N60" i="1" s="1"/>
  <c r="E60" i="1"/>
  <c r="F60" i="1"/>
  <c r="G60" i="1" s="1"/>
  <c r="H60" i="1"/>
  <c r="J60" i="1"/>
  <c r="L60" i="1"/>
  <c r="E61" i="1"/>
  <c r="G61" i="1"/>
  <c r="I61" i="1"/>
  <c r="K61" i="1"/>
  <c r="M61" i="1"/>
  <c r="E62" i="1"/>
  <c r="G62" i="1"/>
  <c r="H62" i="1"/>
  <c r="I62" i="1"/>
  <c r="O24" i="1" l="1"/>
  <c r="E55" i="1"/>
  <c r="P55" i="1" s="1"/>
  <c r="K54" i="1"/>
  <c r="J52" i="1" s="1"/>
  <c r="K52" i="1" s="1"/>
  <c r="P44" i="1"/>
  <c r="O23" i="1"/>
  <c r="E54" i="1"/>
  <c r="E59" i="1"/>
  <c r="N59" i="1" s="1"/>
  <c r="P25" i="1"/>
  <c r="P29" i="1"/>
  <c r="D58" i="1"/>
  <c r="J32" i="1"/>
  <c r="H33" i="1"/>
  <c r="C28" i="1"/>
  <c r="B23" i="1" s="1"/>
  <c r="C23" i="1" s="1"/>
  <c r="L59" i="1"/>
  <c r="C29" i="1"/>
  <c r="B24" i="1" s="1"/>
  <c r="C24" i="1" s="1"/>
  <c r="P24" i="1" s="1"/>
  <c r="L32" i="1"/>
  <c r="P13" i="1"/>
  <c r="P28" i="1" s="1"/>
  <c r="H32" i="1"/>
  <c r="O32" i="1" s="1"/>
  <c r="H59" i="1"/>
  <c r="E56" i="1"/>
  <c r="K44" i="1"/>
  <c r="B33" i="1"/>
  <c r="O33" i="1" s="1"/>
  <c r="P54" i="1" l="1"/>
  <c r="D52" i="1"/>
  <c r="E58" i="1"/>
  <c r="N58" i="1" s="1"/>
  <c r="P23" i="1"/>
  <c r="G58" i="1"/>
  <c r="E52" i="1" l="1"/>
  <c r="G52" i="1"/>
  <c r="P52" i="1" l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<sst xmlns="http://schemas.openxmlformats.org/spreadsheetml/2006/main" count="127" uniqueCount="66">
  <si>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</si>
  <si>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</si>
  <si>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</si>
  <si>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</si>
  <si>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</si>
  <si>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</si>
  <si>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</si>
  <si>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</si>
  <si>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</si>
  <si>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</si>
  <si>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</si>
  <si>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</si>
  <si>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</si>
  <si>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</si>
  <si>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</si>
  <si>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</si>
  <si>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</si>
  <si>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</si>
  <si>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</si>
  <si>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</si>
  <si>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</si>
  <si>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</si>
  <si>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</si>
  <si>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</si>
  <si>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</si>
  <si>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</si>
  <si>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</si>
  <si>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</si>
  <si>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</si>
  <si>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</si>
  <si>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</si>
  <si>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</si>
  <si>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</si>
  <si>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</si>
  <si>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</si>
  <si>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</si>
  <si>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</si>
  <si>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</si>
  <si>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</si>
  <si>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</si>
  <si>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</si>
  <si>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</si>
  <si>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</si>
  <si>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</si>
  <si>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</si>
  <si>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</si>
  <si>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</si>
  <si>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</si>
  <si>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</si>
  <si>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</si>
  <si>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</si>
  <si>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</si>
  <si>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</si>
  <si>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</si>
  <si>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</si>
  <si>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</si>
  <si>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</si>
  <si>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</si>
  <si>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</si>
  <si>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</si>
  <si>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</si>
  <si>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</si>
  <si>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</si>
  <si>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November 00 REVISED ESTIMATE</t>
  </si>
  <si>
    <t>B- EIA  December 00 ESTIMATE</t>
  </si>
  <si>
    <t>C- EIA  December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</si>
</sst>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A26" sqref="A26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2774</v>
      </c>
      <c r="O22" s="16">
        <f t="shared" si="12"/>
        <v>9.7096774193548381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27">
        <f>IF(J20=0,T50,J20)-(-K28*0.0001)</f>
        <v>2698.0008988269797</v>
      </c>
      <c r="K23" s="28">
        <f>IF(J20=0,(-T50+J23)/0.0001,(-J20+J23)/0.0001)</f>
        <v>8.9882697966459091</v>
      </c>
      <c r="L23" s="27">
        <f>IF(L20=0,V50,L20)-(-M28*0.0001)</f>
        <v>2928.0009506060605</v>
      </c>
      <c r="M23" s="16">
        <f>IF(L20=0,(-V50+L23)/0.0001,(-L20+L23)/0.0001)</f>
        <v>9.5060606054175878</v>
      </c>
      <c r="N23" s="27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27">
        <f>IF(J20=0,T50,J20)-(-K29*0.0001)</f>
        <v>2698.0009268817203</v>
      </c>
      <c r="K24" s="28">
        <f>IF(J20=0,(-T50+J24)/0.0001,(-J20+J24)/0.0001)</f>
        <v>9.2688172026100801</v>
      </c>
      <c r="L24" s="27">
        <f>IF(L20=0,V50,L20)-(-M29*0.0001)</f>
        <v>2928.0011122222222</v>
      </c>
      <c r="M24" s="16">
        <f>IF(L20=0,(-V50+L24)/0.0001,(-L20+L24)/0.0001)</f>
        <v>11.122222222184064</v>
      </c>
      <c r="N24" s="27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27">
        <f>IF(J20=0,T50,J20)-(-K13*0.0001)</f>
        <v>2698.0006741935485</v>
      </c>
      <c r="K25" s="28">
        <f>IF(J20=0,(-T50+J25)/0.0001,(-J20+J25)/0.0001)</f>
        <v>6.7419354854791891</v>
      </c>
      <c r="L25" s="27">
        <f>IF(L20=0,V50,L20)-(-M13*0.0001)</f>
        <v>2928.0007266666667</v>
      </c>
      <c r="M25" s="16">
        <f>IF(L20=0,(-V50+L25)/0.0001,(-L20+L25)/0.0001)</f>
        <v>7.266666666509991</v>
      </c>
      <c r="N25" s="27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27"/>
      <c r="K26" s="28"/>
      <c r="L26" s="27"/>
      <c r="M26" s="16"/>
      <c r="N26" s="2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33"/>
      <c r="K27" s="33"/>
      <c r="L27" s="33"/>
      <c r="M27" s="45"/>
      <c r="N27" s="33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-92.466666666666669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4"/>
        <v>0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v>2481</v>
      </c>
      <c r="E62" s="16">
        <f>(D62-N22)/30</f>
        <v>-9.7666666666666675</v>
      </c>
      <c r="F62" s="73">
        <v>1710</v>
      </c>
      <c r="G62" s="16">
        <f>(F62-D62)/31</f>
        <v>-24.870967741935484</v>
      </c>
      <c r="H62" s="73">
        <f>F62+[2]STOR951!$E$25/7*5-103+[1]STOR951!$E$25</f>
        <v>1397.7142857142858</v>
      </c>
      <c r="I62" s="16">
        <f>(H62-F62)/19</f>
        <v>-16.436090225563905</v>
      </c>
      <c r="J62" s="78"/>
      <c r="L62" s="78"/>
    </row>
    <row r="63" spans="1:25" x14ac:dyDescent="0.2">
      <c r="A63" s="50"/>
      <c r="C63" s="59"/>
      <c r="D63" s="79" t="s">
        <v>28</v>
      </c>
      <c r="F63" s="79" t="s">
        <v>29</v>
      </c>
      <c r="H63" s="79" t="s">
        <v>62</v>
      </c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2001-01-03T18:58:41Z</cp:lastPrinted>
  <dcterms:created xsi:type="dcterms:W3CDTF">1998-08-18T19:12:50Z</dcterms:created>
  <dcterms:modified xsi:type="dcterms:W3CDTF">2014-09-04T13:52:31Z</dcterms:modified>
</cp:coreProperties>
</file>