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380" yWindow="0" windowWidth="19215" windowHeight="8490" tabRatio="603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52511"/>
</workbook>
</file>

<file path=xl/calcChain.xml><?xml version="1.0" encoding="utf-8"?>
<calcChain xmlns="http://schemas.openxmlformats.org/spreadsheetml/2006/main">
  <c r="A1" i="1" l="1"/>
  <c r="F1" i="1" s="1"/>
  <c r="G1" i="1"/>
  <c r="F9" i="1"/>
  <c r="AG12" i="1"/>
  <c r="AG13" i="1" s="1"/>
  <c r="D13" i="1"/>
  <c r="F13" i="1" s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C32" i="1"/>
  <c r="D33" i="1"/>
  <c r="F33" i="1" s="1"/>
  <c r="I33" i="1" s="1"/>
  <c r="D34" i="1"/>
  <c r="F34" i="1"/>
  <c r="I34" i="1"/>
  <c r="D35" i="1"/>
  <c r="F35" i="1"/>
  <c r="I35" i="1"/>
  <c r="D36" i="1"/>
  <c r="F36" i="1" s="1"/>
  <c r="I36" i="1" s="1"/>
  <c r="D37" i="1"/>
  <c r="F37" i="1"/>
  <c r="I37" i="1"/>
  <c r="D38" i="1"/>
  <c r="F38" i="1"/>
  <c r="I38" i="1" s="1"/>
  <c r="F39" i="1"/>
  <c r="I39" i="1" s="1"/>
  <c r="F40" i="1"/>
  <c r="I40" i="1"/>
  <c r="F41" i="1"/>
  <c r="I41" i="1"/>
  <c r="F42" i="1"/>
  <c r="I42" i="1" s="1"/>
  <c r="F43" i="1"/>
  <c r="I43" i="1"/>
  <c r="E45" i="1"/>
  <c r="G45" i="1"/>
  <c r="F51" i="1"/>
  <c r="I51" i="1"/>
  <c r="F52" i="1"/>
  <c r="I52" i="1"/>
  <c r="F53" i="1"/>
  <c r="I53" i="1" s="1"/>
  <c r="F54" i="1"/>
  <c r="I54" i="1"/>
  <c r="F55" i="1"/>
  <c r="I55" i="1"/>
  <c r="F59" i="1"/>
  <c r="F60" i="1"/>
  <c r="F61" i="1"/>
  <c r="F62" i="1"/>
  <c r="F63" i="1"/>
  <c r="F64" i="1"/>
  <c r="F65" i="1"/>
  <c r="D67" i="1"/>
  <c r="E67" i="1"/>
  <c r="G67" i="1"/>
  <c r="C2" i="2"/>
  <c r="C11" i="2"/>
  <c r="AG12" i="2"/>
  <c r="D13" i="2"/>
  <c r="C30" i="2"/>
  <c r="C32" i="2"/>
  <c r="D33" i="2"/>
  <c r="C43" i="2" s="1"/>
  <c r="D34" i="2"/>
  <c r="D35" i="2"/>
  <c r="D36" i="2"/>
  <c r="D37" i="2"/>
  <c r="D38" i="2"/>
  <c r="J43" i="2"/>
  <c r="D67" i="2"/>
  <c r="C2" i="3"/>
  <c r="D4" i="3"/>
  <c r="D5" i="3"/>
  <c r="D6" i="3"/>
  <c r="D7" i="3"/>
  <c r="D8" i="3"/>
  <c r="D12" i="3"/>
  <c r="C32" i="3" s="1"/>
  <c r="AG12" i="3"/>
  <c r="D13" i="3"/>
  <c r="C30" i="3"/>
  <c r="D33" i="3"/>
  <c r="D34" i="3"/>
  <c r="C43" i="3" s="1"/>
  <c r="D35" i="3"/>
  <c r="D36" i="3"/>
  <c r="D37" i="3"/>
  <c r="D38" i="3"/>
  <c r="J43" i="3"/>
  <c r="D67" i="3"/>
  <c r="H65" i="1" l="1"/>
  <c r="H29" i="1"/>
  <c r="I29" i="1" s="1"/>
  <c r="C2" i="1"/>
  <c r="H27" i="1" s="1"/>
  <c r="I27" i="1" s="1"/>
  <c r="H62" i="1"/>
  <c r="I62" i="1" s="1"/>
  <c r="H60" i="1"/>
  <c r="I60" i="1" s="1"/>
  <c r="J43" i="1"/>
  <c r="H24" i="1"/>
  <c r="I24" i="1" s="1"/>
  <c r="F45" i="1"/>
  <c r="H13" i="1"/>
  <c r="I13" i="1"/>
  <c r="I65" i="1"/>
  <c r="C30" i="1"/>
  <c r="C43" i="1"/>
  <c r="F67" i="1"/>
  <c r="D45" i="1"/>
  <c r="H19" i="1" l="1"/>
  <c r="I19" i="1" s="1"/>
  <c r="H16" i="1"/>
  <c r="I16" i="1" s="1"/>
  <c r="H17" i="1"/>
  <c r="I17" i="1" s="1"/>
  <c r="H28" i="1"/>
  <c r="I28" i="1" s="1"/>
  <c r="H61" i="1"/>
  <c r="I61" i="1" s="1"/>
  <c r="H64" i="1"/>
  <c r="I64" i="1" s="1"/>
  <c r="H25" i="1"/>
  <c r="I25" i="1" s="1"/>
  <c r="H30" i="1"/>
  <c r="I30" i="1" s="1"/>
  <c r="H9" i="1"/>
  <c r="H20" i="1"/>
  <c r="I20" i="1" s="1"/>
  <c r="H15" i="1"/>
  <c r="I15" i="1" s="1"/>
  <c r="H23" i="1"/>
  <c r="I23" i="1" s="1"/>
  <c r="H18" i="1"/>
  <c r="I18" i="1" s="1"/>
  <c r="H14" i="1"/>
  <c r="I14" i="1" s="1"/>
  <c r="H22" i="1"/>
  <c r="I22" i="1" s="1"/>
  <c r="H63" i="1"/>
  <c r="I63" i="1" s="1"/>
  <c r="H26" i="1"/>
  <c r="I26" i="1" s="1"/>
  <c r="H59" i="1"/>
  <c r="H21" i="1"/>
  <c r="I21" i="1" s="1"/>
  <c r="H67" i="1" l="1"/>
  <c r="I59" i="1"/>
  <c r="I67" i="1" s="1"/>
  <c r="I9" i="1"/>
  <c r="I45" i="1" s="1"/>
  <c r="H45" i="1"/>
  <c r="J45" i="1" s="1"/>
</calcChain>
</file>

<file path=xl/sharedStrings.xml><?xml version="1.0" encoding="utf-8"?>
<sst xmlns="http://schemas.openxmlformats.org/spreadsheetml/2006/main" count="496" uniqueCount="73">
  <si>
    <t>new trades</t>
  </si>
  <si>
    <t>updated position</t>
  </si>
  <si>
    <t>Gas Daily</t>
  </si>
  <si>
    <t xml:space="preserve"> </t>
  </si>
  <si>
    <t>Basis</t>
  </si>
  <si>
    <t>today's position</t>
  </si>
  <si>
    <t>transco z3</t>
  </si>
  <si>
    <t>hub</t>
  </si>
  <si>
    <t>transco z6</t>
  </si>
  <si>
    <t>fgt z2</t>
  </si>
  <si>
    <t>mar</t>
  </si>
  <si>
    <t>options</t>
  </si>
  <si>
    <t>apr</t>
  </si>
  <si>
    <t>may</t>
  </si>
  <si>
    <t>jan</t>
  </si>
  <si>
    <t>dec</t>
  </si>
  <si>
    <t>nov</t>
  </si>
  <si>
    <t>oct</t>
  </si>
  <si>
    <t>sep</t>
  </si>
  <si>
    <t>aug</t>
  </si>
  <si>
    <t>total</t>
  </si>
  <si>
    <t>tetco wla</t>
  </si>
  <si>
    <t>fgt z3 non mobile</t>
  </si>
  <si>
    <t>fgt z3 mobile</t>
  </si>
  <si>
    <t>tenn 500</t>
  </si>
  <si>
    <t>daily rolloff</t>
  </si>
  <si>
    <t>east</t>
  </si>
  <si>
    <t>days remaining in month</t>
  </si>
  <si>
    <t>days of rolloff</t>
  </si>
  <si>
    <t>tco</t>
  </si>
  <si>
    <t>total pos</t>
  </si>
  <si>
    <t>feb</t>
  </si>
  <si>
    <t>storage</t>
  </si>
  <si>
    <t>cng</t>
  </si>
  <si>
    <t>jun</t>
  </si>
  <si>
    <t>jul</t>
  </si>
  <si>
    <t>hsc</t>
  </si>
  <si>
    <t xml:space="preserve">hub </t>
  </si>
  <si>
    <t xml:space="preserve">jan </t>
  </si>
  <si>
    <t>tgt sl</t>
  </si>
  <si>
    <t>tetco m3</t>
  </si>
  <si>
    <t>physical</t>
  </si>
  <si>
    <t>BASIS</t>
  </si>
  <si>
    <t xml:space="preserve">                                                                                                       </t>
  </si>
  <si>
    <t xml:space="preserve">algonquin </t>
  </si>
  <si>
    <t>`</t>
  </si>
  <si>
    <t>col gulf</t>
  </si>
  <si>
    <t>chicago</t>
  </si>
  <si>
    <t>nng demarcation</t>
  </si>
  <si>
    <t xml:space="preserve">  </t>
  </si>
  <si>
    <t>transcoz6</t>
  </si>
  <si>
    <t>tetco-ela</t>
  </si>
  <si>
    <t>ngpl-la</t>
  </si>
  <si>
    <t>hub  fixed</t>
  </si>
  <si>
    <t>cg - erath</t>
  </si>
  <si>
    <t>cg - rayne</t>
  </si>
  <si>
    <t>cg - la</t>
  </si>
  <si>
    <t>fgt - z2</t>
  </si>
  <si>
    <t>koch</t>
  </si>
  <si>
    <t>sonat</t>
  </si>
  <si>
    <t>tenn - la</t>
  </si>
  <si>
    <t>tenn- tx</t>
  </si>
  <si>
    <t>tenn- stx</t>
  </si>
  <si>
    <t>transcoz3</t>
  </si>
  <si>
    <t>transcoz4</t>
  </si>
  <si>
    <t>mich cg-gd</t>
  </si>
  <si>
    <t>chi cg</t>
  </si>
  <si>
    <t>tenn 800</t>
  </si>
  <si>
    <t xml:space="preserve">hub  </t>
  </si>
  <si>
    <t>NYMEX</t>
  </si>
  <si>
    <t>tenn tx</t>
  </si>
  <si>
    <t>col gulf la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</si>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</sst>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_);[Red]\(0\)"/>
    <numFmt numFmtId="173" formatCode="0.000"/>
  </numFmts>
  <fonts count="6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0" fontId="3" fillId="0" borderId="0" xfId="0" applyFont="1"/>
    <xf numFmtId="165" fontId="4" fillId="0" borderId="0" xfId="0" applyNumberFormat="1" applyFont="1" applyAlignment="1">
      <alignment horizontal="center"/>
    </xf>
    <xf numFmtId="165" fontId="4" fillId="0" borderId="0" xfId="0" applyNumberFormat="1" applyFont="1"/>
    <xf numFmtId="165" fontId="5" fillId="0" borderId="0" xfId="0" applyNumberFormat="1" applyFont="1" applyAlignment="1">
      <alignment horizontal="center"/>
    </xf>
    <xf numFmtId="17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14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7" fontId="0" fillId="0" borderId="0" xfId="0" applyNumberFormat="1" applyAlignment="1">
      <alignment horizontal="center"/>
    </xf>
    <xf numFmtId="16" fontId="2" fillId="0" borderId="0" xfId="0" applyNumberFormat="1" applyFont="1" applyAlignment="1">
      <alignment horizontal="center"/>
    </xf>
    <xf numFmtId="17" fontId="0" fillId="0" borderId="1" xfId="0" applyNumberFormat="1" applyBorder="1" applyAlignment="1">
      <alignment horizontal="center"/>
    </xf>
    <xf numFmtId="165" fontId="1" fillId="0" borderId="0" xfId="0" applyNumberFormat="1" applyFont="1"/>
    <xf numFmtId="173" fontId="3" fillId="0" borderId="0" xfId="0" applyNumberFormat="1" applyFont="1"/>
    <xf numFmtId="173" fontId="3" fillId="0" borderId="1" xfId="0" applyNumberFormat="1" applyFont="1" applyBorder="1"/>
    <xf numFmtId="17" fontId="2" fillId="0" borderId="0" xfId="0" applyNumberFormat="1" applyFont="1" applyAlignment="1">
      <alignment horizontal="center"/>
    </xf>
    <xf numFmtId="0" fontId="1" fillId="0" borderId="0" xfId="0" applyFont="1" applyBorder="1"/>
    <xf numFmtId="0" fontId="0" fillId="0" borderId="0" xfId="0" applyBorder="1"/>
    <xf numFmtId="17" fontId="0" fillId="0" borderId="0" xfId="0" applyNumberFormat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2" fillId="0" borderId="0" xfId="0" applyFont="1"/>
    <xf numFmtId="165" fontId="4" fillId="0" borderId="1" xfId="0" applyNumberFormat="1" applyFont="1" applyBorder="1" applyAlignment="1">
      <alignment horizontal="center"/>
    </xf>
    <xf numFmtId="165" fontId="0" fillId="0" borderId="0" xfId="0" applyNumberFormat="1" applyAlignment="1"/>
    <xf numFmtId="165" fontId="0" fillId="0" borderId="0" xfId="0" applyNumberFormat="1" applyBorder="1" applyAlignment="1"/>
    <xf numFmtId="165" fontId="1" fillId="0" borderId="0" xfId="0" applyNumberFormat="1" applyFont="1" applyAlignment="1"/>
    <xf numFmtId="0" fontId="0" fillId="0" borderId="0" xfId="0" applyAlignment="1"/>
    <xf numFmtId="173" fontId="3" fillId="0" borderId="0" xfId="0" applyNumberFormat="1" applyFont="1" applyAlignment="1"/>
    <xf numFmtId="173" fontId="3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31"/>
  <sheetViews>
    <sheetView tabSelected="1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C2" sqref="C2"/>
    </sheetView>
  </sheetViews>
  <sheetFormatPr defaultRowHeight="12.75" x14ac:dyDescent="0.2"/>
  <cols>
    <col min="1" max="1" width="10.140625" style="1" bestFit="1" customWidth="1"/>
    <col min="2" max="2" width="16.42578125" bestFit="1" customWidth="1"/>
    <col min="3" max="3" width="9.140625" style="37"/>
    <col min="4" max="4" width="16.42578125" style="3" bestFit="1" customWidth="1"/>
    <col min="5" max="6" width="16.42578125" style="3" customWidth="1"/>
    <col min="7" max="7" width="11.140625" style="3" bestFit="1" customWidth="1"/>
    <col min="8" max="8" width="11.140625" style="3" customWidth="1"/>
    <col min="9" max="9" width="16.140625" style="3" bestFit="1" customWidth="1"/>
    <col min="10" max="10" width="9.140625" style="3"/>
    <col min="11" max="11" width="9.7109375" style="3" bestFit="1" customWidth="1"/>
    <col min="12" max="13" width="9.140625" style="7"/>
    <col min="14" max="14" width="12.42578125" style="7" customWidth="1"/>
    <col min="15" max="33" width="9.140625" style="3"/>
  </cols>
  <sheetData>
    <row r="1" spans="1:36" x14ac:dyDescent="0.2">
      <c r="A1" s="5">
        <f ca="1">TODAY()</f>
        <v>41886</v>
      </c>
      <c r="B1" s="5">
        <v>36981</v>
      </c>
      <c r="F1" s="19">
        <f ca="1">A1</f>
        <v>41886</v>
      </c>
      <c r="G1" s="19">
        <f>B1</f>
        <v>36981</v>
      </c>
      <c r="I1" s="4" t="s">
        <v>3</v>
      </c>
    </row>
    <row r="2" spans="1:36" x14ac:dyDescent="0.2">
      <c r="A2" s="18" t="s">
        <v>27</v>
      </c>
      <c r="C2" s="37">
        <f ca="1">+G1-F1</f>
        <v>-4905</v>
      </c>
      <c r="I2" s="4"/>
    </row>
    <row r="3" spans="1:36" x14ac:dyDescent="0.2">
      <c r="A3" s="18" t="s">
        <v>28</v>
      </c>
      <c r="C3" s="37">
        <v>0</v>
      </c>
      <c r="I3" s="4"/>
    </row>
    <row r="4" spans="1:36" x14ac:dyDescent="0.2">
      <c r="A4" s="5"/>
      <c r="C4" s="37" t="s">
        <v>3</v>
      </c>
      <c r="I4" s="4"/>
    </row>
    <row r="5" spans="1:36" x14ac:dyDescent="0.2">
      <c r="A5" s="5"/>
      <c r="I5" s="4"/>
    </row>
    <row r="6" spans="1:36" x14ac:dyDescent="0.2">
      <c r="C6" s="37" t="s">
        <v>3</v>
      </c>
      <c r="D6" s="2" t="s">
        <v>5</v>
      </c>
      <c r="E6" s="2" t="s">
        <v>5</v>
      </c>
      <c r="F6" s="2" t="s">
        <v>5</v>
      </c>
      <c r="G6" s="2" t="s">
        <v>0</v>
      </c>
      <c r="H6" s="2" t="s">
        <v>25</v>
      </c>
      <c r="I6" s="2" t="s">
        <v>1</v>
      </c>
      <c r="L6" s="7" t="s">
        <v>3</v>
      </c>
    </row>
    <row r="7" spans="1:36" x14ac:dyDescent="0.2">
      <c r="D7" s="2" t="s">
        <v>26</v>
      </c>
      <c r="E7" s="2" t="s">
        <v>32</v>
      </c>
      <c r="F7" s="2" t="s">
        <v>20</v>
      </c>
      <c r="G7" s="2" t="s">
        <v>26</v>
      </c>
      <c r="H7" s="2"/>
      <c r="I7" s="2"/>
      <c r="L7" s="7" t="s">
        <v>3</v>
      </c>
      <c r="M7" s="7" t="s">
        <v>3</v>
      </c>
      <c r="N7" s="7" t="s">
        <v>3</v>
      </c>
    </row>
    <row r="8" spans="1:36" x14ac:dyDescent="0.2">
      <c r="D8" s="2"/>
      <c r="E8" s="2"/>
      <c r="F8" s="2"/>
      <c r="G8" s="2"/>
      <c r="H8" s="2"/>
      <c r="I8" s="2"/>
      <c r="L8" s="7" t="s">
        <v>3</v>
      </c>
      <c r="O8" s="3" t="s">
        <v>3</v>
      </c>
      <c r="R8" s="3" t="s">
        <v>3</v>
      </c>
      <c r="S8" s="3" t="s">
        <v>3</v>
      </c>
      <c r="T8" s="3" t="s">
        <v>3</v>
      </c>
      <c r="U8" s="3" t="s">
        <v>3</v>
      </c>
      <c r="V8" s="3" t="s">
        <v>3</v>
      </c>
      <c r="W8" s="3" t="s">
        <v>3</v>
      </c>
      <c r="X8" s="3" t="s">
        <v>3</v>
      </c>
      <c r="Y8" s="3" t="s">
        <v>3</v>
      </c>
      <c r="Z8" s="3" t="s">
        <v>3</v>
      </c>
      <c r="AA8" s="3" t="s">
        <v>3</v>
      </c>
      <c r="AB8" s="3" t="s">
        <v>3</v>
      </c>
      <c r="AC8" s="3" t="s">
        <v>3</v>
      </c>
      <c r="AD8" s="3" t="s">
        <v>3</v>
      </c>
      <c r="AE8" s="3" t="s">
        <v>3</v>
      </c>
      <c r="AF8" s="3" t="s">
        <v>3</v>
      </c>
    </row>
    <row r="9" spans="1:36" x14ac:dyDescent="0.2">
      <c r="A9" s="1" t="s">
        <v>41</v>
      </c>
      <c r="B9" t="s">
        <v>10</v>
      </c>
      <c r="C9" s="38" t="s">
        <v>3</v>
      </c>
      <c r="D9" s="9">
        <v>-311</v>
      </c>
      <c r="E9" s="9">
        <v>0</v>
      </c>
      <c r="F9" s="9">
        <f>SUM(D9:E9)</f>
        <v>-311</v>
      </c>
      <c r="G9" s="9">
        <v>0</v>
      </c>
      <c r="H9" s="9">
        <f ca="1">-$F9/$C$2*$C$3</f>
        <v>0</v>
      </c>
      <c r="I9" s="15">
        <f ca="1">SUM(F9:H9)</f>
        <v>-311</v>
      </c>
      <c r="J9" s="7"/>
      <c r="K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6" x14ac:dyDescent="0.2">
      <c r="B10" t="s">
        <v>3</v>
      </c>
      <c r="C10" s="37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15" t="s">
        <v>3</v>
      </c>
      <c r="J10" s="7" t="s">
        <v>3</v>
      </c>
      <c r="K10" s="29" t="s">
        <v>42</v>
      </c>
      <c r="L10" s="10" t="s">
        <v>29</v>
      </c>
      <c r="M10" s="10" t="s">
        <v>33</v>
      </c>
      <c r="N10" s="10" t="s">
        <v>54</v>
      </c>
      <c r="O10" s="20" t="s">
        <v>55</v>
      </c>
      <c r="P10" s="20" t="s">
        <v>56</v>
      </c>
      <c r="Q10" s="20" t="s">
        <v>52</v>
      </c>
      <c r="R10" s="20" t="s">
        <v>57</v>
      </c>
      <c r="S10" s="20" t="s">
        <v>36</v>
      </c>
      <c r="T10" s="20" t="s">
        <v>7</v>
      </c>
      <c r="U10" s="20" t="s">
        <v>58</v>
      </c>
      <c r="V10" s="20" t="s">
        <v>59</v>
      </c>
      <c r="W10" s="20" t="s">
        <v>60</v>
      </c>
      <c r="X10" s="20" t="s">
        <v>61</v>
      </c>
      <c r="Y10" s="20" t="s">
        <v>51</v>
      </c>
      <c r="Z10" s="20" t="s">
        <v>62</v>
      </c>
      <c r="AA10" s="20" t="s">
        <v>39</v>
      </c>
      <c r="AB10" s="20" t="s">
        <v>63</v>
      </c>
      <c r="AC10" s="20" t="s">
        <v>64</v>
      </c>
      <c r="AD10" s="20" t="s">
        <v>50</v>
      </c>
      <c r="AE10" s="20" t="s">
        <v>65</v>
      </c>
      <c r="AF10" s="20" t="s">
        <v>66</v>
      </c>
      <c r="AG10" s="20" t="s">
        <v>30</v>
      </c>
      <c r="AH10" s="7" t="s">
        <v>3</v>
      </c>
    </row>
    <row r="11" spans="1:36" x14ac:dyDescent="0.2">
      <c r="B11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15" t="s">
        <v>3</v>
      </c>
      <c r="J11" s="7"/>
      <c r="K11" s="23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I11" s="7"/>
      <c r="AJ11" s="7"/>
    </row>
    <row r="12" spans="1:36" ht="13.5" thickBot="1" x14ac:dyDescent="0.25">
      <c r="D12" s="7"/>
      <c r="E12" s="7"/>
      <c r="F12" s="9" t="s">
        <v>3</v>
      </c>
      <c r="G12" s="9" t="s">
        <v>3</v>
      </c>
      <c r="H12" s="9" t="s">
        <v>3</v>
      </c>
      <c r="I12" s="15" t="s">
        <v>3</v>
      </c>
      <c r="K12" s="25" t="s">
        <v>12</v>
      </c>
      <c r="L12" s="8">
        <v>0</v>
      </c>
      <c r="M12" s="8">
        <v>0</v>
      </c>
      <c r="N12" s="8">
        <v>0</v>
      </c>
      <c r="O12" s="8">
        <v>60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-87.7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f>SUM(L12:AF12)</f>
        <v>-27.700000000000003</v>
      </c>
      <c r="AH12" t="s">
        <v>12</v>
      </c>
    </row>
    <row r="13" spans="1:36" ht="13.5" thickBot="1" x14ac:dyDescent="0.25">
      <c r="A13" s="1" t="s">
        <v>72</v>
      </c>
      <c r="B13" t="s">
        <v>68</v>
      </c>
      <c r="C13" s="37" t="s">
        <v>3</v>
      </c>
      <c r="D13" s="7">
        <f>-467-54</f>
        <v>-521</v>
      </c>
      <c r="E13" s="7">
        <v>0</v>
      </c>
      <c r="F13" s="9">
        <f t="shared" ref="F13:F20" si="0">SUM(D13:E13)</f>
        <v>-521</v>
      </c>
      <c r="G13" s="9">
        <v>0</v>
      </c>
      <c r="H13" s="9">
        <f t="shared" ref="H13:H30" ca="1" si="1">-$F13/$C$2*$C$3</f>
        <v>0</v>
      </c>
      <c r="I13" s="15">
        <f t="shared" ref="I13:I20" ca="1" si="2">SUM(F13:H13)</f>
        <v>-521</v>
      </c>
      <c r="J13" s="7" t="s">
        <v>3</v>
      </c>
      <c r="K13" s="25" t="s">
        <v>20</v>
      </c>
      <c r="L13" s="8">
        <f t="shared" ref="L13:AG13" si="3">SUM(L10:L12)</f>
        <v>0</v>
      </c>
      <c r="M13" s="8">
        <f t="shared" si="3"/>
        <v>0</v>
      </c>
      <c r="N13" s="8">
        <f t="shared" si="3"/>
        <v>0</v>
      </c>
      <c r="O13" s="8">
        <f t="shared" si="3"/>
        <v>60</v>
      </c>
      <c r="P13" s="8">
        <f t="shared" si="3"/>
        <v>0</v>
      </c>
      <c r="Q13" s="8">
        <f t="shared" si="3"/>
        <v>0</v>
      </c>
      <c r="R13" s="8">
        <f t="shared" si="3"/>
        <v>0</v>
      </c>
      <c r="S13" s="8">
        <f t="shared" si="3"/>
        <v>0</v>
      </c>
      <c r="T13" s="8">
        <f t="shared" si="3"/>
        <v>0</v>
      </c>
      <c r="U13" s="8">
        <f t="shared" si="3"/>
        <v>0</v>
      </c>
      <c r="V13" s="8">
        <f t="shared" si="3"/>
        <v>0</v>
      </c>
      <c r="W13" s="8">
        <f t="shared" si="3"/>
        <v>-87.7</v>
      </c>
      <c r="X13" s="8">
        <f t="shared" si="3"/>
        <v>0</v>
      </c>
      <c r="Y13" s="8">
        <f t="shared" si="3"/>
        <v>0</v>
      </c>
      <c r="Z13" s="8">
        <f t="shared" si="3"/>
        <v>0</v>
      </c>
      <c r="AA13" s="8">
        <f t="shared" si="3"/>
        <v>0</v>
      </c>
      <c r="AB13" s="8">
        <f t="shared" si="3"/>
        <v>0</v>
      </c>
      <c r="AC13" s="8">
        <f t="shared" si="3"/>
        <v>0</v>
      </c>
      <c r="AD13" s="8">
        <f t="shared" si="3"/>
        <v>0</v>
      </c>
      <c r="AE13" s="8">
        <f t="shared" si="3"/>
        <v>0</v>
      </c>
      <c r="AF13" s="8">
        <f t="shared" si="3"/>
        <v>0</v>
      </c>
      <c r="AG13" s="8">
        <f t="shared" si="3"/>
        <v>-27.700000000000003</v>
      </c>
    </row>
    <row r="14" spans="1:36" x14ac:dyDescent="0.2">
      <c r="A14" s="1" t="s">
        <v>3</v>
      </c>
      <c r="B14" t="s">
        <v>59</v>
      </c>
      <c r="D14" s="7">
        <v>-8</v>
      </c>
      <c r="E14" s="7">
        <v>0</v>
      </c>
      <c r="F14" s="9">
        <f t="shared" si="0"/>
        <v>-8</v>
      </c>
      <c r="G14" s="9">
        <v>0</v>
      </c>
      <c r="H14" s="9">
        <f t="shared" ca="1" si="1"/>
        <v>0</v>
      </c>
      <c r="I14" s="15">
        <f t="shared" ca="1" si="2"/>
        <v>-8</v>
      </c>
      <c r="J14" s="7" t="s">
        <v>3</v>
      </c>
    </row>
    <row r="15" spans="1:36" x14ac:dyDescent="0.2">
      <c r="A15" s="2" t="s">
        <v>3</v>
      </c>
      <c r="B15" t="s">
        <v>71</v>
      </c>
      <c r="D15" s="7">
        <v>-56</v>
      </c>
      <c r="E15" s="7">
        <v>0</v>
      </c>
      <c r="F15" s="9">
        <f t="shared" si="0"/>
        <v>-56</v>
      </c>
      <c r="G15" s="9">
        <v>0</v>
      </c>
      <c r="H15" s="9">
        <f t="shared" ca="1" si="1"/>
        <v>0</v>
      </c>
      <c r="I15" s="15">
        <f t="shared" ca="1" si="2"/>
        <v>-56</v>
      </c>
      <c r="J15" s="7" t="s">
        <v>3</v>
      </c>
    </row>
    <row r="16" spans="1:36" ht="13.5" customHeight="1" x14ac:dyDescent="0.2">
      <c r="A16" s="1" t="s">
        <v>3</v>
      </c>
      <c r="B16" t="s">
        <v>40</v>
      </c>
      <c r="D16" s="7">
        <v>0</v>
      </c>
      <c r="E16" s="7">
        <v>0</v>
      </c>
      <c r="F16" s="9">
        <f t="shared" si="0"/>
        <v>0</v>
      </c>
      <c r="G16" s="9">
        <v>0</v>
      </c>
      <c r="H16" s="9">
        <f t="shared" ca="1" si="1"/>
        <v>0</v>
      </c>
      <c r="I16" s="15">
        <f t="shared" ca="1" si="2"/>
        <v>0</v>
      </c>
      <c r="J16" s="7" t="s">
        <v>3</v>
      </c>
    </row>
    <row r="17" spans="1:38" x14ac:dyDescent="0.2">
      <c r="A17" s="1" t="s">
        <v>3</v>
      </c>
      <c r="B17" t="s">
        <v>6</v>
      </c>
      <c r="D17" s="7">
        <v>0</v>
      </c>
      <c r="E17" s="7">
        <v>0</v>
      </c>
      <c r="F17" s="9">
        <f t="shared" si="0"/>
        <v>0</v>
      </c>
      <c r="G17" s="9">
        <v>0</v>
      </c>
      <c r="H17" s="9">
        <f t="shared" ca="1" si="1"/>
        <v>0</v>
      </c>
      <c r="I17" s="15">
        <f t="shared" ca="1" si="2"/>
        <v>0</v>
      </c>
      <c r="J17" s="7"/>
      <c r="K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8" x14ac:dyDescent="0.2">
      <c r="B18" t="s">
        <v>8</v>
      </c>
      <c r="C18" s="37" t="s">
        <v>49</v>
      </c>
      <c r="D18" s="7">
        <v>0</v>
      </c>
      <c r="E18" s="7">
        <v>0</v>
      </c>
      <c r="F18" s="9">
        <f>SUM(D18:E18)</f>
        <v>0</v>
      </c>
      <c r="G18" s="7">
        <v>0</v>
      </c>
      <c r="H18" s="9">
        <f t="shared" ca="1" si="1"/>
        <v>0</v>
      </c>
      <c r="I18" s="15">
        <f ca="1">SUM(F18:H18)</f>
        <v>0</v>
      </c>
      <c r="J18" s="7"/>
      <c r="K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8" x14ac:dyDescent="0.2">
      <c r="B19" t="s">
        <v>24</v>
      </c>
      <c r="C19" s="37" t="s">
        <v>3</v>
      </c>
      <c r="D19" s="7">
        <v>0</v>
      </c>
      <c r="E19" s="7">
        <v>0</v>
      </c>
      <c r="F19" s="9">
        <f t="shared" si="0"/>
        <v>0</v>
      </c>
      <c r="G19" s="7">
        <v>0</v>
      </c>
      <c r="H19" s="9">
        <f t="shared" ca="1" si="1"/>
        <v>0</v>
      </c>
      <c r="I19" s="15">
        <f t="shared" ca="1" si="2"/>
        <v>0</v>
      </c>
      <c r="J19" s="7"/>
      <c r="K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1:38" x14ac:dyDescent="0.2">
      <c r="B20" t="s">
        <v>67</v>
      </c>
      <c r="C20" s="37" t="s">
        <v>3</v>
      </c>
      <c r="D20" s="7">
        <v>0</v>
      </c>
      <c r="E20" s="7">
        <v>0</v>
      </c>
      <c r="F20" s="9">
        <f t="shared" si="0"/>
        <v>0</v>
      </c>
      <c r="G20" s="7">
        <v>0</v>
      </c>
      <c r="H20" s="9">
        <f t="shared" ca="1" si="1"/>
        <v>0</v>
      </c>
      <c r="I20" s="15">
        <f t="shared" ca="1" si="2"/>
        <v>0</v>
      </c>
      <c r="J20" s="7" t="s">
        <v>3</v>
      </c>
      <c r="K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8" x14ac:dyDescent="0.2">
      <c r="B21" t="s">
        <v>70</v>
      </c>
      <c r="C21" s="37" t="s">
        <v>3</v>
      </c>
      <c r="D21" s="7">
        <v>0</v>
      </c>
      <c r="E21" s="7">
        <v>0</v>
      </c>
      <c r="F21" s="9">
        <f t="shared" ref="F21:F30" si="4">SUM(D21:E21)</f>
        <v>0</v>
      </c>
      <c r="G21" s="7">
        <v>0</v>
      </c>
      <c r="H21" s="9">
        <f t="shared" ca="1" si="1"/>
        <v>0</v>
      </c>
      <c r="I21" s="15">
        <f t="shared" ref="I21:I30" ca="1" si="5">SUM(F21:H21)</f>
        <v>0</v>
      </c>
      <c r="K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8" x14ac:dyDescent="0.2">
      <c r="B22" t="s">
        <v>40</v>
      </c>
      <c r="C22" s="37" t="s">
        <v>3</v>
      </c>
      <c r="D22" s="7">
        <v>0</v>
      </c>
      <c r="E22" s="7">
        <v>0</v>
      </c>
      <c r="F22" s="9">
        <f t="shared" si="4"/>
        <v>0</v>
      </c>
      <c r="G22" s="7">
        <v>0</v>
      </c>
      <c r="H22" s="9">
        <f t="shared" ca="1" si="1"/>
        <v>0</v>
      </c>
      <c r="I22" s="15">
        <f t="shared" ca="1" si="5"/>
        <v>0</v>
      </c>
      <c r="J22" s="7"/>
      <c r="K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1:38" x14ac:dyDescent="0.2">
      <c r="A23" s="1" t="s">
        <v>3</v>
      </c>
      <c r="B23" t="s">
        <v>44</v>
      </c>
      <c r="D23" s="7">
        <v>0</v>
      </c>
      <c r="E23" s="7">
        <v>0</v>
      </c>
      <c r="F23" s="9">
        <f t="shared" si="4"/>
        <v>0</v>
      </c>
      <c r="G23" s="7">
        <v>0</v>
      </c>
      <c r="H23" s="9">
        <f t="shared" ca="1" si="1"/>
        <v>0</v>
      </c>
      <c r="I23" s="15">
        <f t="shared" ca="1" si="5"/>
        <v>0</v>
      </c>
      <c r="J23" s="7"/>
      <c r="K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spans="1:38" x14ac:dyDescent="0.2">
      <c r="B24" t="s">
        <v>47</v>
      </c>
      <c r="C24" s="37" t="s">
        <v>3</v>
      </c>
      <c r="D24" s="7">
        <v>0</v>
      </c>
      <c r="E24" s="7">
        <v>0</v>
      </c>
      <c r="F24" s="9">
        <f t="shared" si="4"/>
        <v>0</v>
      </c>
      <c r="G24" s="7">
        <v>0</v>
      </c>
      <c r="H24" s="9">
        <f t="shared" ca="1" si="1"/>
        <v>0</v>
      </c>
      <c r="I24" s="15">
        <f t="shared" ca="1" si="5"/>
        <v>0</v>
      </c>
      <c r="J24" s="7"/>
      <c r="K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spans="1:38" x14ac:dyDescent="0.2">
      <c r="B25" t="s">
        <v>21</v>
      </c>
      <c r="C25" s="37" t="s">
        <v>3</v>
      </c>
      <c r="D25" s="7">
        <v>0</v>
      </c>
      <c r="E25" s="7">
        <v>0</v>
      </c>
      <c r="F25" s="9">
        <f t="shared" si="4"/>
        <v>0</v>
      </c>
      <c r="G25" s="7">
        <v>0</v>
      </c>
      <c r="H25" s="9">
        <f t="shared" ca="1" si="1"/>
        <v>0</v>
      </c>
      <c r="I25" s="15">
        <f t="shared" ca="1" si="5"/>
        <v>0</v>
      </c>
      <c r="J25" s="7" t="s">
        <v>3</v>
      </c>
      <c r="K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8" x14ac:dyDescent="0.2">
      <c r="B26" t="s">
        <v>39</v>
      </c>
      <c r="C26" s="37" t="s">
        <v>3</v>
      </c>
      <c r="D26" s="7">
        <v>0</v>
      </c>
      <c r="E26" s="7">
        <v>0</v>
      </c>
      <c r="F26" s="9">
        <f t="shared" si="4"/>
        <v>0</v>
      </c>
      <c r="G26" s="7">
        <v>0</v>
      </c>
      <c r="H26" s="9">
        <f t="shared" ca="1" si="1"/>
        <v>0</v>
      </c>
      <c r="I26" s="15">
        <f t="shared" ca="1" si="5"/>
        <v>0</v>
      </c>
      <c r="J26" s="7" t="s">
        <v>3</v>
      </c>
      <c r="K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1:38" x14ac:dyDescent="0.2">
      <c r="B27" t="s">
        <v>48</v>
      </c>
      <c r="C27" s="37" t="s">
        <v>3</v>
      </c>
      <c r="D27" s="7">
        <v>0</v>
      </c>
      <c r="E27" s="7">
        <v>0</v>
      </c>
      <c r="F27" s="9">
        <f t="shared" si="4"/>
        <v>0</v>
      </c>
      <c r="G27" s="7">
        <v>0</v>
      </c>
      <c r="H27" s="9">
        <f t="shared" ca="1" si="1"/>
        <v>0</v>
      </c>
      <c r="I27" s="15">
        <f t="shared" ca="1" si="5"/>
        <v>0</v>
      </c>
      <c r="J27" s="7" t="s">
        <v>3</v>
      </c>
      <c r="K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1:38" x14ac:dyDescent="0.2">
      <c r="B28" t="s">
        <v>9</v>
      </c>
      <c r="D28" s="7">
        <v>0</v>
      </c>
      <c r="E28" s="7">
        <v>0</v>
      </c>
      <c r="F28" s="9">
        <f t="shared" si="4"/>
        <v>0</v>
      </c>
      <c r="G28" s="7">
        <v>0</v>
      </c>
      <c r="H28" s="9">
        <f t="shared" ca="1" si="1"/>
        <v>0</v>
      </c>
      <c r="I28" s="15">
        <f t="shared" ca="1" si="5"/>
        <v>0</v>
      </c>
      <c r="J28" s="7" t="s">
        <v>3</v>
      </c>
      <c r="K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1:38" x14ac:dyDescent="0.2">
      <c r="B29" t="s">
        <v>36</v>
      </c>
      <c r="D29" s="7">
        <v>0</v>
      </c>
      <c r="E29" s="7">
        <v>0</v>
      </c>
      <c r="F29" s="9">
        <f t="shared" si="4"/>
        <v>0</v>
      </c>
      <c r="G29" s="7">
        <v>0</v>
      </c>
      <c r="H29" s="9">
        <f t="shared" ca="1" si="1"/>
        <v>0</v>
      </c>
      <c r="I29" s="15">
        <f t="shared" ca="1" si="5"/>
        <v>0</v>
      </c>
      <c r="J29" s="7" t="s">
        <v>3</v>
      </c>
      <c r="K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38" x14ac:dyDescent="0.2">
      <c r="B30" t="s">
        <v>11</v>
      </c>
      <c r="C30" s="37">
        <f>SUM(D13:D30)</f>
        <v>-585</v>
      </c>
      <c r="D30" s="7">
        <v>0</v>
      </c>
      <c r="E30" s="7">
        <v>0</v>
      </c>
      <c r="F30" s="9">
        <f t="shared" si="4"/>
        <v>0</v>
      </c>
      <c r="G30" s="7">
        <v>0</v>
      </c>
      <c r="H30" s="9">
        <f t="shared" ca="1" si="1"/>
        <v>0</v>
      </c>
      <c r="I30" s="15">
        <f t="shared" ca="1" si="5"/>
        <v>0</v>
      </c>
      <c r="J30" s="7" t="s">
        <v>3</v>
      </c>
      <c r="K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1:38" x14ac:dyDescent="0.2">
      <c r="D31" s="7"/>
      <c r="E31" s="7"/>
      <c r="F31" s="9"/>
      <c r="G31" s="7"/>
      <c r="H31" s="9"/>
      <c r="I31" s="15"/>
      <c r="J31" s="7"/>
      <c r="K31" s="32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8" x14ac:dyDescent="0.2">
      <c r="A32" s="1" t="s">
        <v>3</v>
      </c>
      <c r="B32" s="1" t="s">
        <v>3</v>
      </c>
      <c r="C32" s="37">
        <f>SUM(D9:D30)</f>
        <v>-896</v>
      </c>
      <c r="D32" s="26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7" t="s">
        <v>3</v>
      </c>
    </row>
    <row r="33" spans="1:33" x14ac:dyDescent="0.2">
      <c r="A33" s="1" t="s">
        <v>69</v>
      </c>
      <c r="B33" t="s">
        <v>13</v>
      </c>
      <c r="C33" s="37" t="s">
        <v>3</v>
      </c>
      <c r="D33" s="7">
        <f>-346-135</f>
        <v>-481</v>
      </c>
      <c r="E33" s="9">
        <v>0</v>
      </c>
      <c r="F33" s="9">
        <f t="shared" ref="F33:F43" si="6">SUM(D33:E33)</f>
        <v>-481</v>
      </c>
      <c r="G33" s="7">
        <v>0</v>
      </c>
      <c r="H33" s="9">
        <v>0</v>
      </c>
      <c r="I33" s="22">
        <f t="shared" ref="I33:I39" si="7">SUM(F33:H33)</f>
        <v>-481</v>
      </c>
      <c r="J33" s="7" t="s">
        <v>3</v>
      </c>
      <c r="K33" s="2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1:33" x14ac:dyDescent="0.2">
      <c r="B34" t="s">
        <v>34</v>
      </c>
      <c r="C34" s="37" t="s">
        <v>3</v>
      </c>
      <c r="D34" s="7">
        <f>-529-143</f>
        <v>-672</v>
      </c>
      <c r="E34" s="9">
        <v>0</v>
      </c>
      <c r="F34" s="9">
        <f t="shared" si="6"/>
        <v>-672</v>
      </c>
      <c r="G34" s="7">
        <v>0</v>
      </c>
      <c r="H34" s="9">
        <v>0</v>
      </c>
      <c r="I34" s="22">
        <f t="shared" si="7"/>
        <v>-672</v>
      </c>
      <c r="J34" s="7" t="s">
        <v>3</v>
      </c>
      <c r="K34" s="23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spans="1:33" x14ac:dyDescent="0.2">
      <c r="B35" t="s">
        <v>35</v>
      </c>
      <c r="D35" s="7">
        <f>-266+47</f>
        <v>-219</v>
      </c>
      <c r="E35" s="9">
        <v>0</v>
      </c>
      <c r="F35" s="9">
        <f t="shared" si="6"/>
        <v>-219</v>
      </c>
      <c r="G35" s="7">
        <v>0</v>
      </c>
      <c r="H35" s="9">
        <v>0</v>
      </c>
      <c r="I35" s="22">
        <f t="shared" si="7"/>
        <v>-219</v>
      </c>
      <c r="J35" s="7" t="s">
        <v>3</v>
      </c>
      <c r="K35" s="23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3" x14ac:dyDescent="0.2">
      <c r="B36" t="s">
        <v>19</v>
      </c>
      <c r="D36" s="7">
        <f>-263+93</f>
        <v>-170</v>
      </c>
      <c r="E36" s="9">
        <v>0</v>
      </c>
      <c r="F36" s="9">
        <f t="shared" si="6"/>
        <v>-170</v>
      </c>
      <c r="G36" s="7">
        <v>0</v>
      </c>
      <c r="H36" s="9">
        <v>0</v>
      </c>
      <c r="I36" s="22">
        <f t="shared" si="7"/>
        <v>-170</v>
      </c>
      <c r="J36" s="7" t="s">
        <v>3</v>
      </c>
      <c r="K36" s="2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1:33" x14ac:dyDescent="0.2">
      <c r="B37" t="s">
        <v>18</v>
      </c>
      <c r="D37" s="7">
        <f>-247+90</f>
        <v>-157</v>
      </c>
      <c r="E37" s="9">
        <v>0</v>
      </c>
      <c r="F37" s="9">
        <f t="shared" si="6"/>
        <v>-157</v>
      </c>
      <c r="G37" s="7">
        <v>0</v>
      </c>
      <c r="H37" s="9">
        <v>0</v>
      </c>
      <c r="I37" s="22">
        <f t="shared" si="7"/>
        <v>-157</v>
      </c>
      <c r="J37" s="7" t="s">
        <v>3</v>
      </c>
      <c r="K37" s="23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1:33" x14ac:dyDescent="0.2">
      <c r="B38" t="s">
        <v>17</v>
      </c>
      <c r="D38" s="7">
        <f>-269+93</f>
        <v>-176</v>
      </c>
      <c r="E38" s="9">
        <v>0</v>
      </c>
      <c r="F38" s="9">
        <f t="shared" si="6"/>
        <v>-176</v>
      </c>
      <c r="G38" s="7">
        <v>0</v>
      </c>
      <c r="H38" s="9">
        <v>0</v>
      </c>
      <c r="I38" s="22">
        <f t="shared" si="7"/>
        <v>-176</v>
      </c>
      <c r="J38" s="7" t="s">
        <v>3</v>
      </c>
      <c r="K38" s="23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spans="1:33" x14ac:dyDescent="0.2">
      <c r="B39" s="31" t="s">
        <v>16</v>
      </c>
      <c r="D39" s="9">
        <v>0</v>
      </c>
      <c r="E39" s="9">
        <v>0</v>
      </c>
      <c r="F39" s="9">
        <f t="shared" si="6"/>
        <v>0</v>
      </c>
      <c r="G39" s="7">
        <v>0</v>
      </c>
      <c r="H39" s="9">
        <v>0</v>
      </c>
      <c r="I39" s="22">
        <f t="shared" si="7"/>
        <v>0</v>
      </c>
      <c r="J39" s="7" t="s">
        <v>3</v>
      </c>
      <c r="K39" s="32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1:33" s="31" customFormat="1" x14ac:dyDescent="0.2">
      <c r="A40" s="30"/>
      <c r="B40" s="31" t="s">
        <v>15</v>
      </c>
      <c r="C40" s="37"/>
      <c r="D40" s="9">
        <v>0</v>
      </c>
      <c r="E40" s="9">
        <v>0</v>
      </c>
      <c r="F40" s="9">
        <f t="shared" si="6"/>
        <v>0</v>
      </c>
      <c r="G40" s="7">
        <v>0</v>
      </c>
      <c r="H40" s="9">
        <v>0</v>
      </c>
      <c r="I40" s="22">
        <f>SUM(F40:H40)</f>
        <v>0</v>
      </c>
      <c r="J40" s="7" t="s">
        <v>3</v>
      </c>
      <c r="K40" s="32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 spans="1:33" s="31" customFormat="1" x14ac:dyDescent="0.2">
      <c r="A41" s="30"/>
      <c r="B41" s="31" t="s">
        <v>14</v>
      </c>
      <c r="C41" s="37"/>
      <c r="D41" s="9">
        <v>0</v>
      </c>
      <c r="E41" s="9">
        <v>0</v>
      </c>
      <c r="F41" s="9">
        <f t="shared" si="6"/>
        <v>0</v>
      </c>
      <c r="G41" s="7">
        <v>0</v>
      </c>
      <c r="H41" s="9">
        <v>0</v>
      </c>
      <c r="I41" s="22">
        <f>SUM(F41:H41)</f>
        <v>0</v>
      </c>
      <c r="J41" s="7" t="s">
        <v>3</v>
      </c>
      <c r="K41" s="32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 spans="1:33" s="31" customFormat="1" x14ac:dyDescent="0.2">
      <c r="A42" s="30"/>
      <c r="B42" s="31" t="s">
        <v>31</v>
      </c>
      <c r="C42" s="37"/>
      <c r="D42" s="9">
        <v>0</v>
      </c>
      <c r="E42" s="9">
        <v>0</v>
      </c>
      <c r="F42" s="9">
        <f t="shared" si="6"/>
        <v>0</v>
      </c>
      <c r="G42" s="7">
        <v>0</v>
      </c>
      <c r="H42" s="9">
        <v>0</v>
      </c>
      <c r="I42" s="22">
        <f>SUM(F42:H42)</f>
        <v>0</v>
      </c>
      <c r="J42" s="7" t="s">
        <v>3</v>
      </c>
      <c r="K42" s="32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spans="1:33" s="31" customFormat="1" ht="13.5" thickBot="1" x14ac:dyDescent="0.25">
      <c r="A43" s="30"/>
      <c r="B43" s="31" t="s">
        <v>10</v>
      </c>
      <c r="C43" s="37">
        <f>SUM(D33:D43)</f>
        <v>-1875</v>
      </c>
      <c r="D43" s="8">
        <v>0</v>
      </c>
      <c r="E43" s="8">
        <v>0</v>
      </c>
      <c r="F43" s="8">
        <f t="shared" si="6"/>
        <v>0</v>
      </c>
      <c r="G43" s="8">
        <v>0</v>
      </c>
      <c r="H43" s="8">
        <v>0</v>
      </c>
      <c r="I43" s="21">
        <f>SUM(F43:H43)</f>
        <v>0</v>
      </c>
      <c r="J43" s="7">
        <f>SUM(I33:I43)</f>
        <v>-1875</v>
      </c>
      <c r="K43" s="32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spans="1:33" s="31" customFormat="1" x14ac:dyDescent="0.2">
      <c r="A44" s="30"/>
      <c r="C44" s="37"/>
      <c r="D44" s="9"/>
      <c r="E44" s="9"/>
      <c r="F44" s="9"/>
      <c r="G44" s="9"/>
      <c r="H44" s="9"/>
      <c r="I44" s="22"/>
      <c r="J44" s="9"/>
      <c r="K44" s="32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spans="1:33" s="31" customFormat="1" x14ac:dyDescent="0.2">
      <c r="A45" s="30"/>
      <c r="B45" s="11" t="s">
        <v>3</v>
      </c>
      <c r="C45" s="37"/>
      <c r="D45" s="9">
        <f t="shared" ref="D45:I45" si="8">SUM(D9:D43)</f>
        <v>-2771</v>
      </c>
      <c r="E45" s="9">
        <f t="shared" si="8"/>
        <v>0</v>
      </c>
      <c r="F45" s="9">
        <f t="shared" si="8"/>
        <v>-2771</v>
      </c>
      <c r="G45" s="9">
        <f t="shared" si="8"/>
        <v>0</v>
      </c>
      <c r="H45" s="9">
        <f t="shared" ca="1" si="8"/>
        <v>0</v>
      </c>
      <c r="I45" s="9">
        <f t="shared" ca="1" si="8"/>
        <v>-2771</v>
      </c>
      <c r="J45" s="10">
        <f ca="1">SUM(G45:H45)</f>
        <v>0</v>
      </c>
      <c r="K45" s="32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spans="1:33" ht="13.5" thickBot="1" x14ac:dyDescent="0.25">
      <c r="A46" s="1" t="s">
        <v>43</v>
      </c>
      <c r="B46" t="s">
        <v>3</v>
      </c>
      <c r="D46" s="8"/>
      <c r="E46" s="8"/>
      <c r="F46" s="8" t="s">
        <v>3</v>
      </c>
      <c r="G46" s="8"/>
      <c r="H46" s="8"/>
      <c r="I46" s="21" t="s">
        <v>3</v>
      </c>
      <c r="K46" s="24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1:33" x14ac:dyDescent="0.2"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spans="1:33" x14ac:dyDescent="0.2">
      <c r="B48" t="s">
        <v>3</v>
      </c>
      <c r="G48" s="3" t="s">
        <v>45</v>
      </c>
    </row>
    <row r="49" spans="1:45" x14ac:dyDescent="0.2">
      <c r="B49" t="s">
        <v>3</v>
      </c>
      <c r="D49" s="20" t="s">
        <v>3</v>
      </c>
      <c r="F49" s="9" t="s">
        <v>3</v>
      </c>
      <c r="H49" s="9"/>
      <c r="I49" s="22" t="s">
        <v>3</v>
      </c>
      <c r="J49" s="3" t="s">
        <v>3</v>
      </c>
      <c r="K49" s="23"/>
      <c r="L49" s="16" t="s">
        <v>3</v>
      </c>
      <c r="M49" s="16" t="s">
        <v>3</v>
      </c>
      <c r="N49" s="16" t="s">
        <v>3</v>
      </c>
      <c r="O49" s="16" t="s">
        <v>3</v>
      </c>
      <c r="P49" s="16" t="s">
        <v>3</v>
      </c>
      <c r="Q49" s="16" t="s">
        <v>3</v>
      </c>
      <c r="R49" s="16" t="s">
        <v>3</v>
      </c>
      <c r="S49" s="16" t="s">
        <v>3</v>
      </c>
      <c r="T49" s="16" t="s">
        <v>3</v>
      </c>
      <c r="U49" s="16" t="s">
        <v>3</v>
      </c>
      <c r="V49" s="16" t="s">
        <v>3</v>
      </c>
      <c r="W49" s="16" t="s">
        <v>3</v>
      </c>
      <c r="X49" s="16" t="s">
        <v>3</v>
      </c>
      <c r="Y49" s="16" t="s">
        <v>3</v>
      </c>
      <c r="Z49" s="16" t="s">
        <v>3</v>
      </c>
      <c r="AA49" s="16" t="s">
        <v>3</v>
      </c>
      <c r="AB49" s="16" t="s">
        <v>3</v>
      </c>
      <c r="AC49" s="16" t="s">
        <v>3</v>
      </c>
      <c r="AD49" s="16" t="s">
        <v>3</v>
      </c>
      <c r="AE49" s="16" t="s">
        <v>3</v>
      </c>
      <c r="AF49" s="16" t="s">
        <v>3</v>
      </c>
      <c r="AG49" s="16" t="s">
        <v>3</v>
      </c>
      <c r="AH49" s="16" t="s">
        <v>3</v>
      </c>
      <c r="AI49" s="16" t="s">
        <v>3</v>
      </c>
      <c r="AJ49" s="16" t="s">
        <v>3</v>
      </c>
      <c r="AK49" s="16" t="s">
        <v>3</v>
      </c>
      <c r="AL49" s="16" t="s">
        <v>3</v>
      </c>
      <c r="AM49" s="16" t="s">
        <v>3</v>
      </c>
      <c r="AN49" s="16" t="s">
        <v>3</v>
      </c>
      <c r="AO49" s="16" t="s">
        <v>3</v>
      </c>
      <c r="AP49" s="16" t="s">
        <v>3</v>
      </c>
      <c r="AQ49" s="16" t="s">
        <v>3</v>
      </c>
      <c r="AR49" s="16" t="s">
        <v>3</v>
      </c>
      <c r="AS49" s="16" t="s">
        <v>3</v>
      </c>
    </row>
    <row r="50" spans="1:45" x14ac:dyDescent="0.2">
      <c r="D50" s="7" t="s">
        <v>3</v>
      </c>
      <c r="E50" s="7"/>
      <c r="F50" s="9" t="s">
        <v>3</v>
      </c>
      <c r="G50" s="7" t="s">
        <v>3</v>
      </c>
      <c r="H50" s="7"/>
      <c r="I50" s="15" t="s">
        <v>3</v>
      </c>
      <c r="K50" s="23" t="s">
        <v>3</v>
      </c>
      <c r="L50" s="16" t="s">
        <v>3</v>
      </c>
      <c r="M50" s="16" t="s">
        <v>3</v>
      </c>
      <c r="N50" s="16" t="s">
        <v>3</v>
      </c>
      <c r="O50" s="16" t="s">
        <v>3</v>
      </c>
      <c r="P50" s="16" t="s">
        <v>3</v>
      </c>
      <c r="Q50" s="16" t="s">
        <v>3</v>
      </c>
      <c r="R50" s="16" t="s">
        <v>3</v>
      </c>
      <c r="S50" s="16" t="s">
        <v>3</v>
      </c>
      <c r="T50" s="16" t="s">
        <v>3</v>
      </c>
      <c r="U50" s="16" t="s">
        <v>3</v>
      </c>
      <c r="V50" s="16" t="s">
        <v>3</v>
      </c>
      <c r="W50" s="16" t="s">
        <v>3</v>
      </c>
      <c r="X50" s="16" t="s">
        <v>3</v>
      </c>
      <c r="Y50" s="16" t="s">
        <v>3</v>
      </c>
      <c r="Z50" s="16" t="s">
        <v>3</v>
      </c>
      <c r="AA50" s="16" t="s">
        <v>3</v>
      </c>
      <c r="AB50" s="16" t="s">
        <v>3</v>
      </c>
      <c r="AC50" s="16" t="s">
        <v>3</v>
      </c>
      <c r="AD50" s="16" t="s">
        <v>3</v>
      </c>
      <c r="AE50" s="16" t="s">
        <v>3</v>
      </c>
      <c r="AF50" s="16" t="s">
        <v>3</v>
      </c>
      <c r="AG50" s="16" t="s">
        <v>3</v>
      </c>
      <c r="AH50" s="16" t="s">
        <v>3</v>
      </c>
      <c r="AI50" s="16" t="s">
        <v>3</v>
      </c>
      <c r="AJ50" s="16" t="s">
        <v>3</v>
      </c>
      <c r="AK50" s="16" t="s">
        <v>3</v>
      </c>
      <c r="AL50" s="16" t="s">
        <v>3</v>
      </c>
      <c r="AM50" s="16" t="s">
        <v>3</v>
      </c>
      <c r="AN50" s="16" t="s">
        <v>3</v>
      </c>
      <c r="AO50" s="16" t="s">
        <v>3</v>
      </c>
      <c r="AP50" s="16" t="s">
        <v>3</v>
      </c>
      <c r="AQ50" s="16" t="s">
        <v>3</v>
      </c>
      <c r="AR50" s="16" t="s">
        <v>3</v>
      </c>
      <c r="AS50" s="16" t="s">
        <v>3</v>
      </c>
    </row>
    <row r="51" spans="1:45" x14ac:dyDescent="0.2">
      <c r="A51" s="1" t="s">
        <v>4</v>
      </c>
      <c r="B51" t="s">
        <v>7</v>
      </c>
      <c r="D51" s="7">
        <v>0</v>
      </c>
      <c r="E51" s="7">
        <v>0</v>
      </c>
      <c r="F51" s="9">
        <f>SUM(D51:E51)</f>
        <v>0</v>
      </c>
      <c r="G51" s="7">
        <v>0</v>
      </c>
      <c r="H51" s="7">
        <v>0</v>
      </c>
      <c r="I51" s="15">
        <f>SUM(F51:H51)</f>
        <v>0</v>
      </c>
      <c r="K51" s="23" t="s">
        <v>3</v>
      </c>
    </row>
    <row r="52" spans="1:45" x14ac:dyDescent="0.2">
      <c r="A52" s="1" t="s">
        <v>3</v>
      </c>
      <c r="B52" t="s">
        <v>36</v>
      </c>
      <c r="D52" s="7">
        <v>0</v>
      </c>
      <c r="E52" s="7">
        <v>0</v>
      </c>
      <c r="F52" s="9">
        <f>SUM(D52:E52)</f>
        <v>0</v>
      </c>
      <c r="G52" s="7">
        <v>0</v>
      </c>
      <c r="H52" s="7">
        <v>0</v>
      </c>
      <c r="I52" s="15">
        <f>SUM(F52:H52)</f>
        <v>0</v>
      </c>
      <c r="K52" s="23" t="s">
        <v>3</v>
      </c>
    </row>
    <row r="53" spans="1:45" x14ac:dyDescent="0.2">
      <c r="A53" s="1" t="s">
        <v>3</v>
      </c>
      <c r="B53" t="s">
        <v>9</v>
      </c>
      <c r="D53" s="7">
        <v>0</v>
      </c>
      <c r="E53" s="7">
        <v>0</v>
      </c>
      <c r="F53" s="9">
        <f>SUM(D53:E53)</f>
        <v>0</v>
      </c>
      <c r="G53" s="7">
        <v>0</v>
      </c>
      <c r="H53" s="7">
        <v>0</v>
      </c>
      <c r="I53" s="15">
        <f>SUM(F53:H53)</f>
        <v>0</v>
      </c>
      <c r="K53" s="23" t="s">
        <v>3</v>
      </c>
    </row>
    <row r="54" spans="1:45" x14ac:dyDescent="0.2">
      <c r="A54" s="1" t="s">
        <v>3</v>
      </c>
      <c r="B54" t="s">
        <v>23</v>
      </c>
      <c r="D54" s="7">
        <v>0</v>
      </c>
      <c r="E54" s="7">
        <v>0</v>
      </c>
      <c r="F54" s="9">
        <f>SUM(D54:E54)</f>
        <v>0</v>
      </c>
      <c r="G54" s="7">
        <v>0</v>
      </c>
      <c r="H54" s="7">
        <v>0</v>
      </c>
      <c r="I54" s="15">
        <f>SUM(F54:H54)</f>
        <v>0</v>
      </c>
      <c r="K54" s="23" t="s">
        <v>3</v>
      </c>
    </row>
    <row r="55" spans="1:45" x14ac:dyDescent="0.2">
      <c r="A55" s="1" t="s">
        <v>3</v>
      </c>
      <c r="B55" t="s">
        <v>22</v>
      </c>
      <c r="D55" s="7">
        <v>0</v>
      </c>
      <c r="E55" s="7">
        <v>0</v>
      </c>
      <c r="F55" s="9">
        <f>SUM(D55:E55)</f>
        <v>0</v>
      </c>
      <c r="G55" s="7">
        <v>0</v>
      </c>
      <c r="H55" s="7">
        <v>0</v>
      </c>
      <c r="I55" s="15">
        <f>SUM(F55:H55)</f>
        <v>0</v>
      </c>
      <c r="K55" s="23" t="s">
        <v>3</v>
      </c>
    </row>
    <row r="56" spans="1:45" x14ac:dyDescent="0.2">
      <c r="A56" s="1" t="s">
        <v>3</v>
      </c>
      <c r="B56" s="1" t="s">
        <v>3</v>
      </c>
      <c r="C56" s="39" t="s">
        <v>3</v>
      </c>
      <c r="D56" s="1" t="s">
        <v>3</v>
      </c>
      <c r="E56" s="1" t="s">
        <v>3</v>
      </c>
      <c r="F56" s="1" t="s">
        <v>3</v>
      </c>
      <c r="G56" s="1" t="s">
        <v>3</v>
      </c>
      <c r="H56" s="1" t="s">
        <v>3</v>
      </c>
      <c r="I56" s="1" t="s">
        <v>3</v>
      </c>
      <c r="K56" s="23" t="s">
        <v>3</v>
      </c>
      <c r="L56" s="1" t="s">
        <v>3</v>
      </c>
    </row>
    <row r="57" spans="1:45" x14ac:dyDescent="0.2">
      <c r="D57" s="7" t="s">
        <v>3</v>
      </c>
      <c r="E57" s="6"/>
      <c r="F57" s="6"/>
      <c r="G57" s="1" t="s">
        <v>3</v>
      </c>
      <c r="H57" s="6"/>
    </row>
    <row r="58" spans="1:45" x14ac:dyDescent="0.2">
      <c r="A58" s="1" t="s">
        <v>3</v>
      </c>
      <c r="B58" s="1" t="s">
        <v>3</v>
      </c>
      <c r="C58" s="39" t="s">
        <v>3</v>
      </c>
      <c r="D58" s="7" t="s">
        <v>3</v>
      </c>
      <c r="E58" s="1" t="s">
        <v>3</v>
      </c>
      <c r="F58" s="1" t="s">
        <v>3</v>
      </c>
      <c r="G58" s="7" t="s">
        <v>3</v>
      </c>
      <c r="H58" s="1" t="s">
        <v>3</v>
      </c>
      <c r="I58" s="1" t="s">
        <v>3</v>
      </c>
      <c r="J58" s="1" t="s">
        <v>3</v>
      </c>
    </row>
    <row r="59" spans="1:45" x14ac:dyDescent="0.2">
      <c r="A59" s="1" t="s">
        <v>2</v>
      </c>
      <c r="B59" t="s">
        <v>37</v>
      </c>
      <c r="C59" s="37" t="s">
        <v>3</v>
      </c>
      <c r="D59" s="7">
        <v>0</v>
      </c>
      <c r="E59" s="7">
        <v>0</v>
      </c>
      <c r="F59" s="9">
        <f t="shared" ref="F59:F65" si="9">SUM(D59:E59)</f>
        <v>0</v>
      </c>
      <c r="G59" s="7">
        <v>0</v>
      </c>
      <c r="H59" s="9">
        <f t="shared" ref="H59:H65" ca="1" si="10">-$F59/$C$2*$C$3</f>
        <v>0</v>
      </c>
      <c r="I59" s="15">
        <f t="shared" ref="I59:I65" ca="1" si="11">SUM(F59:H59)</f>
        <v>0</v>
      </c>
      <c r="J59" s="7"/>
      <c r="K59" s="32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 spans="1:45" x14ac:dyDescent="0.2">
      <c r="A60" s="1" t="s">
        <v>31</v>
      </c>
      <c r="B60" t="s">
        <v>53</v>
      </c>
      <c r="D60" s="7">
        <v>0</v>
      </c>
      <c r="E60" s="7">
        <v>0</v>
      </c>
      <c r="F60" s="9">
        <f t="shared" si="9"/>
        <v>0</v>
      </c>
      <c r="G60" s="7">
        <v>1</v>
      </c>
      <c r="H60" s="9">
        <f t="shared" ca="1" si="10"/>
        <v>0</v>
      </c>
      <c r="I60" s="15">
        <f ca="1">SUM(F60:H60)</f>
        <v>1</v>
      </c>
      <c r="J60" s="7"/>
      <c r="K60" s="32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spans="1:45" x14ac:dyDescent="0.2">
      <c r="A61" s="1" t="s">
        <v>3</v>
      </c>
      <c r="B61" t="s">
        <v>33</v>
      </c>
      <c r="D61" s="7">
        <v>0</v>
      </c>
      <c r="E61" s="7">
        <v>0</v>
      </c>
      <c r="F61" s="9">
        <f t="shared" si="9"/>
        <v>0</v>
      </c>
      <c r="G61" s="7">
        <v>2</v>
      </c>
      <c r="H61" s="9">
        <f t="shared" ca="1" si="10"/>
        <v>0</v>
      </c>
      <c r="I61" s="15">
        <f t="shared" ca="1" si="11"/>
        <v>2</v>
      </c>
      <c r="J61" s="7"/>
      <c r="K61" s="32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 spans="1:45" x14ac:dyDescent="0.2">
      <c r="A62" s="2" t="s">
        <v>3</v>
      </c>
      <c r="B62" t="s">
        <v>46</v>
      </c>
      <c r="D62" s="7">
        <v>0</v>
      </c>
      <c r="E62" s="7">
        <v>0</v>
      </c>
      <c r="F62" s="9">
        <f t="shared" si="9"/>
        <v>0</v>
      </c>
      <c r="G62" s="7">
        <v>3</v>
      </c>
      <c r="H62" s="9">
        <f t="shared" ca="1" si="10"/>
        <v>0</v>
      </c>
      <c r="I62" s="15">
        <f t="shared" ca="1" si="11"/>
        <v>3</v>
      </c>
      <c r="J62" s="7"/>
      <c r="K62" s="32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 spans="1:45" x14ac:dyDescent="0.2">
      <c r="A63" s="1" t="s">
        <v>3</v>
      </c>
      <c r="B63" t="s">
        <v>40</v>
      </c>
      <c r="D63" s="7">
        <v>0</v>
      </c>
      <c r="E63" s="7">
        <v>0</v>
      </c>
      <c r="F63" s="9">
        <f t="shared" si="9"/>
        <v>0</v>
      </c>
      <c r="G63" s="7">
        <v>4</v>
      </c>
      <c r="H63" s="9">
        <f t="shared" ca="1" si="10"/>
        <v>0</v>
      </c>
      <c r="I63" s="15">
        <f t="shared" ca="1" si="11"/>
        <v>4</v>
      </c>
      <c r="J63" s="7"/>
      <c r="K63" s="32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spans="1:45" x14ac:dyDescent="0.2">
      <c r="A64" s="1" t="s">
        <v>3</v>
      </c>
      <c r="B64" t="s">
        <v>8</v>
      </c>
      <c r="D64" s="7">
        <v>0</v>
      </c>
      <c r="E64" s="7">
        <v>0</v>
      </c>
      <c r="F64" s="9">
        <f t="shared" si="9"/>
        <v>0</v>
      </c>
      <c r="G64" s="7">
        <v>5</v>
      </c>
      <c r="H64" s="9">
        <f t="shared" ca="1" si="10"/>
        <v>0</v>
      </c>
      <c r="I64" s="15">
        <f t="shared" ca="1" si="11"/>
        <v>5</v>
      </c>
      <c r="J64" s="7"/>
      <c r="K64" s="32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 spans="1:33" ht="13.5" thickBot="1" x14ac:dyDescent="0.25">
      <c r="D65" s="8">
        <v>0</v>
      </c>
      <c r="E65" s="8">
        <v>0</v>
      </c>
      <c r="F65" s="8">
        <f t="shared" si="9"/>
        <v>0</v>
      </c>
      <c r="G65" s="8">
        <v>0</v>
      </c>
      <c r="H65" s="8">
        <f t="shared" ca="1" si="10"/>
        <v>0</v>
      </c>
      <c r="I65" s="21">
        <f t="shared" ca="1" si="11"/>
        <v>0</v>
      </c>
      <c r="J65" s="7"/>
      <c r="K65" s="32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spans="1:33" x14ac:dyDescent="0.2">
      <c r="A66" s="1" t="s">
        <v>3</v>
      </c>
      <c r="B66" s="1" t="s">
        <v>3</v>
      </c>
      <c r="C66" s="39" t="s">
        <v>3</v>
      </c>
      <c r="D66" s="9"/>
      <c r="E66" s="9"/>
      <c r="F66" s="9"/>
      <c r="G66" s="9"/>
      <c r="H66" s="9"/>
      <c r="I66" s="22"/>
      <c r="J66" s="1" t="s">
        <v>3</v>
      </c>
    </row>
    <row r="67" spans="1:33" x14ac:dyDescent="0.2">
      <c r="A67" s="1" t="s">
        <v>3</v>
      </c>
      <c r="B67" s="1" t="s">
        <v>3</v>
      </c>
      <c r="C67" s="39" t="s">
        <v>3</v>
      </c>
      <c r="D67" s="9">
        <f>SUM(D58:D66)</f>
        <v>0</v>
      </c>
      <c r="E67" s="9">
        <f>SUM(E59:E65)</f>
        <v>0</v>
      </c>
      <c r="F67" s="9">
        <f>SUM(F59:F65)</f>
        <v>0</v>
      </c>
      <c r="G67" s="9">
        <f>SUM(G59:G65)</f>
        <v>15</v>
      </c>
      <c r="H67" s="9">
        <f ca="1">SUM(H59:H65)</f>
        <v>0</v>
      </c>
      <c r="I67" s="9">
        <f ca="1">SUM(I59:I65)</f>
        <v>15</v>
      </c>
      <c r="J67" s="1" t="s">
        <v>3</v>
      </c>
    </row>
    <row r="68" spans="1:33" ht="13.5" thickBot="1" x14ac:dyDescent="0.25">
      <c r="A68" s="1" t="s">
        <v>3</v>
      </c>
      <c r="B68" s="1" t="s">
        <v>3</v>
      </c>
      <c r="C68" s="39" t="s">
        <v>3</v>
      </c>
      <c r="D68" s="8"/>
      <c r="E68" s="8"/>
      <c r="F68" s="8" t="s">
        <v>3</v>
      </c>
      <c r="G68" s="8"/>
      <c r="H68" s="8"/>
      <c r="I68" s="21" t="s">
        <v>3</v>
      </c>
      <c r="J68" s="1" t="s">
        <v>3</v>
      </c>
    </row>
    <row r="69" spans="1:33" x14ac:dyDescent="0.2">
      <c r="A69" s="1" t="s">
        <v>3</v>
      </c>
      <c r="B69" s="1" t="s">
        <v>3</v>
      </c>
      <c r="C69" s="39" t="s">
        <v>3</v>
      </c>
      <c r="D69" s="1" t="s">
        <v>3</v>
      </c>
      <c r="E69" s="1" t="s">
        <v>3</v>
      </c>
      <c r="F69" s="1" t="s">
        <v>3</v>
      </c>
      <c r="G69" s="1" t="s">
        <v>3</v>
      </c>
      <c r="H69" s="1" t="s">
        <v>3</v>
      </c>
      <c r="I69" s="1" t="s">
        <v>3</v>
      </c>
      <c r="J69" s="1" t="s">
        <v>3</v>
      </c>
    </row>
    <row r="70" spans="1:33" x14ac:dyDescent="0.2">
      <c r="A70" s="1" t="s">
        <v>3</v>
      </c>
      <c r="B70" s="1" t="s">
        <v>3</v>
      </c>
      <c r="C70" s="39" t="s">
        <v>3</v>
      </c>
      <c r="D70" s="1" t="s">
        <v>3</v>
      </c>
      <c r="E70" s="1" t="s">
        <v>3</v>
      </c>
      <c r="F70" s="1" t="s">
        <v>3</v>
      </c>
      <c r="G70" s="1" t="s">
        <v>3</v>
      </c>
      <c r="H70" s="1" t="s">
        <v>3</v>
      </c>
      <c r="I70" s="1" t="s">
        <v>3</v>
      </c>
      <c r="J70" s="1" t="s">
        <v>3</v>
      </c>
    </row>
    <row r="71" spans="1:33" x14ac:dyDescent="0.2">
      <c r="A71" s="1" t="s">
        <v>3</v>
      </c>
      <c r="B71" s="1" t="s">
        <v>3</v>
      </c>
      <c r="C71" s="39" t="s">
        <v>3</v>
      </c>
      <c r="D71" s="1" t="s">
        <v>3</v>
      </c>
      <c r="E71" s="1" t="s">
        <v>3</v>
      </c>
      <c r="F71" s="1" t="s">
        <v>3</v>
      </c>
      <c r="G71" s="1" t="s">
        <v>3</v>
      </c>
      <c r="H71" s="1" t="s">
        <v>3</v>
      </c>
      <c r="I71" s="1" t="s">
        <v>3</v>
      </c>
      <c r="J71" s="1" t="s">
        <v>3</v>
      </c>
    </row>
    <row r="72" spans="1:33" x14ac:dyDescent="0.2">
      <c r="A72" s="1" t="s">
        <v>3</v>
      </c>
      <c r="B72" s="1" t="s">
        <v>3</v>
      </c>
      <c r="C72" s="39" t="s">
        <v>3</v>
      </c>
      <c r="D72" s="1" t="s">
        <v>3</v>
      </c>
      <c r="E72" s="1" t="s">
        <v>3</v>
      </c>
      <c r="F72" s="1" t="s">
        <v>3</v>
      </c>
      <c r="G72" s="1" t="s">
        <v>3</v>
      </c>
      <c r="H72" s="1" t="s">
        <v>3</v>
      </c>
      <c r="I72" s="1" t="s">
        <v>3</v>
      </c>
      <c r="J72" s="1" t="s">
        <v>3</v>
      </c>
    </row>
    <row r="93" spans="2:4" x14ac:dyDescent="0.2">
      <c r="B93" s="1"/>
      <c r="C93" s="39"/>
      <c r="D93" s="1"/>
    </row>
    <row r="94" spans="2:4" x14ac:dyDescent="0.2">
      <c r="B94" s="1"/>
      <c r="C94" s="39"/>
      <c r="D94" s="1"/>
    </row>
    <row r="95" spans="2:4" x14ac:dyDescent="0.2">
      <c r="B95" s="1"/>
      <c r="C95" s="39"/>
      <c r="D95" s="1"/>
    </row>
    <row r="96" spans="2:4" x14ac:dyDescent="0.2">
      <c r="B96" s="1"/>
      <c r="C96" s="39"/>
      <c r="D96" s="1"/>
    </row>
    <row r="97" spans="2:2" x14ac:dyDescent="0.2">
      <c r="B97" t="s">
        <v>3</v>
      </c>
    </row>
    <row r="98" spans="2:2" x14ac:dyDescent="0.2">
      <c r="B98" t="s">
        <v>3</v>
      </c>
    </row>
    <row r="99" spans="2:2" x14ac:dyDescent="0.2">
      <c r="B99" t="s">
        <v>3</v>
      </c>
    </row>
    <row r="119" spans="8:8" x14ac:dyDescent="0.2">
      <c r="H119" s="17"/>
    </row>
    <row r="131" spans="8:8" x14ac:dyDescent="0.2">
      <c r="H131" s="17"/>
    </row>
  </sheetData>
  <pageMargins left="0.75" right="0.75" top="1" bottom="1" header="0.5" footer="0.5"/>
  <pageSetup scale="7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7"/>
  <sheetViews>
    <sheetView tabSelected="1" workbookViewId="0">
      <selection activeCell="C2" sqref="C2"/>
    </sheetView>
  </sheetViews>
  <sheetFormatPr defaultRowHeight="20.25" x14ac:dyDescent="0.3"/>
  <cols>
    <col min="1" max="1" width="21.7109375" style="12" bestFit="1" customWidth="1"/>
    <col min="2" max="2" width="9.140625" style="27"/>
    <col min="3" max="3" width="9.140625" style="41"/>
    <col min="5" max="5" width="14.42578125" style="14" bestFit="1" customWidth="1"/>
    <col min="6" max="6" width="16.28515625" style="13" bestFit="1" customWidth="1"/>
  </cols>
  <sheetData>
    <row r="1" spans="1:34" x14ac:dyDescent="0.3">
      <c r="B1" s="27">
        <v>36981</v>
      </c>
      <c r="F1"/>
    </row>
    <row r="2" spans="1:34" x14ac:dyDescent="0.3">
      <c r="C2" s="41">
        <f>+G1-F1</f>
        <v>0</v>
      </c>
    </row>
    <row r="3" spans="1:34" x14ac:dyDescent="0.3">
      <c r="C3" s="41">
        <v>0</v>
      </c>
    </row>
    <row r="4" spans="1:34" x14ac:dyDescent="0.3">
      <c r="A4" s="12" t="s">
        <v>16</v>
      </c>
      <c r="B4" s="27">
        <v>0.24</v>
      </c>
      <c r="C4" s="41" t="s">
        <v>3</v>
      </c>
    </row>
    <row r="5" spans="1:34" x14ac:dyDescent="0.3">
      <c r="A5" s="12" t="s">
        <v>15</v>
      </c>
      <c r="B5" s="27">
        <v>0.3</v>
      </c>
      <c r="C5" s="41">
        <v>0.5</v>
      </c>
    </row>
    <row r="6" spans="1:34" x14ac:dyDescent="0.3">
      <c r="A6" s="12" t="s">
        <v>38</v>
      </c>
      <c r="B6" s="27">
        <v>0.32</v>
      </c>
      <c r="C6" s="41" t="s">
        <v>3</v>
      </c>
      <c r="L6" t="s">
        <v>3</v>
      </c>
    </row>
    <row r="7" spans="1:34" x14ac:dyDescent="0.3">
      <c r="A7" s="12" t="s">
        <v>31</v>
      </c>
      <c r="B7" s="27">
        <v>0.3</v>
      </c>
      <c r="C7" s="41">
        <v>0.35</v>
      </c>
    </row>
    <row r="8" spans="1:34" ht="21" thickBot="1" x14ac:dyDescent="0.35">
      <c r="A8" s="12" t="s">
        <v>10</v>
      </c>
      <c r="B8" s="28">
        <v>0.24</v>
      </c>
      <c r="C8" s="42">
        <v>0.1</v>
      </c>
    </row>
    <row r="9" spans="1:34" x14ac:dyDescent="0.3">
      <c r="B9" s="27" t="s">
        <v>10</v>
      </c>
      <c r="C9" s="40" t="s">
        <v>3</v>
      </c>
      <c r="D9">
        <v>-311</v>
      </c>
      <c r="G9">
        <v>0</v>
      </c>
    </row>
    <row r="10" spans="1:34" x14ac:dyDescent="0.3">
      <c r="B10" s="27" t="s">
        <v>3</v>
      </c>
      <c r="C10" s="41" t="s">
        <v>3</v>
      </c>
      <c r="D10" t="s">
        <v>3</v>
      </c>
      <c r="E10" s="14" t="s">
        <v>3</v>
      </c>
      <c r="F10" s="13" t="s">
        <v>3</v>
      </c>
      <c r="G10" t="s">
        <v>3</v>
      </c>
      <c r="H10" t="s">
        <v>3</v>
      </c>
      <c r="I10" t="s">
        <v>3</v>
      </c>
      <c r="L10" t="s">
        <v>29</v>
      </c>
      <c r="M10" t="s">
        <v>33</v>
      </c>
      <c r="N10" t="s">
        <v>54</v>
      </c>
      <c r="O10" t="s">
        <v>55</v>
      </c>
      <c r="P10" t="s">
        <v>56</v>
      </c>
      <c r="Q10" t="s">
        <v>52</v>
      </c>
      <c r="R10" t="s">
        <v>57</v>
      </c>
      <c r="S10" t="s">
        <v>36</v>
      </c>
      <c r="T10" t="s">
        <v>7</v>
      </c>
      <c r="U10" t="s">
        <v>58</v>
      </c>
      <c r="V10" t="s">
        <v>59</v>
      </c>
      <c r="W10" t="s">
        <v>60</v>
      </c>
      <c r="X10" t="s">
        <v>61</v>
      </c>
      <c r="Y10" t="s">
        <v>51</v>
      </c>
      <c r="Z10" t="s">
        <v>62</v>
      </c>
      <c r="AA10" t="s">
        <v>39</v>
      </c>
      <c r="AB10" t="s">
        <v>63</v>
      </c>
      <c r="AC10" t="s">
        <v>64</v>
      </c>
      <c r="AD10" t="s">
        <v>50</v>
      </c>
      <c r="AE10" t="s">
        <v>65</v>
      </c>
      <c r="AF10" t="s">
        <v>66</v>
      </c>
    </row>
    <row r="11" spans="1:34" x14ac:dyDescent="0.3">
      <c r="B11" s="27" t="s">
        <v>3</v>
      </c>
      <c r="C11" s="41">
        <f>SUM(C6:C10)/5</f>
        <v>0.09</v>
      </c>
      <c r="D11" t="s">
        <v>3</v>
      </c>
      <c r="E11" s="14" t="s">
        <v>3</v>
      </c>
      <c r="F11" s="13" t="s">
        <v>3</v>
      </c>
      <c r="G11" t="s">
        <v>3</v>
      </c>
      <c r="H11" t="s">
        <v>3</v>
      </c>
      <c r="I11" t="s">
        <v>3</v>
      </c>
    </row>
    <row r="12" spans="1:34" ht="21" thickBot="1" x14ac:dyDescent="0.35">
      <c r="G12" t="s">
        <v>3</v>
      </c>
      <c r="V12">
        <v>0</v>
      </c>
      <c r="W12">
        <v>-87.7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s="34">
        <f>SUM(L12:AF12)</f>
        <v>-87.7</v>
      </c>
      <c r="AH12" t="s">
        <v>12</v>
      </c>
    </row>
    <row r="13" spans="1:34" x14ac:dyDescent="0.3">
      <c r="A13" s="12" t="s">
        <v>72</v>
      </c>
      <c r="B13" s="27" t="s">
        <v>68</v>
      </c>
      <c r="D13">
        <f>-467-54</f>
        <v>-521</v>
      </c>
      <c r="G13">
        <v>0</v>
      </c>
    </row>
    <row r="14" spans="1:34" x14ac:dyDescent="0.3">
      <c r="A14" s="12" t="s">
        <v>3</v>
      </c>
      <c r="B14" s="27" t="s">
        <v>59</v>
      </c>
      <c r="D14">
        <v>-8</v>
      </c>
      <c r="E14" s="14">
        <v>0</v>
      </c>
      <c r="G14">
        <v>0</v>
      </c>
    </row>
    <row r="15" spans="1:34" x14ac:dyDescent="0.3">
      <c r="B15" s="27" t="s">
        <v>71</v>
      </c>
      <c r="D15">
        <v>-56</v>
      </c>
      <c r="G15">
        <v>0</v>
      </c>
    </row>
    <row r="16" spans="1:34" x14ac:dyDescent="0.3">
      <c r="B16" s="27" t="s">
        <v>40</v>
      </c>
      <c r="D16">
        <v>0</v>
      </c>
      <c r="G16">
        <v>0</v>
      </c>
    </row>
    <row r="17" spans="1:7" x14ac:dyDescent="0.3">
      <c r="B17" s="27" t="s">
        <v>6</v>
      </c>
      <c r="D17">
        <v>0</v>
      </c>
      <c r="G17">
        <v>0</v>
      </c>
    </row>
    <row r="18" spans="1:7" x14ac:dyDescent="0.3">
      <c r="D18">
        <v>0</v>
      </c>
      <c r="G18">
        <v>0</v>
      </c>
    </row>
    <row r="19" spans="1:7" x14ac:dyDescent="0.3">
      <c r="B19" s="27" t="s">
        <v>24</v>
      </c>
      <c r="D19">
        <v>0</v>
      </c>
    </row>
    <row r="20" spans="1:7" x14ac:dyDescent="0.3">
      <c r="B20" s="27" t="s">
        <v>67</v>
      </c>
      <c r="D20">
        <v>0</v>
      </c>
    </row>
    <row r="21" spans="1:7" x14ac:dyDescent="0.3">
      <c r="B21" s="27" t="s">
        <v>70</v>
      </c>
      <c r="D21">
        <v>0</v>
      </c>
    </row>
    <row r="22" spans="1:7" x14ac:dyDescent="0.3">
      <c r="D22">
        <v>0</v>
      </c>
      <c r="G22">
        <v>0</v>
      </c>
    </row>
    <row r="23" spans="1:7" x14ac:dyDescent="0.3">
      <c r="A23" s="12" t="s">
        <v>3</v>
      </c>
      <c r="D23">
        <v>0</v>
      </c>
    </row>
    <row r="24" spans="1:7" x14ac:dyDescent="0.3">
      <c r="D24">
        <v>0</v>
      </c>
    </row>
    <row r="25" spans="1:7" x14ac:dyDescent="0.3">
      <c r="D25">
        <v>0</v>
      </c>
    </row>
    <row r="26" spans="1:7" x14ac:dyDescent="0.3">
      <c r="D26">
        <v>0</v>
      </c>
    </row>
    <row r="27" spans="1:7" x14ac:dyDescent="0.3">
      <c r="D27">
        <v>0</v>
      </c>
    </row>
    <row r="28" spans="1:7" x14ac:dyDescent="0.3">
      <c r="D28">
        <v>0</v>
      </c>
    </row>
    <row r="30" spans="1:7" x14ac:dyDescent="0.3">
      <c r="C30" s="41">
        <f>SUM(D13:D30)</f>
        <v>-585</v>
      </c>
    </row>
    <row r="32" spans="1:7" x14ac:dyDescent="0.3">
      <c r="C32" s="41">
        <f>SUM(D9:D30)</f>
        <v>-896</v>
      </c>
      <c r="G32" t="s">
        <v>3</v>
      </c>
    </row>
    <row r="33" spans="1:10" x14ac:dyDescent="0.3">
      <c r="A33" s="12" t="s">
        <v>69</v>
      </c>
      <c r="C33" s="40" t="s">
        <v>3</v>
      </c>
      <c r="D33">
        <f>-346-135</f>
        <v>-481</v>
      </c>
      <c r="G33">
        <v>0</v>
      </c>
    </row>
    <row r="34" spans="1:10" x14ac:dyDescent="0.3">
      <c r="C34" s="40" t="s">
        <v>3</v>
      </c>
      <c r="D34">
        <f>-529-143</f>
        <v>-672</v>
      </c>
      <c r="G34">
        <v>0</v>
      </c>
    </row>
    <row r="35" spans="1:10" x14ac:dyDescent="0.3">
      <c r="D35">
        <f>-266+47</f>
        <v>-219</v>
      </c>
      <c r="G35">
        <v>0</v>
      </c>
    </row>
    <row r="36" spans="1:10" x14ac:dyDescent="0.3">
      <c r="D36">
        <f>-263+93</f>
        <v>-170</v>
      </c>
      <c r="G36">
        <v>0</v>
      </c>
    </row>
    <row r="37" spans="1:10" x14ac:dyDescent="0.3">
      <c r="D37">
        <f>-247+90</f>
        <v>-157</v>
      </c>
      <c r="G37">
        <v>0</v>
      </c>
    </row>
    <row r="38" spans="1:10" x14ac:dyDescent="0.3">
      <c r="D38">
        <f>-269+93</f>
        <v>-176</v>
      </c>
      <c r="G38">
        <v>0</v>
      </c>
    </row>
    <row r="39" spans="1:10" x14ac:dyDescent="0.3">
      <c r="D39">
        <v>0</v>
      </c>
      <c r="G39">
        <v>0</v>
      </c>
    </row>
    <row r="40" spans="1:10" x14ac:dyDescent="0.3">
      <c r="D40">
        <v>0</v>
      </c>
      <c r="G40">
        <v>0</v>
      </c>
    </row>
    <row r="41" spans="1:10" x14ac:dyDescent="0.3">
      <c r="G41">
        <v>0</v>
      </c>
    </row>
    <row r="42" spans="1:10" x14ac:dyDescent="0.3">
      <c r="G42">
        <v>0</v>
      </c>
    </row>
    <row r="43" spans="1:10" ht="21" thickBot="1" x14ac:dyDescent="0.35">
      <c r="C43" s="41">
        <f>SUM(D33:D43)</f>
        <v>-1875</v>
      </c>
      <c r="F43" s="36"/>
      <c r="G43" s="34">
        <v>0</v>
      </c>
      <c r="J43">
        <f>SUM(I33:I43)</f>
        <v>0</v>
      </c>
    </row>
    <row r="49" spans="1:7" x14ac:dyDescent="0.3">
      <c r="D49" s="35" t="s">
        <v>3</v>
      </c>
    </row>
    <row r="57" spans="1:7" x14ac:dyDescent="0.3">
      <c r="D57" s="11" t="s">
        <v>3</v>
      </c>
    </row>
    <row r="58" spans="1:7" x14ac:dyDescent="0.3">
      <c r="D58" s="11" t="s">
        <v>3</v>
      </c>
      <c r="G58" t="s">
        <v>3</v>
      </c>
    </row>
    <row r="59" spans="1:7" x14ac:dyDescent="0.3">
      <c r="B59" s="27" t="s">
        <v>37</v>
      </c>
      <c r="D59">
        <v>0</v>
      </c>
      <c r="G59">
        <v>0</v>
      </c>
    </row>
    <row r="60" spans="1:7" x14ac:dyDescent="0.3">
      <c r="A60" s="12" t="s">
        <v>31</v>
      </c>
      <c r="B60" s="27" t="s">
        <v>53</v>
      </c>
      <c r="D60">
        <v>0</v>
      </c>
      <c r="G60">
        <v>0</v>
      </c>
    </row>
    <row r="61" spans="1:7" x14ac:dyDescent="0.3">
      <c r="A61" s="12" t="s">
        <v>3</v>
      </c>
      <c r="B61" s="27" t="s">
        <v>33</v>
      </c>
      <c r="D61">
        <v>0</v>
      </c>
      <c r="G61">
        <v>0</v>
      </c>
    </row>
    <row r="62" spans="1:7" x14ac:dyDescent="0.3">
      <c r="D62">
        <v>0</v>
      </c>
      <c r="G62">
        <v>0</v>
      </c>
    </row>
    <row r="63" spans="1:7" x14ac:dyDescent="0.3">
      <c r="D63">
        <v>0</v>
      </c>
      <c r="G63">
        <v>0</v>
      </c>
    </row>
    <row r="64" spans="1:7" x14ac:dyDescent="0.3">
      <c r="D64">
        <v>0</v>
      </c>
      <c r="G64">
        <v>0</v>
      </c>
    </row>
    <row r="67" spans="4:4" x14ac:dyDescent="0.3">
      <c r="D67" s="11">
        <f>SUM(D58:D66)</f>
        <v>0</v>
      </c>
    </row>
  </sheetData>
  <pageMargins left="0.75" right="0.75" top="1" bottom="1" header="0.5" footer="0.5"/>
  <pageSetup scale="27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7"/>
  <sheetViews>
    <sheetView tabSelected="1" workbookViewId="0">
      <selection activeCell="C2" sqref="C2"/>
    </sheetView>
  </sheetViews>
  <sheetFormatPr defaultRowHeight="12.75" x14ac:dyDescent="0.2"/>
  <cols>
    <col min="3" max="3" width="9.140625" style="40"/>
  </cols>
  <sheetData>
    <row r="1" spans="1:34" x14ac:dyDescent="0.2">
      <c r="B1" s="33">
        <v>36981</v>
      </c>
    </row>
    <row r="2" spans="1:34" x14ac:dyDescent="0.2">
      <c r="C2" s="40">
        <f>+G1-F1</f>
        <v>0</v>
      </c>
    </row>
    <row r="3" spans="1:34" x14ac:dyDescent="0.2">
      <c r="C3" s="40">
        <v>0</v>
      </c>
    </row>
    <row r="4" spans="1:34" x14ac:dyDescent="0.2">
      <c r="B4">
        <v>62</v>
      </c>
      <c r="C4" s="40" t="s">
        <v>3</v>
      </c>
      <c r="D4" t="e">
        <f>+B4*C4</f>
        <v>#VALUE!</v>
      </c>
    </row>
    <row r="5" spans="1:34" x14ac:dyDescent="0.2">
      <c r="B5">
        <v>62</v>
      </c>
      <c r="C5" s="40">
        <v>4.7249999999999996</v>
      </c>
      <c r="D5">
        <f t="shared" ref="D5:D12" si="0">+B5*C5</f>
        <v>292.95</v>
      </c>
    </row>
    <row r="6" spans="1:34" x14ac:dyDescent="0.2">
      <c r="B6">
        <v>62</v>
      </c>
      <c r="C6" s="40" t="s">
        <v>3</v>
      </c>
      <c r="D6" t="e">
        <f t="shared" si="0"/>
        <v>#VALUE!</v>
      </c>
      <c r="L6" t="s">
        <v>3</v>
      </c>
    </row>
    <row r="7" spans="1:34" x14ac:dyDescent="0.2">
      <c r="B7">
        <v>124</v>
      </c>
      <c r="C7" s="40">
        <v>4.8049999999999997</v>
      </c>
      <c r="D7">
        <f t="shared" si="0"/>
        <v>595.81999999999994</v>
      </c>
    </row>
    <row r="8" spans="1:34" x14ac:dyDescent="0.2">
      <c r="B8">
        <v>62</v>
      </c>
      <c r="C8" s="40">
        <v>4.8049999999999997</v>
      </c>
      <c r="D8">
        <f t="shared" si="0"/>
        <v>297.90999999999997</v>
      </c>
    </row>
    <row r="9" spans="1:34" x14ac:dyDescent="0.2">
      <c r="B9" t="s">
        <v>10</v>
      </c>
      <c r="C9" s="40" t="s">
        <v>3</v>
      </c>
      <c r="D9">
        <v>-311</v>
      </c>
      <c r="G9">
        <v>0</v>
      </c>
    </row>
    <row r="10" spans="1:34" x14ac:dyDescent="0.2">
      <c r="B10" t="s">
        <v>3</v>
      </c>
      <c r="C10" s="4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L10" t="s">
        <v>29</v>
      </c>
      <c r="M10" t="s">
        <v>33</v>
      </c>
      <c r="N10" t="s">
        <v>54</v>
      </c>
      <c r="O10" t="s">
        <v>55</v>
      </c>
      <c r="P10" t="s">
        <v>56</v>
      </c>
      <c r="Q10" t="s">
        <v>52</v>
      </c>
      <c r="R10" t="s">
        <v>57</v>
      </c>
      <c r="S10" t="s">
        <v>36</v>
      </c>
      <c r="T10" t="s">
        <v>7</v>
      </c>
      <c r="U10" t="s">
        <v>58</v>
      </c>
      <c r="V10" t="s">
        <v>59</v>
      </c>
      <c r="W10" t="s">
        <v>60</v>
      </c>
      <c r="X10" t="s">
        <v>61</v>
      </c>
      <c r="Y10" t="s">
        <v>51</v>
      </c>
      <c r="Z10" t="s">
        <v>62</v>
      </c>
      <c r="AA10" t="s">
        <v>39</v>
      </c>
      <c r="AB10" t="s">
        <v>63</v>
      </c>
      <c r="AC10" t="s">
        <v>64</v>
      </c>
      <c r="AD10" t="s">
        <v>50</v>
      </c>
      <c r="AE10" t="s">
        <v>65</v>
      </c>
      <c r="AF10" t="s">
        <v>66</v>
      </c>
    </row>
    <row r="11" spans="1:34" x14ac:dyDescent="0.2">
      <c r="B11" t="s">
        <v>3</v>
      </c>
      <c r="C11" s="40">
        <v>6.7149999999999999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</row>
    <row r="12" spans="1:34" ht="13.5" thickBot="1" x14ac:dyDescent="0.25">
      <c r="B12">
        <v>54.25</v>
      </c>
      <c r="C12" s="40">
        <v>4.7350000000000003</v>
      </c>
      <c r="D12">
        <f t="shared" si="0"/>
        <v>256.87375000000003</v>
      </c>
      <c r="G12" t="s">
        <v>3</v>
      </c>
      <c r="V12">
        <v>0</v>
      </c>
      <c r="W12">
        <v>-87.7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s="34">
        <f>SUM(L12:AF12)</f>
        <v>-87.7</v>
      </c>
      <c r="AH12" t="s">
        <v>12</v>
      </c>
    </row>
    <row r="13" spans="1:34" x14ac:dyDescent="0.2">
      <c r="A13" t="s">
        <v>72</v>
      </c>
      <c r="B13" t="s">
        <v>68</v>
      </c>
      <c r="D13">
        <f>-467-54</f>
        <v>-521</v>
      </c>
      <c r="G13">
        <v>0</v>
      </c>
    </row>
    <row r="14" spans="1:34" x14ac:dyDescent="0.2">
      <c r="A14" t="s">
        <v>3</v>
      </c>
      <c r="B14" t="s">
        <v>59</v>
      </c>
      <c r="D14">
        <v>-8</v>
      </c>
      <c r="E14">
        <v>0</v>
      </c>
      <c r="G14">
        <v>0</v>
      </c>
    </row>
    <row r="15" spans="1:34" x14ac:dyDescent="0.2">
      <c r="B15" t="s">
        <v>71</v>
      </c>
      <c r="D15">
        <v>-56</v>
      </c>
      <c r="G15">
        <v>0</v>
      </c>
    </row>
    <row r="16" spans="1:34" x14ac:dyDescent="0.2">
      <c r="B16" t="s">
        <v>40</v>
      </c>
      <c r="D16">
        <v>0</v>
      </c>
      <c r="G16">
        <v>0</v>
      </c>
    </row>
    <row r="17" spans="1:7" x14ac:dyDescent="0.2">
      <c r="B17" t="s">
        <v>6</v>
      </c>
      <c r="D17">
        <v>0</v>
      </c>
      <c r="G17">
        <v>0</v>
      </c>
    </row>
    <row r="18" spans="1:7" x14ac:dyDescent="0.2">
      <c r="D18">
        <v>0</v>
      </c>
      <c r="G18">
        <v>0</v>
      </c>
    </row>
    <row r="19" spans="1:7" x14ac:dyDescent="0.2">
      <c r="B19" t="s">
        <v>24</v>
      </c>
      <c r="D19">
        <v>0</v>
      </c>
    </row>
    <row r="20" spans="1:7" x14ac:dyDescent="0.2">
      <c r="B20" t="s">
        <v>67</v>
      </c>
      <c r="D20">
        <v>0</v>
      </c>
    </row>
    <row r="21" spans="1:7" x14ac:dyDescent="0.2">
      <c r="B21" t="s">
        <v>70</v>
      </c>
      <c r="D21">
        <v>0</v>
      </c>
    </row>
    <row r="22" spans="1:7" x14ac:dyDescent="0.2">
      <c r="D22">
        <v>0</v>
      </c>
      <c r="G22">
        <v>0</v>
      </c>
    </row>
    <row r="23" spans="1:7" x14ac:dyDescent="0.2">
      <c r="A23" t="s">
        <v>3</v>
      </c>
      <c r="D23">
        <v>0</v>
      </c>
    </row>
    <row r="24" spans="1:7" x14ac:dyDescent="0.2">
      <c r="D24">
        <v>0</v>
      </c>
    </row>
    <row r="25" spans="1:7" x14ac:dyDescent="0.2">
      <c r="D25">
        <v>0</v>
      </c>
    </row>
    <row r="26" spans="1:7" x14ac:dyDescent="0.2">
      <c r="D26">
        <v>0</v>
      </c>
    </row>
    <row r="27" spans="1:7" x14ac:dyDescent="0.2">
      <c r="D27">
        <v>0</v>
      </c>
    </row>
    <row r="28" spans="1:7" x14ac:dyDescent="0.2">
      <c r="D28">
        <v>0</v>
      </c>
    </row>
    <row r="30" spans="1:7" x14ac:dyDescent="0.2">
      <c r="C30" s="40">
        <f>SUM(D13:D30)</f>
        <v>-585</v>
      </c>
    </row>
    <row r="32" spans="1:7" x14ac:dyDescent="0.2">
      <c r="C32" s="40">
        <f>SUM(D9:D30)</f>
        <v>-639.12625000000003</v>
      </c>
      <c r="G32" t="s">
        <v>3</v>
      </c>
    </row>
    <row r="33" spans="1:10" x14ac:dyDescent="0.2">
      <c r="A33" t="s">
        <v>69</v>
      </c>
      <c r="C33" s="40" t="s">
        <v>3</v>
      </c>
      <c r="D33">
        <f>-346-135</f>
        <v>-481</v>
      </c>
      <c r="G33">
        <v>0</v>
      </c>
    </row>
    <row r="34" spans="1:10" x14ac:dyDescent="0.2">
      <c r="C34" s="40" t="s">
        <v>3</v>
      </c>
      <c r="D34">
        <f>-529-143</f>
        <v>-672</v>
      </c>
      <c r="G34">
        <v>0</v>
      </c>
    </row>
    <row r="35" spans="1:10" x14ac:dyDescent="0.2">
      <c r="D35">
        <f>-266+47</f>
        <v>-219</v>
      </c>
      <c r="G35">
        <v>0</v>
      </c>
    </row>
    <row r="36" spans="1:10" x14ac:dyDescent="0.2">
      <c r="D36">
        <f>-263+93</f>
        <v>-170</v>
      </c>
      <c r="G36">
        <v>0</v>
      </c>
    </row>
    <row r="37" spans="1:10" x14ac:dyDescent="0.2">
      <c r="D37">
        <f>-247+90</f>
        <v>-157</v>
      </c>
      <c r="G37">
        <v>0</v>
      </c>
    </row>
    <row r="38" spans="1:10" x14ac:dyDescent="0.2">
      <c r="D38">
        <f>-269+93</f>
        <v>-176</v>
      </c>
      <c r="G38">
        <v>0</v>
      </c>
    </row>
    <row r="39" spans="1:10" x14ac:dyDescent="0.2">
      <c r="D39">
        <v>0</v>
      </c>
      <c r="G39">
        <v>0</v>
      </c>
    </row>
    <row r="40" spans="1:10" x14ac:dyDescent="0.2">
      <c r="D40">
        <v>0</v>
      </c>
      <c r="G40">
        <v>0</v>
      </c>
    </row>
    <row r="41" spans="1:10" x14ac:dyDescent="0.2">
      <c r="G41">
        <v>0</v>
      </c>
    </row>
    <row r="42" spans="1:10" x14ac:dyDescent="0.2">
      <c r="G42">
        <v>0</v>
      </c>
    </row>
    <row r="43" spans="1:10" ht="13.5" thickBot="1" x14ac:dyDescent="0.25">
      <c r="C43" s="40">
        <f>SUM(D33:D43)</f>
        <v>-1875</v>
      </c>
      <c r="F43" s="34"/>
      <c r="G43" s="34">
        <v>0</v>
      </c>
      <c r="J43">
        <f>SUM(I33:I43)</f>
        <v>0</v>
      </c>
    </row>
    <row r="49" spans="1:7" x14ac:dyDescent="0.2">
      <c r="D49" s="35" t="s">
        <v>3</v>
      </c>
    </row>
    <row r="57" spans="1:7" x14ac:dyDescent="0.2">
      <c r="D57" s="11" t="s">
        <v>3</v>
      </c>
    </row>
    <row r="58" spans="1:7" x14ac:dyDescent="0.2">
      <c r="D58" s="11" t="s">
        <v>3</v>
      </c>
      <c r="G58" t="s">
        <v>3</v>
      </c>
    </row>
    <row r="59" spans="1:7" x14ac:dyDescent="0.2">
      <c r="B59" t="s">
        <v>37</v>
      </c>
      <c r="D59">
        <v>0</v>
      </c>
      <c r="G59">
        <v>0</v>
      </c>
    </row>
    <row r="60" spans="1:7" x14ac:dyDescent="0.2">
      <c r="A60" t="s">
        <v>31</v>
      </c>
      <c r="B60" t="s">
        <v>53</v>
      </c>
      <c r="D60">
        <v>0</v>
      </c>
      <c r="G60">
        <v>0</v>
      </c>
    </row>
    <row r="61" spans="1:7" x14ac:dyDescent="0.2">
      <c r="A61" t="s">
        <v>3</v>
      </c>
      <c r="B61" t="s">
        <v>33</v>
      </c>
      <c r="D61">
        <v>0</v>
      </c>
      <c r="G61">
        <v>0</v>
      </c>
    </row>
    <row r="62" spans="1:7" x14ac:dyDescent="0.2">
      <c r="D62">
        <v>0</v>
      </c>
      <c r="G62">
        <v>0</v>
      </c>
    </row>
    <row r="63" spans="1:7" x14ac:dyDescent="0.2">
      <c r="D63">
        <v>0</v>
      </c>
      <c r="G63">
        <v>0</v>
      </c>
    </row>
    <row r="64" spans="1:7" x14ac:dyDescent="0.2">
      <c r="D64">
        <v>0</v>
      </c>
      <c r="G64">
        <v>0</v>
      </c>
    </row>
    <row r="67" spans="4:4" x14ac:dyDescent="0.2">
      <c r="D67" s="11">
        <f>SUM(D58:D66)</f>
        <v>0</v>
      </c>
    </row>
  </sheetData>
  <pageMargins left="0.75" right="0.75" top="1" bottom="1" header="0.5" footer="0.5"/>
  <pageSetup scale="2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neal</dc:creator>
  <cp:lastModifiedBy>Felienne</cp:lastModifiedBy>
  <cp:lastPrinted>2001-03-09T20:31:05Z</cp:lastPrinted>
  <dcterms:created xsi:type="dcterms:W3CDTF">1999-05-04T14:28:01Z</dcterms:created>
  <dcterms:modified xsi:type="dcterms:W3CDTF">2014-09-04T09:39:09Z</dcterms:modified>
</cp:coreProperties>
</file>