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180" yWindow="1170" windowWidth="14775" windowHeight="4380" tabRatio="890" firstSheet="2" activeTab="2"/>
  </bookViews>
  <sheets>
    <sheet name="Curve Summary Temp" sheetId="5" state="hidden" r:id="rId1"/>
    <sheet name="Power Desk Daily PriceA" sheetId="1" state="hidden" r:id="rId2"/>
    <sheet name="Power Price" sheetId="6" r:id="rId3"/>
    <sheet name="Power Off-Peak Prices" sheetId="11" r:id="rId4"/>
    <sheet name="Daily Peak and Off Peak" sheetId="15243" r:id="rId5"/>
    <sheet name="Power West Price OP 6 by 8" sheetId="2" r:id="rId6"/>
    <sheet name="Power West Price Peak-Tim" sheetId="13" r:id="rId7"/>
    <sheet name="Power West Price Off Peak-Tim" sheetId="6672" r:id="rId8"/>
  </sheets>
  <externalReferences>
    <externalReference r:id="rId9"/>
    <externalReference r:id="rId10"/>
    <externalReference r:id="rId11"/>
    <externalReference r:id="rId12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Prices'!#REF!</definedName>
    <definedName name="_xlnm.Database" localSheetId="2">'Power Price'!#REF!</definedName>
    <definedName name="_xlnm.Database">#REF!</definedName>
    <definedName name="DetailData" localSheetId="3">'Power Off-Peak Prices'!$C$9:$EJ$25</definedName>
    <definedName name="DetailData" localSheetId="2">'Power Price'!$C$9:$EJ$25</definedName>
    <definedName name="DetailData">#REF!</definedName>
    <definedName name="epr19sec1">'Power Off-Peak Prices'!$A$6:$AC$44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Price'!$A$6:$AD$62</definedName>
    <definedName name="erv19sec1">'Power Off-Peak Prices'!$A$6:$AC$44</definedName>
    <definedName name="erv21sec1">#REF!</definedName>
    <definedName name="erv25sec1">#REF!</definedName>
    <definedName name="erv30sec1">'Power Price'!$A$6:$AC$37</definedName>
    <definedName name="erv31sec1">'Power Off-Peak Prices'!$A$6:$AC$37</definedName>
    <definedName name="erv32sec1">#REF!</definedName>
    <definedName name="Factors">'Power Off-Peak Prices'!$C$9:$EJ$25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Prices'!#REF!</definedName>
    <definedName name="LCRAFile" localSheetId="2">'Power Price'!#REF!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Prices'!#REF!</definedName>
    <definedName name="NOTIONALSFile" localSheetId="2">'Power Price'!#REF!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Prices'!$A$6:$AC$44</definedName>
    <definedName name="nr_pow_east_price" localSheetId="3">'Power Off-Peak Prices'!$A$6:$AC$62</definedName>
    <definedName name="nr_pow_east_price">'Power Price'!$A$6:$AD$62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Prices'!#REF!</definedName>
    <definedName name="PASSWORD" localSheetId="2">'Power Price'!#REF!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Peak'!$A$1:$AG$53</definedName>
    <definedName name="_xlnm.Print_Area" localSheetId="1">'Power Desk Daily PriceA'!$A$8:$AC$44</definedName>
    <definedName name="_xlnm.Print_Area" localSheetId="3">'Power Off-Peak Prices'!$A$6:$AC$93</definedName>
    <definedName name="_xlnm.Print_Area" localSheetId="2">'Power Price'!$A$6:$AC$94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Prices'!fStart, 0, 0, 'Power Off-Peak Prices'!cRows, 'Power Off-Peak Prices'!cCols)</definedName>
    <definedName name="totData" localSheetId="2">OFFSET('Power Price'!fStart, 0, 0, 'Power Price'!cRows, 'Power Price'!cCols)</definedName>
    <definedName name="totData">OFFSET([0]!fStart, 0, 0, [0]!cRows, [0]!cCols)</definedName>
    <definedName name="USER" localSheetId="0">#REF!</definedName>
    <definedName name="USER" localSheetId="3">'Power Off-Peak Prices'!#REF!</definedName>
    <definedName name="USER" localSheetId="2">'Power Price'!#REF!</definedName>
    <definedName name="USER">#REF!</definedName>
  </definedNames>
  <calcPr calcId="152511" calcOnSave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 s="1"/>
  <c r="B8" i="1"/>
  <c r="AD8" i="1"/>
  <c r="B14" i="1"/>
  <c r="B15" i="1"/>
  <c r="AC15" i="1" s="1"/>
  <c r="AG18" i="1"/>
  <c r="A46" i="1"/>
  <c r="B34" i="1" l="1"/>
  <c r="B11" i="1"/>
  <c r="B9" i="1"/>
  <c r="B13" i="1"/>
  <c r="B18" i="1"/>
  <c r="B10" i="1"/>
  <c r="B12" i="1"/>
  <c r="B33" i="1"/>
  <c r="AC14" i="1"/>
  <c r="AC33" i="1" s="1"/>
  <c r="E7" i="1"/>
  <c r="D8" i="1"/>
  <c r="C8" i="1"/>
  <c r="D10" i="1" l="1"/>
  <c r="D29" i="1" s="1"/>
  <c r="D12" i="1"/>
  <c r="D31" i="1" s="1"/>
  <c r="D11" i="1"/>
  <c r="D30" i="1" s="1"/>
  <c r="D14" i="1"/>
  <c r="D33" i="1" s="1"/>
  <c r="D15" i="1"/>
  <c r="D34" i="1" s="1"/>
  <c r="D18" i="1"/>
  <c r="D37" i="1" s="1"/>
  <c r="D9" i="1"/>
  <c r="D28" i="1" s="1"/>
  <c r="D13" i="1"/>
  <c r="D32" i="1" s="1"/>
  <c r="F7" i="1"/>
  <c r="E8" i="1"/>
  <c r="B30" i="1"/>
  <c r="AC11" i="1"/>
  <c r="AC30" i="1" s="1"/>
  <c r="B31" i="1"/>
  <c r="AC12" i="1"/>
  <c r="AC31" i="1" s="1"/>
  <c r="B29" i="1"/>
  <c r="AC10" i="1"/>
  <c r="AC29" i="1" s="1"/>
  <c r="AC9" i="1"/>
  <c r="AC28" i="1" s="1"/>
  <c r="B28" i="1"/>
  <c r="B37" i="1"/>
  <c r="C10" i="1"/>
  <c r="C29" i="1" s="1"/>
  <c r="C12" i="1"/>
  <c r="C31" i="1" s="1"/>
  <c r="C14" i="1"/>
  <c r="C33" i="1" s="1"/>
  <c r="C18" i="1"/>
  <c r="C37" i="1" s="1"/>
  <c r="C15" i="1"/>
  <c r="C34" i="1" s="1"/>
  <c r="C9" i="1"/>
  <c r="C28" i="1" s="1"/>
  <c r="C13" i="1"/>
  <c r="C32" i="1" s="1"/>
  <c r="C11" i="1"/>
  <c r="C30" i="1" s="1"/>
  <c r="AC13" i="1"/>
  <c r="AC32" i="1" s="1"/>
  <c r="B32" i="1"/>
  <c r="E9" i="1" l="1"/>
  <c r="E28" i="1" s="1"/>
  <c r="E11" i="1"/>
  <c r="E30" i="1" s="1"/>
  <c r="E14" i="1"/>
  <c r="E33" i="1" s="1"/>
  <c r="E15" i="1"/>
  <c r="E34" i="1" s="1"/>
  <c r="E18" i="1"/>
  <c r="E37" i="1" s="1"/>
  <c r="E10" i="1"/>
  <c r="E29" i="1" s="1"/>
  <c r="E13" i="1"/>
  <c r="E32" i="1" s="1"/>
  <c r="E12" i="1"/>
  <c r="E31" i="1" s="1"/>
  <c r="G7" i="1"/>
  <c r="F8" i="1"/>
  <c r="AC18" i="1"/>
  <c r="AC37" i="1" s="1"/>
  <c r="F12" i="1" l="1"/>
  <c r="F31" i="1" s="1"/>
  <c r="F11" i="1"/>
  <c r="F30" i="1" s="1"/>
  <c r="F14" i="1"/>
  <c r="F33" i="1" s="1"/>
  <c r="F9" i="1"/>
  <c r="F28" i="1" s="1"/>
  <c r="F15" i="1"/>
  <c r="F34" i="1" s="1"/>
  <c r="F18" i="1"/>
  <c r="F37" i="1" s="1"/>
  <c r="F10" i="1"/>
  <c r="F29" i="1" s="1"/>
  <c r="F13" i="1"/>
  <c r="F32" i="1" s="1"/>
  <c r="H7" i="1"/>
  <c r="G8" i="1"/>
  <c r="I7" i="1" l="1"/>
  <c r="H8" i="1"/>
  <c r="G9" i="1"/>
  <c r="G28" i="1" s="1"/>
  <c r="G11" i="1"/>
  <c r="G30" i="1" s="1"/>
  <c r="G13" i="1"/>
  <c r="G32" i="1" s="1"/>
  <c r="G15" i="1"/>
  <c r="G34" i="1" s="1"/>
  <c r="G14" i="1"/>
  <c r="G33" i="1" s="1"/>
  <c r="G18" i="1"/>
  <c r="G37" i="1" s="1"/>
  <c r="G12" i="1"/>
  <c r="G31" i="1" s="1"/>
  <c r="G10" i="1"/>
  <c r="G29" i="1" s="1"/>
  <c r="H9" i="1" l="1"/>
  <c r="H28" i="1" s="1"/>
  <c r="H11" i="1"/>
  <c r="H30" i="1" s="1"/>
  <c r="H13" i="1"/>
  <c r="H32" i="1" s="1"/>
  <c r="H10" i="1"/>
  <c r="H29" i="1" s="1"/>
  <c r="H12" i="1"/>
  <c r="H31" i="1" s="1"/>
  <c r="H14" i="1"/>
  <c r="H33" i="1" s="1"/>
  <c r="H15" i="1"/>
  <c r="H34" i="1" s="1"/>
  <c r="H18" i="1"/>
  <c r="H37" i="1" s="1"/>
  <c r="I8" i="1"/>
  <c r="J7" i="1"/>
  <c r="K7" i="1" l="1"/>
  <c r="J8" i="1"/>
  <c r="I18" i="1"/>
  <c r="I37" i="1" s="1"/>
  <c r="I12" i="1"/>
  <c r="I31" i="1" s="1"/>
  <c r="I11" i="1"/>
  <c r="I30" i="1" s="1"/>
  <c r="I9" i="1"/>
  <c r="I28" i="1" s="1"/>
  <c r="I15" i="1"/>
  <c r="I34" i="1" s="1"/>
  <c r="I14" i="1"/>
  <c r="I33" i="1" s="1"/>
  <c r="I13" i="1"/>
  <c r="I32" i="1" s="1"/>
  <c r="I10" i="1"/>
  <c r="I29" i="1" s="1"/>
  <c r="J13" i="1" l="1"/>
  <c r="J32" i="1" s="1"/>
  <c r="J14" i="1"/>
  <c r="J33" i="1" s="1"/>
  <c r="J15" i="1"/>
  <c r="J34" i="1" s="1"/>
  <c r="J10" i="1"/>
  <c r="J29" i="1" s="1"/>
  <c r="J12" i="1"/>
  <c r="J31" i="1" s="1"/>
  <c r="J11" i="1"/>
  <c r="J30" i="1" s="1"/>
  <c r="J9" i="1"/>
  <c r="J28" i="1" s="1"/>
  <c r="J18" i="1"/>
  <c r="J37" i="1" s="1"/>
  <c r="L7" i="1"/>
  <c r="K8" i="1"/>
  <c r="K10" i="1" l="1"/>
  <c r="K29" i="1" s="1"/>
  <c r="K12" i="1"/>
  <c r="K31" i="1" s="1"/>
  <c r="K14" i="1"/>
  <c r="K33" i="1" s="1"/>
  <c r="K18" i="1"/>
  <c r="K37" i="1" s="1"/>
  <c r="K9" i="1"/>
  <c r="K28" i="1" s="1"/>
  <c r="K15" i="1"/>
  <c r="K34" i="1" s="1"/>
  <c r="K11" i="1"/>
  <c r="K30" i="1" s="1"/>
  <c r="K13" i="1"/>
  <c r="K32" i="1" s="1"/>
  <c r="L8" i="1"/>
  <c r="M7" i="1"/>
  <c r="N7" i="1" l="1"/>
  <c r="M8" i="1"/>
  <c r="L10" i="1"/>
  <c r="L29" i="1" s="1"/>
  <c r="L12" i="1"/>
  <c r="L31" i="1" s="1"/>
  <c r="L11" i="1"/>
  <c r="L30" i="1" s="1"/>
  <c r="L13" i="1"/>
  <c r="L32" i="1" s="1"/>
  <c r="L15" i="1"/>
  <c r="L34" i="1" s="1"/>
  <c r="L18" i="1"/>
  <c r="L37" i="1" s="1"/>
  <c r="L9" i="1"/>
  <c r="L28" i="1" s="1"/>
  <c r="L14" i="1"/>
  <c r="L33" i="1" s="1"/>
  <c r="M9" i="1" l="1"/>
  <c r="M28" i="1" s="1"/>
  <c r="M14" i="1"/>
  <c r="M33" i="1" s="1"/>
  <c r="M10" i="1"/>
  <c r="M29" i="1" s="1"/>
  <c r="M13" i="1"/>
  <c r="M32" i="1" s="1"/>
  <c r="M15" i="1"/>
  <c r="M34" i="1" s="1"/>
  <c r="M18" i="1"/>
  <c r="M37" i="1" s="1"/>
  <c r="M12" i="1"/>
  <c r="M31" i="1" s="1"/>
  <c r="M11" i="1"/>
  <c r="M30" i="1" s="1"/>
  <c r="O7" i="1"/>
  <c r="N8" i="1"/>
  <c r="P7" i="1" l="1"/>
  <c r="O8" i="1"/>
  <c r="N9" i="1"/>
  <c r="N28" i="1" s="1"/>
  <c r="N11" i="1"/>
  <c r="N30" i="1" s="1"/>
  <c r="N14" i="1"/>
  <c r="N33" i="1" s="1"/>
  <c r="N10" i="1"/>
  <c r="N29" i="1" s="1"/>
  <c r="N13" i="1"/>
  <c r="N32" i="1" s="1"/>
  <c r="N15" i="1"/>
  <c r="N34" i="1" s="1"/>
  <c r="N18" i="1"/>
  <c r="N37" i="1" s="1"/>
  <c r="N12" i="1"/>
  <c r="N31" i="1" s="1"/>
  <c r="O9" i="1" l="1"/>
  <c r="O28" i="1" s="1"/>
  <c r="O11" i="1"/>
  <c r="O30" i="1" s="1"/>
  <c r="O13" i="1"/>
  <c r="O32" i="1" s="1"/>
  <c r="O15" i="1"/>
  <c r="O34" i="1" s="1"/>
  <c r="O14" i="1"/>
  <c r="O33" i="1" s="1"/>
  <c r="O10" i="1"/>
  <c r="O29" i="1" s="1"/>
  <c r="O18" i="1"/>
  <c r="O37" i="1" s="1"/>
  <c r="O12" i="1"/>
  <c r="O31" i="1" s="1"/>
  <c r="Q7" i="1"/>
  <c r="P8" i="1"/>
  <c r="P9" i="1" l="1"/>
  <c r="P28" i="1" s="1"/>
  <c r="P11" i="1"/>
  <c r="P30" i="1" s="1"/>
  <c r="P13" i="1"/>
  <c r="P32" i="1" s="1"/>
  <c r="P12" i="1"/>
  <c r="P31" i="1" s="1"/>
  <c r="P14" i="1"/>
  <c r="P33" i="1" s="1"/>
  <c r="P15" i="1"/>
  <c r="P34" i="1" s="1"/>
  <c r="P10" i="1"/>
  <c r="P29" i="1" s="1"/>
  <c r="P18" i="1"/>
  <c r="P37" i="1" s="1"/>
  <c r="Q8" i="1"/>
  <c r="R7" i="1"/>
  <c r="S7" i="1" l="1"/>
  <c r="R8" i="1"/>
  <c r="Q9" i="1"/>
  <c r="Q28" i="1" s="1"/>
  <c r="Q11" i="1"/>
  <c r="Q30" i="1" s="1"/>
  <c r="Q13" i="1"/>
  <c r="Q32" i="1" s="1"/>
  <c r="Q14" i="1"/>
  <c r="Q33" i="1" s="1"/>
  <c r="Q15" i="1"/>
  <c r="Q34" i="1" s="1"/>
  <c r="Q18" i="1"/>
  <c r="Q37" i="1" s="1"/>
  <c r="Q12" i="1"/>
  <c r="Q31" i="1" s="1"/>
  <c r="Q10" i="1"/>
  <c r="Q29" i="1" s="1"/>
  <c r="T7" i="1" l="1"/>
  <c r="S8" i="1"/>
  <c r="R10" i="1"/>
  <c r="R29" i="1" s="1"/>
  <c r="R18" i="1"/>
  <c r="R37" i="1" s="1"/>
  <c r="R12" i="1"/>
  <c r="R31" i="1" s="1"/>
  <c r="R9" i="1"/>
  <c r="R28" i="1" s="1"/>
  <c r="R11" i="1"/>
  <c r="R30" i="1" s="1"/>
  <c r="R13" i="1"/>
  <c r="R32" i="1" s="1"/>
  <c r="R15" i="1"/>
  <c r="R34" i="1" s="1"/>
  <c r="R14" i="1"/>
  <c r="R33" i="1" s="1"/>
  <c r="T8" i="1" l="1"/>
  <c r="U7" i="1"/>
  <c r="S10" i="1"/>
  <c r="S29" i="1" s="1"/>
  <c r="S12" i="1"/>
  <c r="S31" i="1" s="1"/>
  <c r="S14" i="1"/>
  <c r="S33" i="1" s="1"/>
  <c r="S18" i="1"/>
  <c r="S37" i="1" s="1"/>
  <c r="S15" i="1"/>
  <c r="S34" i="1" s="1"/>
  <c r="S9" i="1"/>
  <c r="S28" i="1" s="1"/>
  <c r="S11" i="1"/>
  <c r="S30" i="1" s="1"/>
  <c r="S13" i="1"/>
  <c r="S32" i="1" s="1"/>
  <c r="T10" i="1" l="1"/>
  <c r="T29" i="1" s="1"/>
  <c r="T12" i="1"/>
  <c r="T31" i="1" s="1"/>
  <c r="T13" i="1"/>
  <c r="T32" i="1" s="1"/>
  <c r="T14" i="1"/>
  <c r="T33" i="1" s="1"/>
  <c r="T9" i="1"/>
  <c r="T28" i="1" s="1"/>
  <c r="T11" i="1"/>
  <c r="T30" i="1" s="1"/>
  <c r="T18" i="1"/>
  <c r="T37" i="1" s="1"/>
  <c r="T15" i="1"/>
  <c r="T34" i="1" s="1"/>
  <c r="V7" i="1"/>
  <c r="U8" i="1"/>
  <c r="U9" i="1" l="1"/>
  <c r="U28" i="1" s="1"/>
  <c r="U15" i="1"/>
  <c r="U34" i="1" s="1"/>
  <c r="U18" i="1"/>
  <c r="U37" i="1" s="1"/>
  <c r="U12" i="1"/>
  <c r="U31" i="1" s="1"/>
  <c r="U10" i="1"/>
  <c r="U29" i="1" s="1"/>
  <c r="U11" i="1"/>
  <c r="U30" i="1" s="1"/>
  <c r="U14" i="1"/>
  <c r="U33" i="1" s="1"/>
  <c r="U13" i="1"/>
  <c r="U32" i="1" s="1"/>
  <c r="W7" i="1"/>
  <c r="V8" i="1"/>
  <c r="V11" i="1" l="1"/>
  <c r="V30" i="1" s="1"/>
  <c r="V10" i="1"/>
  <c r="V29" i="1" s="1"/>
  <c r="V13" i="1"/>
  <c r="V32" i="1" s="1"/>
  <c r="V14" i="1"/>
  <c r="V33" i="1" s="1"/>
  <c r="V15" i="1"/>
  <c r="V34" i="1" s="1"/>
  <c r="V18" i="1"/>
  <c r="V37" i="1" s="1"/>
  <c r="V12" i="1"/>
  <c r="V31" i="1" s="1"/>
  <c r="V9" i="1"/>
  <c r="V28" i="1" s="1"/>
  <c r="X7" i="1"/>
  <c r="W8" i="1"/>
  <c r="W9" i="1" l="1"/>
  <c r="W28" i="1" s="1"/>
  <c r="W11" i="1"/>
  <c r="W30" i="1" s="1"/>
  <c r="W13" i="1"/>
  <c r="W32" i="1" s="1"/>
  <c r="W15" i="1"/>
  <c r="W34" i="1" s="1"/>
  <c r="W10" i="1"/>
  <c r="W29" i="1" s="1"/>
  <c r="W14" i="1"/>
  <c r="W33" i="1" s="1"/>
  <c r="W18" i="1"/>
  <c r="W37" i="1" s="1"/>
  <c r="W12" i="1"/>
  <c r="W31" i="1" s="1"/>
  <c r="Y7" i="1"/>
  <c r="X8" i="1"/>
  <c r="X9" i="1" l="1"/>
  <c r="X28" i="1" s="1"/>
  <c r="X11" i="1"/>
  <c r="X30" i="1" s="1"/>
  <c r="X13" i="1"/>
  <c r="X32" i="1" s="1"/>
  <c r="X10" i="1"/>
  <c r="X29" i="1" s="1"/>
  <c r="X14" i="1"/>
  <c r="X33" i="1" s="1"/>
  <c r="X15" i="1"/>
  <c r="X34" i="1" s="1"/>
  <c r="X18" i="1"/>
  <c r="X37" i="1" s="1"/>
  <c r="X12" i="1"/>
  <c r="X31" i="1" s="1"/>
  <c r="Y8" i="1"/>
  <c r="Z7" i="1"/>
  <c r="AA7" i="1" l="1"/>
  <c r="Z8" i="1"/>
  <c r="Y9" i="1"/>
  <c r="Y28" i="1" s="1"/>
  <c r="Y13" i="1"/>
  <c r="Y32" i="1" s="1"/>
  <c r="Y10" i="1"/>
  <c r="Y29" i="1" s="1"/>
  <c r="Y14" i="1"/>
  <c r="Y33" i="1" s="1"/>
  <c r="Y15" i="1"/>
  <c r="Y34" i="1" s="1"/>
  <c r="Y18" i="1"/>
  <c r="Y37" i="1" s="1"/>
  <c r="Y12" i="1"/>
  <c r="Y31" i="1" s="1"/>
  <c r="Y11" i="1"/>
  <c r="Y30" i="1" s="1"/>
  <c r="AB7" i="1" l="1"/>
  <c r="AB8" i="1" s="1"/>
  <c r="AA8" i="1"/>
  <c r="Z12" i="1"/>
  <c r="Z31" i="1" s="1"/>
  <c r="Z11" i="1"/>
  <c r="Z30" i="1" s="1"/>
  <c r="Z13" i="1"/>
  <c r="Z32" i="1" s="1"/>
  <c r="Z10" i="1"/>
  <c r="Z29" i="1" s="1"/>
  <c r="Z14" i="1"/>
  <c r="Z33" i="1" s="1"/>
  <c r="Z15" i="1"/>
  <c r="Z34" i="1" s="1"/>
  <c r="Z18" i="1"/>
  <c r="Z37" i="1" s="1"/>
  <c r="Z9" i="1"/>
  <c r="Z28" i="1" s="1"/>
  <c r="AB10" i="1" l="1"/>
  <c r="AB29" i="1" s="1"/>
  <c r="AB12" i="1"/>
  <c r="AB31" i="1" s="1"/>
  <c r="AB15" i="1"/>
  <c r="AB34" i="1" s="1"/>
  <c r="AB18" i="1"/>
  <c r="AB37" i="1" s="1"/>
  <c r="AB9" i="1"/>
  <c r="AB28" i="1" s="1"/>
  <c r="AB11" i="1"/>
  <c r="AB30" i="1" s="1"/>
  <c r="AB13" i="1"/>
  <c r="AB32" i="1" s="1"/>
  <c r="AB14" i="1"/>
  <c r="AB33" i="1" s="1"/>
  <c r="AA10" i="1"/>
  <c r="AA29" i="1" s="1"/>
  <c r="AA12" i="1"/>
  <c r="AA31" i="1" s="1"/>
  <c r="AA14" i="1"/>
  <c r="AA33" i="1" s="1"/>
  <c r="AA18" i="1"/>
  <c r="AA37" i="1" s="1"/>
  <c r="AA9" i="1"/>
  <c r="AA28" i="1" s="1"/>
  <c r="AA11" i="1"/>
  <c r="AA30" i="1" s="1"/>
  <c r="AA13" i="1"/>
  <c r="AA32" i="1" s="1"/>
  <c r="AA15" i="1"/>
  <c r="AA34" i="1" s="1"/>
</calcChain>
</file>

<file path=xl/sharedStrings.xml><?xml version="1.0" encoding="utf-8"?>
<sst xmlns="http://schemas.openxmlformats.org/spreadsheetml/2006/main" count="422" uniqueCount="109">
  <si>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</si>
  <si>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</si>
  <si>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</si>
  <si>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</si>
  <si>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</si>
  <si>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</si>
  <si>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</si>
  <si>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</si>
  <si>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</si>
  <si>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</si>
  <si>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</si>
  <si>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</si>
  <si>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</si>
  <si>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</si>
  <si>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</si>
  <si>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</si>
  <si>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</si>
  <si>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</si>
  <si>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</si>
  <si>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</si>
  <si>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</si>
  <si>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</si>
  <si>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</si>
  <si>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</si>
  <si>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</si>
  <si>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</si>
  <si>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</si>
  <si>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</si>
  <si>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</si>
  <si>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</si>
  <si>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</si>
  <si>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</si>
  <si>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</si>
  <si>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</si>
  <si>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</si>
  <si>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</si>
  <si>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</si>
  <si>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</si>
  <si>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</si>
  <si>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</si>
  <si>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</si>
  <si>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Jul-Aug '02</t>
  </si>
  <si>
    <t>Oct-Dec '02</t>
  </si>
  <si>
    <t>Oct 01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</si>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</sst>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65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4" xfId="0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</xdr:row>
          <xdr:rowOff>95250</xdr:rowOff>
        </xdr:from>
        <xdr:to>
          <xdr:col>0</xdr:col>
          <xdr:colOff>1314450</xdr:colOff>
          <xdr:row>4</xdr:row>
          <xdr:rowOff>114300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01/Octo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RowHeight="12.75" x14ac:dyDescent="0.2"/>
  <cols>
    <col min="1" max="1" width="10.85546875" style="27" customWidth="1"/>
    <col min="2" max="3" width="9.140625" style="17"/>
    <col min="4" max="4" width="9.5703125" style="17" bestFit="1" customWidth="1"/>
    <col min="5" max="5" width="9.5703125" style="17" customWidth="1"/>
    <col min="6" max="7" width="9.140625" style="17"/>
    <col min="8" max="8" width="15.28515625" style="17" customWidth="1"/>
    <col min="9" max="12" width="9.140625" style="17"/>
    <col min="13" max="13" width="10.42578125" style="17" customWidth="1"/>
    <col min="14" max="15" width="8.28515625" style="17" customWidth="1"/>
    <col min="16" max="16" width="3.5703125" style="17" customWidth="1"/>
    <col min="17" max="21" width="9.140625" style="17"/>
    <col min="22" max="22" width="9.7109375" style="17" customWidth="1"/>
    <col min="23" max="26" width="9.140625" style="17"/>
    <col min="27" max="27" width="3" style="17" customWidth="1"/>
    <col min="28" max="31" width="9.140625" style="17"/>
    <col min="32" max="32" width="10.28515625" style="17" bestFit="1" customWidth="1"/>
    <col min="33" max="33" width="9.140625" style="17"/>
    <col min="34" max="34" width="4.28515625" style="17" customWidth="1"/>
    <col min="35" max="35" width="9.140625" style="17" bestFit="1"/>
    <col min="36" max="37" width="9.140625" style="17"/>
    <col min="38" max="38" width="10.140625" style="17" bestFit="1" customWidth="1"/>
    <col min="39" max="39" width="9.140625" style="17"/>
    <col min="40" max="40" width="12.140625" style="17" customWidth="1"/>
    <col min="41" max="42" width="9.140625" style="17"/>
    <col min="44" max="45" width="9.140625" style="17"/>
    <col min="46" max="46" width="11.42578125" style="17" customWidth="1"/>
    <col min="47" max="47" width="12.5703125" style="17" customWidth="1"/>
    <col min="48" max="16384" width="9.140625" style="17"/>
  </cols>
  <sheetData>
    <row r="1" spans="1:48" x14ac:dyDescent="0.2">
      <c r="B1" s="17" t="s">
        <v>46</v>
      </c>
      <c r="C1" s="17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I1" s="17" t="s">
        <v>52</v>
      </c>
      <c r="R1" s="17" t="s">
        <v>53</v>
      </c>
    </row>
    <row r="2" spans="1:48" x14ac:dyDescent="0.2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5" thickBot="1" x14ac:dyDescent="0.3">
      <c r="B4" s="18" t="s">
        <v>55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56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">
      <c r="A6" s="72"/>
      <c r="B6" s="26" t="s">
        <v>59</v>
      </c>
      <c r="C6" s="26" t="s">
        <v>58</v>
      </c>
      <c r="D6" s="26" t="s">
        <v>57</v>
      </c>
      <c r="E6" s="26" t="s">
        <v>60</v>
      </c>
      <c r="F6" s="26" t="s">
        <v>61</v>
      </c>
      <c r="G6" s="26" t="s">
        <v>63</v>
      </c>
      <c r="I6" s="26" t="s">
        <v>62</v>
      </c>
      <c r="R6" s="26" t="s">
        <v>56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">
      <c r="A7" s="27">
        <v>37194</v>
      </c>
      <c r="B7" s="17">
        <v>38.75</v>
      </c>
      <c r="C7" s="17">
        <v>38.9</v>
      </c>
      <c r="D7" s="17">
        <v>38.6</v>
      </c>
      <c r="E7" s="17">
        <v>38.03</v>
      </c>
      <c r="F7" s="17">
        <v>38.299999999999997</v>
      </c>
      <c r="G7" s="17">
        <v>39.75</v>
      </c>
      <c r="I7" s="17">
        <v>38.299999999999997</v>
      </c>
      <c r="R7" s="17">
        <v>54</v>
      </c>
      <c r="AI7" s="27"/>
      <c r="AJ7" s="30"/>
      <c r="AL7" s="27">
        <v>37073</v>
      </c>
      <c r="AM7" s="17">
        <v>9.98</v>
      </c>
      <c r="AN7" s="17">
        <v>0.41800000000000004</v>
      </c>
      <c r="AO7" s="17">
        <v>10.398</v>
      </c>
      <c r="AP7" s="17">
        <v>0.04</v>
      </c>
      <c r="AQ7" s="17">
        <v>10.02</v>
      </c>
      <c r="AR7" s="17">
        <v>0.318</v>
      </c>
      <c r="AS7" s="17">
        <v>10.298</v>
      </c>
      <c r="AT7" s="17">
        <v>0.438</v>
      </c>
      <c r="AU7" s="17">
        <v>10.418000000000001</v>
      </c>
      <c r="AV7" s="27"/>
    </row>
    <row r="8" spans="1:48" x14ac:dyDescent="0.2">
      <c r="A8" s="27">
        <v>37195</v>
      </c>
      <c r="B8" s="17">
        <v>38.5</v>
      </c>
      <c r="C8" s="17">
        <v>38.9</v>
      </c>
      <c r="D8" s="17">
        <v>38</v>
      </c>
      <c r="E8" s="17">
        <v>34.700000000000003</v>
      </c>
      <c r="F8" s="17">
        <v>34.700000000000003</v>
      </c>
      <c r="G8" s="17">
        <v>39.5</v>
      </c>
      <c r="I8" s="17">
        <v>27.1875</v>
      </c>
      <c r="R8" s="17">
        <v>54</v>
      </c>
      <c r="AI8" s="27"/>
      <c r="AJ8" s="30"/>
      <c r="AL8" s="27">
        <v>37104</v>
      </c>
      <c r="AM8" s="17">
        <v>6.2930000000000001</v>
      </c>
      <c r="AN8" s="17">
        <v>0.43300000000000005</v>
      </c>
      <c r="AO8" s="17">
        <v>6.726</v>
      </c>
      <c r="AP8" s="17">
        <v>0.1</v>
      </c>
      <c r="AQ8" s="17">
        <v>6.3929999999999998</v>
      </c>
      <c r="AR8" s="17">
        <v>0.33300000000000002</v>
      </c>
      <c r="AS8" s="17">
        <v>6.6260000000000003</v>
      </c>
      <c r="AT8" s="17">
        <v>0.46300000000000002</v>
      </c>
      <c r="AU8" s="17">
        <v>6.7560000000000002</v>
      </c>
    </row>
    <row r="9" spans="1:48" x14ac:dyDescent="0.2">
      <c r="A9" s="27">
        <v>37196</v>
      </c>
      <c r="B9" s="17">
        <v>36.25</v>
      </c>
      <c r="C9" s="17">
        <v>39.25</v>
      </c>
      <c r="D9" s="17">
        <v>39</v>
      </c>
      <c r="E9" s="17">
        <v>39</v>
      </c>
      <c r="F9" s="17">
        <v>37.25</v>
      </c>
      <c r="G9" s="17">
        <v>37.25</v>
      </c>
      <c r="I9" s="17">
        <v>24.9</v>
      </c>
      <c r="R9" s="17">
        <v>59.249996185302734</v>
      </c>
      <c r="AI9" s="27"/>
      <c r="AJ9" s="30"/>
      <c r="AL9" s="27">
        <v>37135</v>
      </c>
      <c r="AM9" s="17">
        <v>4.9980000000000002</v>
      </c>
      <c r="AN9" s="17">
        <v>0.38500000000000001</v>
      </c>
      <c r="AO9" s="17">
        <v>5.383</v>
      </c>
      <c r="AP9" s="17">
        <v>0.15</v>
      </c>
      <c r="AQ9" s="17">
        <v>5.1480000000000006</v>
      </c>
      <c r="AR9" s="17">
        <v>0.28499999999999998</v>
      </c>
      <c r="AS9" s="17">
        <v>5.2830000000000004</v>
      </c>
      <c r="AT9" s="17">
        <v>0.30499999999999999</v>
      </c>
      <c r="AU9" s="17">
        <v>5.3029999999999999</v>
      </c>
    </row>
    <row r="10" spans="1:48" x14ac:dyDescent="0.2">
      <c r="A10" s="27">
        <v>37197</v>
      </c>
      <c r="B10" s="17">
        <v>36.25</v>
      </c>
      <c r="C10" s="17">
        <v>39.25</v>
      </c>
      <c r="D10" s="17">
        <v>39</v>
      </c>
      <c r="E10" s="17">
        <v>39</v>
      </c>
      <c r="F10" s="17">
        <v>37.25</v>
      </c>
      <c r="G10" s="17">
        <v>37.25</v>
      </c>
      <c r="I10" s="17">
        <v>24.9</v>
      </c>
      <c r="R10" s="17">
        <v>59.249996185302734</v>
      </c>
      <c r="AI10" s="27"/>
      <c r="AJ10" s="30"/>
      <c r="AL10" s="27">
        <v>37165</v>
      </c>
      <c r="AM10" s="17">
        <v>5.3840000000000003</v>
      </c>
      <c r="AN10" s="17">
        <v>0.39</v>
      </c>
      <c r="AO10" s="17">
        <v>5.774</v>
      </c>
      <c r="AP10" s="17">
        <v>0.185</v>
      </c>
      <c r="AQ10" s="17">
        <v>5.569</v>
      </c>
      <c r="AR10" s="17">
        <v>0.28999999999999998</v>
      </c>
      <c r="AS10" s="17">
        <v>5.6740000000000004</v>
      </c>
      <c r="AT10" s="17">
        <v>0.33</v>
      </c>
      <c r="AU10" s="17">
        <v>5.7140000000000004</v>
      </c>
    </row>
    <row r="11" spans="1:48" x14ac:dyDescent="0.2">
      <c r="A11" s="27">
        <v>37200</v>
      </c>
      <c r="B11" s="17">
        <v>36.25</v>
      </c>
      <c r="C11" s="17">
        <v>39.25</v>
      </c>
      <c r="D11" s="17">
        <v>39</v>
      </c>
      <c r="E11" s="17">
        <v>39</v>
      </c>
      <c r="F11" s="17">
        <v>37.25</v>
      </c>
      <c r="G11" s="17">
        <v>37.25</v>
      </c>
      <c r="I11" s="17">
        <v>20.174999237060501</v>
      </c>
      <c r="R11" s="17">
        <v>59.249996185302734</v>
      </c>
      <c r="AI11" s="27"/>
      <c r="AJ11" s="30"/>
      <c r="AL11" s="27">
        <v>37196</v>
      </c>
      <c r="AM11" s="17">
        <v>4.891</v>
      </c>
      <c r="AN11" s="17">
        <v>0.52500000000000002</v>
      </c>
      <c r="AO11" s="17">
        <v>5.4160000000000004</v>
      </c>
      <c r="AP11" s="17">
        <v>0.17499999999999999</v>
      </c>
      <c r="AQ11" s="17">
        <v>5.0659999999999998</v>
      </c>
      <c r="AR11" s="17">
        <v>0.42499999999999999</v>
      </c>
      <c r="AS11" s="17">
        <v>5.3159999999999998</v>
      </c>
      <c r="AT11" s="17">
        <v>0.51500000000000001</v>
      </c>
      <c r="AU11" s="17">
        <v>5.4059999999999997</v>
      </c>
    </row>
    <row r="12" spans="1:48" x14ac:dyDescent="0.2">
      <c r="A12" s="27">
        <v>37201</v>
      </c>
      <c r="B12" s="17">
        <v>36.25</v>
      </c>
      <c r="C12" s="17">
        <v>39.25</v>
      </c>
      <c r="D12" s="17">
        <v>39</v>
      </c>
      <c r="E12" s="17">
        <v>39</v>
      </c>
      <c r="F12" s="17">
        <v>37.25</v>
      </c>
      <c r="G12" s="17">
        <v>37.25</v>
      </c>
      <c r="I12" s="17">
        <v>20.174999237060501</v>
      </c>
      <c r="R12" s="17">
        <v>59.249996185302734</v>
      </c>
      <c r="AI12" s="27"/>
      <c r="AJ12" s="30"/>
      <c r="AL12" s="27">
        <v>37226</v>
      </c>
      <c r="AM12" s="17">
        <v>3.738</v>
      </c>
      <c r="AN12" s="17">
        <v>0.9</v>
      </c>
      <c r="AO12" s="17">
        <v>4.6379999999999999</v>
      </c>
      <c r="AP12" s="17">
        <v>0.14000000000000001</v>
      </c>
      <c r="AQ12" s="17">
        <v>3.8780000000000001</v>
      </c>
      <c r="AR12" s="17">
        <v>0.9</v>
      </c>
      <c r="AS12" s="17">
        <v>4.6379999999999999</v>
      </c>
      <c r="AT12" s="17">
        <v>1.27</v>
      </c>
      <c r="AU12" s="17">
        <v>5.008</v>
      </c>
    </row>
    <row r="13" spans="1:48" x14ac:dyDescent="0.2">
      <c r="A13" s="27">
        <v>37202</v>
      </c>
      <c r="B13" s="17">
        <v>36.25</v>
      </c>
      <c r="C13" s="17">
        <v>39.25</v>
      </c>
      <c r="D13" s="17">
        <v>39</v>
      </c>
      <c r="E13" s="17">
        <v>39</v>
      </c>
      <c r="F13" s="17">
        <v>37.25</v>
      </c>
      <c r="G13" s="17">
        <v>37.25</v>
      </c>
      <c r="I13" s="17">
        <v>20.174999237060501</v>
      </c>
      <c r="R13" s="17">
        <v>59.249996185302734</v>
      </c>
      <c r="AI13" s="27"/>
      <c r="AJ13" s="30"/>
      <c r="AL13" s="27">
        <v>37257</v>
      </c>
      <c r="AM13" s="17">
        <v>3.1819999999999999</v>
      </c>
      <c r="AN13" s="17">
        <v>1.405</v>
      </c>
      <c r="AO13" s="17">
        <v>4.5869999999999997</v>
      </c>
      <c r="AP13" s="17">
        <v>0.04</v>
      </c>
      <c r="AQ13" s="17">
        <v>3.222</v>
      </c>
      <c r="AR13" s="17">
        <v>1.405</v>
      </c>
      <c r="AS13" s="17">
        <v>4.5869999999999997</v>
      </c>
      <c r="AT13" s="17">
        <v>2.4700000000000002</v>
      </c>
      <c r="AU13" s="17">
        <v>5.6520000000000001</v>
      </c>
    </row>
    <row r="14" spans="1:48" x14ac:dyDescent="0.2">
      <c r="A14" s="27">
        <v>37203</v>
      </c>
      <c r="B14" s="17">
        <v>36.25</v>
      </c>
      <c r="C14" s="17">
        <v>39.25</v>
      </c>
      <c r="D14" s="17">
        <v>39</v>
      </c>
      <c r="E14" s="17">
        <v>39</v>
      </c>
      <c r="F14" s="17">
        <v>37.25</v>
      </c>
      <c r="G14" s="17">
        <v>37.25</v>
      </c>
      <c r="I14" s="17">
        <v>20.174999237060501</v>
      </c>
      <c r="R14" s="17">
        <v>59.249996185302734</v>
      </c>
      <c r="AI14" s="27"/>
      <c r="AJ14" s="30"/>
      <c r="AL14" s="27">
        <v>37288</v>
      </c>
      <c r="AM14" s="17">
        <v>3.1670000000000003</v>
      </c>
      <c r="AN14" s="17">
        <v>1.395</v>
      </c>
      <c r="AO14" s="17">
        <v>4.5620000000000003</v>
      </c>
      <c r="AP14" s="17">
        <v>0.04</v>
      </c>
      <c r="AQ14" s="17">
        <v>3.2070000000000003</v>
      </c>
      <c r="AR14" s="17">
        <v>1.395</v>
      </c>
      <c r="AS14" s="17">
        <v>4.5620000000000003</v>
      </c>
      <c r="AT14" s="17">
        <v>2.37</v>
      </c>
      <c r="AU14" s="17">
        <v>5.5370000000000008</v>
      </c>
    </row>
    <row r="15" spans="1:48" x14ac:dyDescent="0.2">
      <c r="A15" s="27">
        <v>37204</v>
      </c>
      <c r="B15" s="17">
        <v>36.25</v>
      </c>
      <c r="C15" s="17">
        <v>39.25</v>
      </c>
      <c r="D15" s="17">
        <v>39</v>
      </c>
      <c r="E15" s="17">
        <v>39</v>
      </c>
      <c r="F15" s="17">
        <v>37.25</v>
      </c>
      <c r="G15" s="17">
        <v>37.25</v>
      </c>
      <c r="I15" s="17">
        <v>20.174999237060501</v>
      </c>
      <c r="R15" s="17">
        <v>59.249996185302734</v>
      </c>
      <c r="AI15" s="27"/>
      <c r="AJ15" s="30"/>
      <c r="AL15" s="27">
        <v>37316</v>
      </c>
      <c r="AM15" s="17">
        <v>2.2949999999999999</v>
      </c>
      <c r="AN15" s="17">
        <v>0.62</v>
      </c>
      <c r="AO15" s="17">
        <v>2.915</v>
      </c>
      <c r="AP15" s="17">
        <v>0.04</v>
      </c>
      <c r="AQ15" s="17">
        <v>2.335</v>
      </c>
      <c r="AR15" s="17">
        <v>0.62</v>
      </c>
      <c r="AS15" s="17">
        <v>2.915</v>
      </c>
      <c r="AT15" s="17">
        <v>0.82</v>
      </c>
      <c r="AU15" s="17">
        <v>3.1150000000000002</v>
      </c>
    </row>
    <row r="16" spans="1:48" x14ac:dyDescent="0.2">
      <c r="A16" s="27">
        <v>37207</v>
      </c>
      <c r="B16" s="17">
        <v>36.25</v>
      </c>
      <c r="C16" s="17">
        <v>39.25</v>
      </c>
      <c r="D16" s="17">
        <v>39</v>
      </c>
      <c r="E16" s="17">
        <v>39</v>
      </c>
      <c r="F16" s="17">
        <v>37.25</v>
      </c>
      <c r="G16" s="17">
        <v>37.25</v>
      </c>
      <c r="I16" s="17">
        <v>20.174999237060501</v>
      </c>
      <c r="R16" s="17">
        <v>59.249996185302734</v>
      </c>
      <c r="AI16" s="27"/>
      <c r="AJ16" s="30"/>
      <c r="AL16" s="27">
        <v>37347</v>
      </c>
      <c r="AM16" s="17">
        <v>1.83</v>
      </c>
      <c r="AN16" s="17">
        <v>0.37</v>
      </c>
      <c r="AO16" s="17">
        <v>2.2000000000000002</v>
      </c>
      <c r="AP16" s="17">
        <v>0.04</v>
      </c>
      <c r="AQ16" s="17">
        <v>1.87</v>
      </c>
      <c r="AR16" s="17">
        <v>0.37</v>
      </c>
      <c r="AS16" s="17">
        <v>2.2000000000000002</v>
      </c>
      <c r="AT16" s="17">
        <v>0.43</v>
      </c>
      <c r="AU16" s="17">
        <v>2.2599999999999998</v>
      </c>
    </row>
    <row r="17" spans="1:47" x14ac:dyDescent="0.2">
      <c r="A17" s="27">
        <v>37208</v>
      </c>
      <c r="B17" s="17">
        <v>36.25</v>
      </c>
      <c r="C17" s="17">
        <v>39.25</v>
      </c>
      <c r="D17" s="17">
        <v>39</v>
      </c>
      <c r="E17" s="17">
        <v>39</v>
      </c>
      <c r="F17" s="17">
        <v>37.25</v>
      </c>
      <c r="G17" s="17">
        <v>37.25</v>
      </c>
      <c r="I17" s="17">
        <v>20.174999237060501</v>
      </c>
      <c r="R17" s="17">
        <v>59.249996185302734</v>
      </c>
      <c r="AI17" s="27"/>
      <c r="AJ17" s="30"/>
      <c r="AL17" s="27">
        <v>37377</v>
      </c>
      <c r="AM17" s="17">
        <v>3.202</v>
      </c>
      <c r="AN17" s="17">
        <v>0.33</v>
      </c>
      <c r="AO17" s="17">
        <v>3.532</v>
      </c>
      <c r="AP17" s="17">
        <v>0.04</v>
      </c>
      <c r="AQ17" s="17">
        <v>3.242</v>
      </c>
      <c r="AR17" s="17">
        <v>0.33</v>
      </c>
      <c r="AS17" s="17">
        <v>3.532</v>
      </c>
      <c r="AT17" s="17">
        <v>0.39</v>
      </c>
      <c r="AU17" s="17">
        <v>3.5920000000000001</v>
      </c>
    </row>
    <row r="18" spans="1:47" x14ac:dyDescent="0.2">
      <c r="A18" s="27">
        <v>37209</v>
      </c>
      <c r="B18" s="17">
        <v>36.25</v>
      </c>
      <c r="C18" s="17">
        <v>39.25</v>
      </c>
      <c r="D18" s="17">
        <v>39</v>
      </c>
      <c r="E18" s="17">
        <v>39</v>
      </c>
      <c r="F18" s="17">
        <v>37.25</v>
      </c>
      <c r="G18" s="17">
        <v>37.25</v>
      </c>
      <c r="I18" s="17">
        <v>20.174999237060501</v>
      </c>
      <c r="R18" s="17">
        <v>59.249996185302734</v>
      </c>
      <c r="AI18" s="27"/>
      <c r="AJ18" s="30"/>
      <c r="AL18" s="27">
        <v>37408</v>
      </c>
      <c r="AM18" s="17">
        <v>3.339</v>
      </c>
      <c r="AN18" s="17">
        <v>0.33</v>
      </c>
      <c r="AO18" s="17">
        <v>3.669</v>
      </c>
      <c r="AP18" s="17">
        <v>0.04</v>
      </c>
      <c r="AQ18" s="17">
        <v>3.379</v>
      </c>
      <c r="AR18" s="17">
        <v>0.33</v>
      </c>
      <c r="AS18" s="17">
        <v>3.669</v>
      </c>
      <c r="AT18" s="17">
        <v>0.37</v>
      </c>
      <c r="AU18" s="17">
        <v>3.7090000000000001</v>
      </c>
    </row>
    <row r="19" spans="1:47" x14ac:dyDescent="0.2">
      <c r="A19" s="27">
        <v>37210</v>
      </c>
      <c r="B19" s="17">
        <v>36.25</v>
      </c>
      <c r="C19" s="17">
        <v>39.25</v>
      </c>
      <c r="D19" s="17">
        <v>39</v>
      </c>
      <c r="E19" s="17">
        <v>39</v>
      </c>
      <c r="F19" s="17">
        <v>37.25</v>
      </c>
      <c r="G19" s="17">
        <v>37.25</v>
      </c>
      <c r="I19" s="17">
        <v>20.174999237060501</v>
      </c>
      <c r="R19" s="17">
        <v>59.249996185302734</v>
      </c>
      <c r="AI19" s="27"/>
      <c r="AJ19" s="30"/>
      <c r="AL19" s="27">
        <v>37438</v>
      </c>
      <c r="AM19" s="17">
        <v>3.464</v>
      </c>
      <c r="AN19" s="17">
        <v>0.44500000000000001</v>
      </c>
      <c r="AO19" s="17">
        <v>3.9089999999999998</v>
      </c>
      <c r="AP19" s="17">
        <v>0.04</v>
      </c>
      <c r="AQ19" s="17">
        <v>3.504</v>
      </c>
      <c r="AR19" s="17">
        <v>0.34499999999999997</v>
      </c>
      <c r="AS19" s="17">
        <v>3.8090000000000002</v>
      </c>
      <c r="AT19" s="17">
        <v>0.44</v>
      </c>
      <c r="AU19" s="17">
        <v>3.9039999999999999</v>
      </c>
    </row>
    <row r="20" spans="1:47" x14ac:dyDescent="0.2">
      <c r="A20" s="27">
        <v>37211</v>
      </c>
      <c r="B20" s="17">
        <v>36.25</v>
      </c>
      <c r="C20" s="17">
        <v>39.25</v>
      </c>
      <c r="D20" s="17">
        <v>39</v>
      </c>
      <c r="E20" s="17">
        <v>39</v>
      </c>
      <c r="F20" s="17">
        <v>37.25</v>
      </c>
      <c r="G20" s="17">
        <v>37.25</v>
      </c>
      <c r="I20" s="17">
        <v>20.174999237060501</v>
      </c>
      <c r="R20" s="17">
        <v>59.249996185302734</v>
      </c>
      <c r="AI20" s="27"/>
      <c r="AJ20" s="30"/>
      <c r="AL20" s="27">
        <v>37469</v>
      </c>
      <c r="AM20" s="17">
        <v>3.452</v>
      </c>
      <c r="AN20" s="17">
        <v>0.44500000000000001</v>
      </c>
      <c r="AO20" s="17">
        <v>3.8969999999999998</v>
      </c>
      <c r="AP20" s="17">
        <v>0.1</v>
      </c>
      <c r="AQ20" s="17">
        <v>3.552</v>
      </c>
      <c r="AR20" s="17">
        <v>0.34499999999999997</v>
      </c>
      <c r="AS20" s="17">
        <v>3.7969999999999997</v>
      </c>
      <c r="AT20" s="17">
        <v>0.44</v>
      </c>
      <c r="AU20" s="17">
        <v>3.8919999999999999</v>
      </c>
    </row>
    <row r="21" spans="1:47" x14ac:dyDescent="0.2">
      <c r="A21" s="27">
        <v>37214</v>
      </c>
      <c r="B21" s="17">
        <v>36.25</v>
      </c>
      <c r="C21" s="17">
        <v>39.25</v>
      </c>
      <c r="D21" s="17">
        <v>39</v>
      </c>
      <c r="E21" s="17">
        <v>39</v>
      </c>
      <c r="F21" s="17">
        <v>37.25</v>
      </c>
      <c r="G21" s="17">
        <v>37.25</v>
      </c>
      <c r="I21" s="17">
        <v>20.174999237060501</v>
      </c>
      <c r="R21" s="17">
        <v>59.249996185302734</v>
      </c>
      <c r="AI21" s="27"/>
      <c r="AJ21" s="30"/>
      <c r="AL21" s="27">
        <v>37500</v>
      </c>
      <c r="AM21" s="17">
        <v>3.3890000000000002</v>
      </c>
      <c r="AN21" s="17">
        <v>0.44</v>
      </c>
      <c r="AO21" s="17">
        <v>3.8290000000000002</v>
      </c>
      <c r="AP21" s="17">
        <v>0.13500000000000001</v>
      </c>
      <c r="AQ21" s="17">
        <v>3.524</v>
      </c>
      <c r="AR21" s="17">
        <v>0.34</v>
      </c>
      <c r="AS21" s="17">
        <v>3.7290000000000001</v>
      </c>
      <c r="AT21" s="17">
        <v>0.39</v>
      </c>
      <c r="AU21" s="17">
        <v>3.7790000000000004</v>
      </c>
    </row>
    <row r="22" spans="1:47" x14ac:dyDescent="0.2">
      <c r="A22" s="27">
        <v>37215</v>
      </c>
      <c r="B22" s="17">
        <v>36.25</v>
      </c>
      <c r="C22" s="17">
        <v>39.25</v>
      </c>
      <c r="D22" s="17">
        <v>39</v>
      </c>
      <c r="E22" s="17">
        <v>39</v>
      </c>
      <c r="F22" s="17">
        <v>37.25</v>
      </c>
      <c r="G22" s="17">
        <v>37.25</v>
      </c>
      <c r="I22" s="17">
        <v>20.174999237060501</v>
      </c>
      <c r="R22" s="17">
        <v>59.249996185302734</v>
      </c>
      <c r="AI22" s="27"/>
      <c r="AJ22" s="30"/>
      <c r="AL22" s="27">
        <v>37530</v>
      </c>
      <c r="AM22" s="17">
        <v>3.2790000000000004</v>
      </c>
      <c r="AN22" s="17">
        <v>0.48</v>
      </c>
      <c r="AO22" s="17">
        <v>3.7590000000000003</v>
      </c>
      <c r="AP22" s="17">
        <v>0.16</v>
      </c>
      <c r="AQ22" s="17">
        <v>3.4390000000000005</v>
      </c>
      <c r="AR22" s="17">
        <v>0.38</v>
      </c>
      <c r="AS22" s="17">
        <v>3.6590000000000003</v>
      </c>
      <c r="AT22" s="17">
        <v>0.41</v>
      </c>
      <c r="AU22" s="17">
        <v>3.6890000000000005</v>
      </c>
    </row>
    <row r="23" spans="1:47" x14ac:dyDescent="0.2">
      <c r="A23" s="27">
        <v>37216</v>
      </c>
      <c r="B23" s="17">
        <v>36.25</v>
      </c>
      <c r="C23" s="17">
        <v>39.25</v>
      </c>
      <c r="D23" s="17">
        <v>39</v>
      </c>
      <c r="E23" s="17">
        <v>39</v>
      </c>
      <c r="F23" s="17">
        <v>37.25</v>
      </c>
      <c r="G23" s="17">
        <v>37.25</v>
      </c>
      <c r="I23" s="17">
        <v>20.174999237060501</v>
      </c>
      <c r="R23" s="17">
        <v>59.249996185302734</v>
      </c>
      <c r="AI23" s="27"/>
      <c r="AJ23" s="30"/>
      <c r="AL23" s="27">
        <v>37561</v>
      </c>
      <c r="AM23" s="17">
        <v>3.3090000000000002</v>
      </c>
      <c r="AN23" s="17">
        <v>0.62</v>
      </c>
      <c r="AO23" s="17">
        <v>3.9290000000000003</v>
      </c>
      <c r="AP23" s="17">
        <v>0.155</v>
      </c>
      <c r="AQ23" s="17">
        <v>3.464</v>
      </c>
      <c r="AR23" s="17">
        <v>0.52</v>
      </c>
      <c r="AS23" s="17">
        <v>3.8290000000000002</v>
      </c>
      <c r="AT23" s="17">
        <v>0.66</v>
      </c>
      <c r="AU23" s="17">
        <v>3.9690000000000003</v>
      </c>
    </row>
    <row r="24" spans="1:47" x14ac:dyDescent="0.2">
      <c r="A24" s="27">
        <v>37218</v>
      </c>
      <c r="B24" s="17">
        <v>36.25</v>
      </c>
      <c r="C24" s="17">
        <v>39.25</v>
      </c>
      <c r="D24" s="17">
        <v>39</v>
      </c>
      <c r="E24" s="17">
        <v>39</v>
      </c>
      <c r="F24" s="17">
        <v>37.25</v>
      </c>
      <c r="G24" s="17">
        <v>37.25</v>
      </c>
      <c r="I24" s="17">
        <v>20.174999237060501</v>
      </c>
      <c r="R24" s="17">
        <v>57.749996185302734</v>
      </c>
      <c r="AI24" s="27"/>
      <c r="AJ24" s="30"/>
      <c r="AL24" s="27">
        <v>37591</v>
      </c>
      <c r="AM24" s="17">
        <v>3.3440000000000003</v>
      </c>
      <c r="AN24" s="17">
        <v>0.86</v>
      </c>
      <c r="AO24" s="17">
        <v>4.2040000000000006</v>
      </c>
      <c r="AP24" s="17">
        <v>0.15</v>
      </c>
      <c r="AQ24" s="17">
        <v>3.4940000000000002</v>
      </c>
      <c r="AR24" s="17">
        <v>0.86</v>
      </c>
      <c r="AS24" s="17">
        <v>4.2040000000000006</v>
      </c>
      <c r="AT24" s="17">
        <v>1.01</v>
      </c>
      <c r="AU24" s="17">
        <v>4.3540000000000001</v>
      </c>
    </row>
    <row r="25" spans="1:47" x14ac:dyDescent="0.2">
      <c r="A25" s="27">
        <v>37221</v>
      </c>
      <c r="B25" s="17">
        <v>36.25</v>
      </c>
      <c r="C25" s="17">
        <v>39.25</v>
      </c>
      <c r="D25" s="17">
        <v>39</v>
      </c>
      <c r="E25" s="17">
        <v>39</v>
      </c>
      <c r="F25" s="17">
        <v>37.25</v>
      </c>
      <c r="G25" s="17">
        <v>37.25</v>
      </c>
      <c r="I25" s="17">
        <v>20.174999237060501</v>
      </c>
      <c r="R25" s="17">
        <v>59.249994049072264</v>
      </c>
      <c r="AI25" s="27"/>
      <c r="AJ25" s="30"/>
      <c r="AL25" s="27">
        <v>37622</v>
      </c>
      <c r="AM25" s="17">
        <v>3.379</v>
      </c>
      <c r="AN25" s="17">
        <v>1.1200000000000001</v>
      </c>
      <c r="AO25" s="17">
        <v>4.4990000000000006</v>
      </c>
      <c r="AP25" s="17">
        <v>0.04</v>
      </c>
      <c r="AQ25" s="17">
        <v>3.419</v>
      </c>
      <c r="AR25" s="17">
        <v>1.1200000000000001</v>
      </c>
      <c r="AS25" s="17">
        <v>4.4990000000000006</v>
      </c>
      <c r="AT25" s="17">
        <v>1.89</v>
      </c>
      <c r="AU25" s="17">
        <v>5.2690000000000001</v>
      </c>
    </row>
    <row r="26" spans="1:47" x14ac:dyDescent="0.2">
      <c r="A26" s="27">
        <v>37222</v>
      </c>
      <c r="B26" s="17">
        <v>36.25</v>
      </c>
      <c r="C26" s="17">
        <v>39.25</v>
      </c>
      <c r="D26" s="17">
        <v>39</v>
      </c>
      <c r="E26" s="17">
        <v>39</v>
      </c>
      <c r="F26" s="17">
        <v>37.25</v>
      </c>
      <c r="G26" s="17">
        <v>37.25</v>
      </c>
      <c r="I26" s="17">
        <v>20.174999237060501</v>
      </c>
      <c r="R26" s="17">
        <v>59.249996185302734</v>
      </c>
      <c r="AI26" s="27"/>
      <c r="AJ26" s="30"/>
      <c r="AL26" s="27">
        <v>37653</v>
      </c>
      <c r="AM26" s="17">
        <v>3.4140000000000001</v>
      </c>
      <c r="AN26" s="17">
        <v>1.1200000000000001</v>
      </c>
      <c r="AO26" s="17">
        <v>4.5340000000000007</v>
      </c>
      <c r="AP26" s="17">
        <v>0.04</v>
      </c>
      <c r="AQ26" s="17">
        <v>3.4540000000000002</v>
      </c>
      <c r="AR26" s="17">
        <v>1.1200000000000001</v>
      </c>
      <c r="AS26" s="17">
        <v>4.5340000000000007</v>
      </c>
      <c r="AT26" s="17">
        <v>1.89</v>
      </c>
      <c r="AU26" s="17">
        <v>5.3040000000000003</v>
      </c>
    </row>
    <row r="27" spans="1:47" x14ac:dyDescent="0.2">
      <c r="A27" s="27">
        <v>37223</v>
      </c>
      <c r="B27" s="17">
        <v>36.25</v>
      </c>
      <c r="C27" s="17">
        <v>39.25</v>
      </c>
      <c r="D27" s="17">
        <v>39</v>
      </c>
      <c r="E27" s="17">
        <v>39</v>
      </c>
      <c r="F27" s="17">
        <v>37.25</v>
      </c>
      <c r="G27" s="17">
        <v>37.25</v>
      </c>
      <c r="I27" s="17">
        <v>20.174999237060501</v>
      </c>
      <c r="R27" s="17">
        <v>59.249996185302734</v>
      </c>
      <c r="AI27" s="27"/>
      <c r="AJ27" s="30"/>
      <c r="AL27" s="27">
        <v>37681</v>
      </c>
      <c r="AM27" s="17">
        <v>3.4140000000000001</v>
      </c>
      <c r="AN27" s="17">
        <v>0.63</v>
      </c>
      <c r="AO27" s="17">
        <v>4.0440000000000005</v>
      </c>
      <c r="AP27" s="17">
        <v>0.04</v>
      </c>
      <c r="AQ27" s="17">
        <v>3.4540000000000002</v>
      </c>
      <c r="AR27" s="17">
        <v>0.63</v>
      </c>
      <c r="AS27" s="17">
        <v>4.0440000000000005</v>
      </c>
      <c r="AT27" s="17">
        <v>0.7</v>
      </c>
      <c r="AU27" s="17">
        <v>4.1139999999999999</v>
      </c>
    </row>
    <row r="28" spans="1:47" x14ac:dyDescent="0.2">
      <c r="A28" s="27">
        <v>37224</v>
      </c>
      <c r="B28" s="17">
        <v>36.25</v>
      </c>
      <c r="C28" s="17">
        <v>39.25</v>
      </c>
      <c r="D28" s="17">
        <v>39</v>
      </c>
      <c r="E28" s="17">
        <v>39</v>
      </c>
      <c r="F28" s="17">
        <v>37.25</v>
      </c>
      <c r="G28" s="17">
        <v>37.25</v>
      </c>
      <c r="I28" s="17">
        <v>20.174999237060501</v>
      </c>
      <c r="R28" s="17">
        <v>59.249996185302734</v>
      </c>
      <c r="AI28" s="27"/>
      <c r="AJ28" s="30"/>
      <c r="AL28" s="27">
        <v>37712</v>
      </c>
      <c r="AM28" s="17">
        <v>3.4390000000000001</v>
      </c>
      <c r="AN28" s="17">
        <v>0.36</v>
      </c>
      <c r="AO28" s="17">
        <v>3.7989999999999999</v>
      </c>
      <c r="AP28" s="17">
        <v>0.04</v>
      </c>
      <c r="AQ28" s="17">
        <v>3.4790000000000001</v>
      </c>
      <c r="AR28" s="17">
        <v>0.36</v>
      </c>
      <c r="AS28" s="17">
        <v>3.7989999999999999</v>
      </c>
      <c r="AT28" s="17">
        <v>0.38</v>
      </c>
      <c r="AU28" s="17">
        <v>3.819</v>
      </c>
    </row>
    <row r="29" spans="1:47" x14ac:dyDescent="0.2">
      <c r="A29" s="27">
        <v>37225</v>
      </c>
      <c r="B29" s="17">
        <v>36.25</v>
      </c>
      <c r="C29" s="17">
        <v>39.25</v>
      </c>
      <c r="D29" s="17">
        <v>39</v>
      </c>
      <c r="E29" s="17">
        <v>39</v>
      </c>
      <c r="F29" s="17">
        <v>37.25</v>
      </c>
      <c r="G29" s="17">
        <v>37.25</v>
      </c>
      <c r="I29" s="17">
        <v>26</v>
      </c>
      <c r="R29" s="17">
        <v>59.249996185302734</v>
      </c>
      <c r="AI29" s="27"/>
      <c r="AJ29" s="30"/>
      <c r="AL29" s="27">
        <v>37742</v>
      </c>
      <c r="AM29" s="17">
        <v>3.6040000000000001</v>
      </c>
      <c r="AN29" s="17">
        <v>0.32500000000000001</v>
      </c>
      <c r="AO29" s="17">
        <v>3.9290000000000003</v>
      </c>
      <c r="AP29" s="17">
        <v>0.04</v>
      </c>
      <c r="AQ29" s="17">
        <v>3.6440000000000001</v>
      </c>
      <c r="AR29" s="17">
        <v>0.32500000000000001</v>
      </c>
      <c r="AS29" s="17">
        <v>3.9290000000000003</v>
      </c>
      <c r="AT29" s="17">
        <v>0.33</v>
      </c>
      <c r="AU29" s="17">
        <v>3.9340000000000002</v>
      </c>
    </row>
    <row r="30" spans="1:47" x14ac:dyDescent="0.2">
      <c r="A30" s="27">
        <v>37226</v>
      </c>
      <c r="B30" s="17">
        <v>38.75</v>
      </c>
      <c r="C30" s="17">
        <v>46.25</v>
      </c>
      <c r="D30" s="17">
        <v>46</v>
      </c>
      <c r="E30" s="17">
        <v>46</v>
      </c>
      <c r="F30" s="17">
        <v>40.5</v>
      </c>
      <c r="G30" s="17">
        <v>40.75</v>
      </c>
      <c r="I30" s="17">
        <v>40.5</v>
      </c>
      <c r="R30" s="17">
        <v>61.3</v>
      </c>
      <c r="AI30" s="27"/>
      <c r="AJ30" s="30"/>
      <c r="AL30" s="27">
        <v>37773</v>
      </c>
      <c r="AM30" s="17">
        <v>3.786</v>
      </c>
      <c r="AN30" s="17">
        <v>0.33500000000000002</v>
      </c>
      <c r="AO30" s="17">
        <v>4.1210000000000004</v>
      </c>
      <c r="AP30" s="17">
        <v>0.04</v>
      </c>
      <c r="AQ30" s="17">
        <v>3.8260000000000001</v>
      </c>
      <c r="AR30" s="17">
        <v>0.33500000000000002</v>
      </c>
      <c r="AS30" s="17">
        <v>4.1210000000000004</v>
      </c>
      <c r="AT30" s="17">
        <v>0.37</v>
      </c>
      <c r="AU30" s="17">
        <v>4.1559999999999997</v>
      </c>
    </row>
    <row r="31" spans="1:47" x14ac:dyDescent="0.2">
      <c r="A31" s="27">
        <v>37257</v>
      </c>
      <c r="B31" s="17">
        <v>39.25</v>
      </c>
      <c r="C31" s="17">
        <v>46</v>
      </c>
      <c r="D31" s="17">
        <v>46</v>
      </c>
      <c r="E31" s="17">
        <v>46.25</v>
      </c>
      <c r="F31" s="17">
        <v>41.25</v>
      </c>
      <c r="G31" s="17">
        <v>40.75</v>
      </c>
      <c r="I31" s="17">
        <v>41.25</v>
      </c>
      <c r="R31" s="17">
        <v>69.52</v>
      </c>
      <c r="AI31" s="27"/>
      <c r="AJ31" s="30"/>
      <c r="AL31" s="27">
        <v>37803</v>
      </c>
      <c r="AM31" s="17">
        <v>3.8960000000000004</v>
      </c>
      <c r="AN31" s="17">
        <v>0.45</v>
      </c>
      <c r="AO31" s="17">
        <v>4.3460000000000001</v>
      </c>
      <c r="AP31" s="17">
        <v>0.04</v>
      </c>
      <c r="AQ31" s="17">
        <v>3.9360000000000004</v>
      </c>
      <c r="AR31" s="17">
        <v>0.35</v>
      </c>
      <c r="AS31" s="17">
        <v>4.2460000000000004</v>
      </c>
      <c r="AT31" s="17">
        <v>0.41</v>
      </c>
      <c r="AU31" s="17">
        <v>4.306</v>
      </c>
    </row>
    <row r="32" spans="1:47" x14ac:dyDescent="0.2">
      <c r="A32" s="27">
        <v>37288</v>
      </c>
      <c r="B32" s="17">
        <v>37</v>
      </c>
      <c r="C32" s="17">
        <v>42.9</v>
      </c>
      <c r="D32" s="17">
        <v>43</v>
      </c>
      <c r="E32" s="17">
        <v>43.25</v>
      </c>
      <c r="F32" s="17">
        <v>40.25</v>
      </c>
      <c r="G32" s="17">
        <v>38.25</v>
      </c>
      <c r="I32" s="17">
        <v>40.25</v>
      </c>
      <c r="R32" s="17">
        <v>68.650000000000006</v>
      </c>
      <c r="AI32" s="27"/>
      <c r="AJ32" s="30"/>
      <c r="AL32" s="27">
        <v>37834</v>
      </c>
      <c r="AM32" s="17">
        <v>3.8010000000000002</v>
      </c>
      <c r="AN32" s="17">
        <v>0.45</v>
      </c>
      <c r="AO32" s="17">
        <v>4.2510000000000003</v>
      </c>
      <c r="AP32" s="17">
        <v>0.14000000000000001</v>
      </c>
      <c r="AQ32" s="17">
        <v>3.9410000000000003</v>
      </c>
      <c r="AR32" s="17">
        <v>0.35</v>
      </c>
      <c r="AS32" s="17">
        <v>4.1509999999999998</v>
      </c>
      <c r="AT32" s="17">
        <v>0.41</v>
      </c>
      <c r="AU32" s="17">
        <v>4.2110000000000003</v>
      </c>
    </row>
    <row r="33" spans="1:47" x14ac:dyDescent="0.2">
      <c r="A33" s="27">
        <v>37316</v>
      </c>
      <c r="B33" s="17">
        <v>36.5</v>
      </c>
      <c r="C33" s="17">
        <v>35</v>
      </c>
      <c r="D33" s="17">
        <v>35</v>
      </c>
      <c r="E33" s="17">
        <v>41</v>
      </c>
      <c r="F33" s="17">
        <v>38.5</v>
      </c>
      <c r="G33" s="17">
        <v>37.75</v>
      </c>
      <c r="I33" s="17">
        <v>38.5</v>
      </c>
      <c r="R33" s="17">
        <v>66.739048156738278</v>
      </c>
      <c r="AI33" s="27"/>
      <c r="AJ33" s="30"/>
      <c r="AL33" s="27">
        <v>37865</v>
      </c>
      <c r="AM33" s="17">
        <v>3.6910000000000003</v>
      </c>
      <c r="AN33" s="17">
        <v>0.41499999999999998</v>
      </c>
      <c r="AO33" s="17">
        <v>4.1059999999999999</v>
      </c>
      <c r="AP33" s="17">
        <v>0.14000000000000001</v>
      </c>
      <c r="AQ33" s="17">
        <v>3.8310000000000004</v>
      </c>
      <c r="AR33" s="17">
        <v>0.315</v>
      </c>
      <c r="AS33" s="17">
        <v>4.0060000000000002</v>
      </c>
      <c r="AT33" s="17">
        <v>0.36</v>
      </c>
      <c r="AU33" s="17">
        <v>4.0510000000000002</v>
      </c>
    </row>
    <row r="34" spans="1:47" x14ac:dyDescent="0.2">
      <c r="A34" s="27">
        <v>37347</v>
      </c>
      <c r="B34" s="17">
        <v>34.5</v>
      </c>
      <c r="C34" s="17">
        <v>33.25</v>
      </c>
      <c r="D34" s="17">
        <v>31.25</v>
      </c>
      <c r="E34" s="17">
        <v>35.5</v>
      </c>
      <c r="F34" s="17">
        <v>37</v>
      </c>
      <c r="G34" s="17">
        <v>36.5</v>
      </c>
      <c r="I34" s="17">
        <v>35.5</v>
      </c>
      <c r="R34" s="17">
        <v>62.134271240234376</v>
      </c>
      <c r="AI34" s="27"/>
      <c r="AJ34" s="30"/>
      <c r="AL34" s="27">
        <v>37895</v>
      </c>
      <c r="AM34" s="17">
        <v>3.5610000000000004</v>
      </c>
      <c r="AN34" s="17">
        <v>0.46</v>
      </c>
      <c r="AO34" s="17">
        <v>4.0210000000000008</v>
      </c>
      <c r="AP34" s="17">
        <v>0.14000000000000001</v>
      </c>
      <c r="AQ34" s="17">
        <v>3.7010000000000005</v>
      </c>
      <c r="AR34" s="17">
        <v>0.36</v>
      </c>
      <c r="AS34" s="17">
        <v>3.9210000000000003</v>
      </c>
      <c r="AT34" s="17">
        <v>0.4</v>
      </c>
      <c r="AU34" s="17">
        <v>3.9610000000000003</v>
      </c>
    </row>
    <row r="35" spans="1:47" x14ac:dyDescent="0.2">
      <c r="A35" s="27">
        <v>37377</v>
      </c>
      <c r="B35" s="17">
        <v>38.75</v>
      </c>
      <c r="C35" s="17">
        <v>32</v>
      </c>
      <c r="D35" s="17">
        <v>29.5</v>
      </c>
      <c r="E35" s="17">
        <v>35.25</v>
      </c>
      <c r="F35" s="17">
        <v>38.5</v>
      </c>
      <c r="G35" s="17">
        <v>41.75</v>
      </c>
      <c r="I35" s="17">
        <v>35.25</v>
      </c>
      <c r="R35" s="17">
        <v>62.809289550781251</v>
      </c>
      <c r="AI35" s="27"/>
      <c r="AJ35" s="30"/>
      <c r="AL35" s="27">
        <v>37926</v>
      </c>
      <c r="AM35" s="17">
        <v>3.5610000000000004</v>
      </c>
      <c r="AN35" s="17">
        <v>0.56000000000000005</v>
      </c>
      <c r="AO35" s="17">
        <v>4.1210000000000004</v>
      </c>
      <c r="AP35" s="17">
        <v>0.14000000000000001</v>
      </c>
      <c r="AQ35" s="17">
        <v>3.7010000000000005</v>
      </c>
      <c r="AR35" s="17">
        <v>0.46</v>
      </c>
      <c r="AS35" s="17">
        <v>4.0210000000000008</v>
      </c>
      <c r="AT35" s="17">
        <v>0.72</v>
      </c>
      <c r="AU35" s="17">
        <v>4.2810000000000006</v>
      </c>
    </row>
    <row r="36" spans="1:47" x14ac:dyDescent="0.2">
      <c r="A36" s="27">
        <v>37408</v>
      </c>
      <c r="B36" s="17">
        <v>46</v>
      </c>
      <c r="C36" s="17">
        <v>32.5</v>
      </c>
      <c r="D36" s="17">
        <v>30</v>
      </c>
      <c r="E36" s="17">
        <v>41.75</v>
      </c>
      <c r="F36" s="17">
        <v>44.5</v>
      </c>
      <c r="G36" s="17">
        <v>51</v>
      </c>
      <c r="I36" s="17">
        <v>41.75</v>
      </c>
      <c r="R36" s="17">
        <v>63.594390270165427</v>
      </c>
      <c r="AI36" s="27"/>
      <c r="AJ36" s="30"/>
      <c r="AL36" s="27">
        <v>37956</v>
      </c>
      <c r="AM36" s="17">
        <v>3.581</v>
      </c>
      <c r="AN36" s="17">
        <v>0.77</v>
      </c>
      <c r="AO36" s="17">
        <v>4.351</v>
      </c>
      <c r="AP36" s="17">
        <v>0.14000000000000001</v>
      </c>
      <c r="AQ36" s="17">
        <v>3.7210000000000001</v>
      </c>
      <c r="AR36" s="17">
        <v>0.77</v>
      </c>
      <c r="AS36" s="17">
        <v>4.351</v>
      </c>
      <c r="AT36" s="17">
        <v>0.97</v>
      </c>
      <c r="AU36" s="17">
        <v>4.5510000000000002</v>
      </c>
    </row>
    <row r="37" spans="1:47" x14ac:dyDescent="0.2">
      <c r="A37" s="27">
        <v>37438</v>
      </c>
      <c r="B37" s="17">
        <v>56.5</v>
      </c>
      <c r="C37" s="17">
        <v>48</v>
      </c>
      <c r="D37" s="17">
        <v>45</v>
      </c>
      <c r="E37" s="17">
        <v>53.25</v>
      </c>
      <c r="F37" s="17">
        <v>52.5</v>
      </c>
      <c r="G37" s="17">
        <v>63.5</v>
      </c>
      <c r="I37" s="17">
        <v>52.5</v>
      </c>
      <c r="R37" s="17">
        <v>53.650334807602839</v>
      </c>
      <c r="AI37" s="27"/>
      <c r="AJ37" s="30"/>
      <c r="AL37" s="27">
        <v>37987</v>
      </c>
      <c r="AM37" s="17">
        <v>3.6060000000000003</v>
      </c>
      <c r="AN37" s="17">
        <v>1.04</v>
      </c>
      <c r="AO37" s="17">
        <v>4.6460000000000008</v>
      </c>
      <c r="AP37" s="17">
        <v>0.04</v>
      </c>
      <c r="AQ37" s="17">
        <v>3.6460000000000004</v>
      </c>
      <c r="AR37" s="17">
        <v>1.04</v>
      </c>
      <c r="AS37" s="17">
        <v>4.6460000000000008</v>
      </c>
      <c r="AT37" s="17">
        <v>1.6</v>
      </c>
      <c r="AU37" s="17">
        <v>5.2060000000000004</v>
      </c>
    </row>
    <row r="38" spans="1:47" x14ac:dyDescent="0.2">
      <c r="A38" s="27">
        <v>37469</v>
      </c>
      <c r="B38" s="17">
        <v>66</v>
      </c>
      <c r="C38" s="17">
        <v>55.5</v>
      </c>
      <c r="D38" s="17">
        <v>53</v>
      </c>
      <c r="E38" s="17">
        <v>59.5</v>
      </c>
      <c r="F38" s="17">
        <v>60.5</v>
      </c>
      <c r="G38" s="17">
        <v>76</v>
      </c>
      <c r="I38" s="17">
        <v>59.5</v>
      </c>
      <c r="R38" s="17">
        <v>54.303364170510861</v>
      </c>
      <c r="AI38" s="27"/>
      <c r="AJ38" s="30"/>
      <c r="AL38" s="27">
        <v>38018</v>
      </c>
      <c r="AM38" s="17">
        <v>3.6380000000000003</v>
      </c>
      <c r="AN38" s="17">
        <v>1.04</v>
      </c>
      <c r="AO38" s="17">
        <v>4.6780000000000008</v>
      </c>
      <c r="AP38" s="17">
        <v>0.04</v>
      </c>
      <c r="AQ38" s="17">
        <v>3.6780000000000004</v>
      </c>
      <c r="AR38" s="17">
        <v>1.04</v>
      </c>
      <c r="AS38" s="17">
        <v>4.6780000000000008</v>
      </c>
      <c r="AT38" s="17">
        <v>1.6</v>
      </c>
      <c r="AU38" s="17">
        <v>5.2380000000000004</v>
      </c>
    </row>
    <row r="39" spans="1:47" x14ac:dyDescent="0.2">
      <c r="A39" s="27">
        <v>37500</v>
      </c>
      <c r="B39" s="17">
        <v>54</v>
      </c>
      <c r="C39" s="17">
        <v>47.5</v>
      </c>
      <c r="D39" s="17">
        <v>44</v>
      </c>
      <c r="E39" s="17">
        <v>52.25</v>
      </c>
      <c r="F39" s="17">
        <v>52</v>
      </c>
      <c r="G39" s="17">
        <v>61</v>
      </c>
      <c r="I39" s="17">
        <v>52</v>
      </c>
      <c r="R39" s="17">
        <v>54.301665800632712</v>
      </c>
      <c r="AI39" s="27"/>
      <c r="AJ39" s="30"/>
      <c r="AL39" s="27">
        <v>38047</v>
      </c>
      <c r="AM39" s="17">
        <v>3.6430000000000002</v>
      </c>
      <c r="AN39" s="17">
        <v>0.54</v>
      </c>
      <c r="AO39" s="17">
        <v>4.1829999999999998</v>
      </c>
      <c r="AP39" s="17">
        <v>0.04</v>
      </c>
      <c r="AQ39" s="17">
        <v>3.6830000000000003</v>
      </c>
      <c r="AR39" s="17">
        <v>0.54</v>
      </c>
      <c r="AS39" s="17">
        <v>4.1829999999999998</v>
      </c>
      <c r="AT39" s="17">
        <v>0.71</v>
      </c>
      <c r="AU39" s="17">
        <v>4.3529999999999998</v>
      </c>
    </row>
    <row r="40" spans="1:47" x14ac:dyDescent="0.2">
      <c r="A40" s="27">
        <v>37530</v>
      </c>
      <c r="B40" s="17">
        <v>39.5</v>
      </c>
      <c r="C40" s="17">
        <v>40</v>
      </c>
      <c r="D40" s="17">
        <v>40</v>
      </c>
      <c r="E40" s="17">
        <v>43.25</v>
      </c>
      <c r="F40" s="17">
        <v>42</v>
      </c>
      <c r="G40" s="17">
        <v>42</v>
      </c>
      <c r="I40" s="17">
        <v>42</v>
      </c>
      <c r="R40" s="17">
        <v>59.148648328269374</v>
      </c>
      <c r="AI40" s="27"/>
      <c r="AJ40" s="30"/>
      <c r="AL40" s="27">
        <v>38078</v>
      </c>
      <c r="AM40" s="17">
        <v>3.6630000000000003</v>
      </c>
      <c r="AN40" s="17">
        <v>0.36</v>
      </c>
      <c r="AO40" s="17">
        <v>4.0230000000000006</v>
      </c>
      <c r="AP40" s="17">
        <v>0.04</v>
      </c>
      <c r="AQ40" s="17">
        <v>3.7030000000000003</v>
      </c>
      <c r="AR40" s="17">
        <v>0.36</v>
      </c>
      <c r="AS40" s="17">
        <v>4.0230000000000006</v>
      </c>
      <c r="AT40" s="17">
        <v>0.38</v>
      </c>
      <c r="AU40" s="17">
        <v>4.0430000000000001</v>
      </c>
    </row>
    <row r="41" spans="1:47" x14ac:dyDescent="0.2">
      <c r="A41" s="27">
        <v>37561</v>
      </c>
      <c r="B41" s="17">
        <v>37.5</v>
      </c>
      <c r="C41" s="17">
        <v>38</v>
      </c>
      <c r="D41" s="17">
        <v>38</v>
      </c>
      <c r="E41" s="17">
        <v>44.25</v>
      </c>
      <c r="F41" s="17">
        <v>41</v>
      </c>
      <c r="G41" s="17">
        <v>39.5</v>
      </c>
      <c r="I41" s="17">
        <v>41</v>
      </c>
      <c r="R41" s="17">
        <v>64.187257137734022</v>
      </c>
      <c r="AI41" s="27"/>
      <c r="AJ41" s="30"/>
      <c r="AL41" s="27">
        <v>38108</v>
      </c>
      <c r="AM41" s="17">
        <v>3.8310000000000004</v>
      </c>
      <c r="AN41" s="17">
        <v>0.32500000000000001</v>
      </c>
      <c r="AO41" s="17">
        <v>4.1560000000000006</v>
      </c>
      <c r="AP41" s="17">
        <v>0.04</v>
      </c>
      <c r="AQ41" s="17">
        <v>3.8710000000000004</v>
      </c>
      <c r="AR41" s="17">
        <v>0.32500000000000001</v>
      </c>
      <c r="AS41" s="17">
        <v>4.1560000000000006</v>
      </c>
      <c r="AT41" s="17">
        <v>0.33</v>
      </c>
      <c r="AU41" s="17">
        <v>4.1610000000000005</v>
      </c>
    </row>
    <row r="42" spans="1:47" x14ac:dyDescent="0.2">
      <c r="A42" s="27">
        <v>37591</v>
      </c>
      <c r="B42" s="17">
        <v>38</v>
      </c>
      <c r="C42" s="17">
        <v>39</v>
      </c>
      <c r="D42" s="17">
        <v>39</v>
      </c>
      <c r="E42" s="17">
        <v>45.25</v>
      </c>
      <c r="F42" s="17">
        <v>43</v>
      </c>
      <c r="G42" s="17">
        <v>40</v>
      </c>
      <c r="I42" s="17">
        <v>43</v>
      </c>
      <c r="R42" s="17">
        <v>67.853894586298821</v>
      </c>
      <c r="AI42" s="27"/>
      <c r="AJ42" s="30"/>
      <c r="AL42" s="27">
        <v>38139</v>
      </c>
      <c r="AM42" s="17">
        <v>3.9830000000000001</v>
      </c>
      <c r="AN42" s="17">
        <v>0.33500000000000002</v>
      </c>
      <c r="AO42" s="17">
        <v>4.3180000000000005</v>
      </c>
      <c r="AP42" s="17">
        <v>0.04</v>
      </c>
      <c r="AQ42" s="17">
        <v>4.0229999999999997</v>
      </c>
      <c r="AR42" s="17">
        <v>0.33500000000000002</v>
      </c>
      <c r="AS42" s="17">
        <v>4.3180000000000005</v>
      </c>
      <c r="AT42" s="17">
        <v>0.37</v>
      </c>
      <c r="AU42" s="17">
        <v>4.3529999999999998</v>
      </c>
    </row>
    <row r="43" spans="1:47" x14ac:dyDescent="0.2">
      <c r="A43" s="27">
        <v>37622</v>
      </c>
      <c r="B43" s="17">
        <v>37.75</v>
      </c>
      <c r="C43" s="17">
        <v>43.5</v>
      </c>
      <c r="D43" s="17">
        <v>43</v>
      </c>
      <c r="E43" s="17">
        <v>46</v>
      </c>
      <c r="F43" s="17">
        <v>43.75</v>
      </c>
      <c r="G43" s="17">
        <v>39.75</v>
      </c>
      <c r="I43" s="17">
        <v>43.75</v>
      </c>
      <c r="R43" s="17">
        <v>54.500450013590338</v>
      </c>
      <c r="AI43" s="27"/>
      <c r="AJ43" s="30"/>
      <c r="AL43" s="27">
        <v>38169</v>
      </c>
      <c r="AM43" s="17">
        <v>4.0330000000000004</v>
      </c>
      <c r="AN43" s="17">
        <v>0.45</v>
      </c>
      <c r="AO43" s="17">
        <v>4.4830000000000005</v>
      </c>
      <c r="AP43" s="17">
        <v>0.04</v>
      </c>
      <c r="AQ43" s="17">
        <v>4.0730000000000004</v>
      </c>
      <c r="AR43" s="17">
        <v>0.35</v>
      </c>
      <c r="AS43" s="17">
        <v>4.383</v>
      </c>
      <c r="AT43" s="17">
        <v>0.41</v>
      </c>
      <c r="AU43" s="17">
        <v>4.4430000000000005</v>
      </c>
    </row>
    <row r="44" spans="1:47" x14ac:dyDescent="0.2">
      <c r="A44" s="27">
        <v>37653</v>
      </c>
      <c r="B44" s="17">
        <v>37.75</v>
      </c>
      <c r="C44" s="17">
        <v>42.75</v>
      </c>
      <c r="D44" s="17">
        <v>42</v>
      </c>
      <c r="E44" s="17">
        <v>44</v>
      </c>
      <c r="F44" s="17">
        <v>42.25</v>
      </c>
      <c r="G44" s="17">
        <v>39.75</v>
      </c>
      <c r="I44" s="17">
        <v>42.25</v>
      </c>
      <c r="R44" s="17">
        <v>53.013057378236482</v>
      </c>
      <c r="AI44" s="27"/>
      <c r="AJ44" s="30"/>
      <c r="AL44" s="27">
        <v>38200</v>
      </c>
      <c r="AM44" s="17">
        <v>3.9449999999999998</v>
      </c>
      <c r="AN44" s="17">
        <v>0.45</v>
      </c>
      <c r="AO44" s="17">
        <v>4.3949999999999996</v>
      </c>
      <c r="AP44" s="17">
        <v>0.13</v>
      </c>
      <c r="AQ44" s="17">
        <v>4.0750000000000002</v>
      </c>
      <c r="AR44" s="17">
        <v>0.35</v>
      </c>
      <c r="AS44" s="17">
        <v>4.2949999999999999</v>
      </c>
      <c r="AT44" s="17">
        <v>0.41</v>
      </c>
      <c r="AU44" s="17">
        <v>4.3550000000000004</v>
      </c>
    </row>
    <row r="45" spans="1:47" x14ac:dyDescent="0.2">
      <c r="A45" s="27">
        <v>37681</v>
      </c>
      <c r="B45" s="17">
        <v>37.25</v>
      </c>
      <c r="C45" s="17">
        <v>38.5</v>
      </c>
      <c r="D45" s="17">
        <v>37</v>
      </c>
      <c r="E45" s="17">
        <v>42</v>
      </c>
      <c r="F45" s="17">
        <v>41.5</v>
      </c>
      <c r="G45" s="17">
        <v>39.25</v>
      </c>
      <c r="I45" s="17">
        <v>41.5</v>
      </c>
      <c r="R45" s="17">
        <v>51.290064909999344</v>
      </c>
      <c r="AI45" s="27"/>
      <c r="AJ45" s="30"/>
      <c r="AL45" s="27">
        <v>38231</v>
      </c>
      <c r="AM45" s="17">
        <v>3.806</v>
      </c>
      <c r="AN45" s="17">
        <v>0.41499999999999998</v>
      </c>
      <c r="AO45" s="17">
        <v>4.2210000000000001</v>
      </c>
      <c r="AP45" s="17">
        <v>0.13</v>
      </c>
      <c r="AQ45" s="17">
        <v>3.9359999999999999</v>
      </c>
      <c r="AR45" s="17">
        <v>0.315</v>
      </c>
      <c r="AS45" s="17">
        <v>4.1210000000000004</v>
      </c>
      <c r="AT45" s="17">
        <v>0.36</v>
      </c>
      <c r="AU45" s="17">
        <v>4.1660000000000004</v>
      </c>
    </row>
    <row r="46" spans="1:47" x14ac:dyDescent="0.2">
      <c r="A46" s="27">
        <v>37712</v>
      </c>
      <c r="B46" s="17">
        <v>36.25</v>
      </c>
      <c r="C46" s="17">
        <v>37.5</v>
      </c>
      <c r="D46" s="17">
        <v>34</v>
      </c>
      <c r="E46" s="17">
        <v>35.75</v>
      </c>
      <c r="F46" s="17">
        <v>38.75</v>
      </c>
      <c r="G46" s="17">
        <v>38.25</v>
      </c>
      <c r="I46" s="17">
        <v>35.75</v>
      </c>
      <c r="R46" s="17">
        <v>49.174348393694096</v>
      </c>
      <c r="AI46" s="27"/>
      <c r="AJ46" s="30"/>
      <c r="AL46" s="27">
        <v>38261</v>
      </c>
      <c r="AM46" s="17">
        <v>3.6520000000000001</v>
      </c>
      <c r="AN46" s="17">
        <v>0.46</v>
      </c>
      <c r="AO46" s="17">
        <v>4.1120000000000001</v>
      </c>
      <c r="AP46" s="17">
        <v>0.13</v>
      </c>
      <c r="AQ46" s="17">
        <v>3.782</v>
      </c>
      <c r="AR46" s="17">
        <v>0.36</v>
      </c>
      <c r="AS46" s="17">
        <v>4.0120000000000005</v>
      </c>
      <c r="AT46" s="17">
        <v>0.4</v>
      </c>
      <c r="AU46" s="17">
        <v>4.0520000000000005</v>
      </c>
    </row>
    <row r="47" spans="1:47" x14ac:dyDescent="0.2">
      <c r="A47" s="27">
        <v>37742</v>
      </c>
      <c r="B47" s="17">
        <v>37.25</v>
      </c>
      <c r="C47" s="17">
        <v>33.5</v>
      </c>
      <c r="D47" s="17">
        <v>30</v>
      </c>
      <c r="E47" s="17">
        <v>36.25</v>
      </c>
      <c r="F47" s="17">
        <v>39.5</v>
      </c>
      <c r="G47" s="17">
        <v>39.25</v>
      </c>
      <c r="I47" s="17">
        <v>36.25</v>
      </c>
      <c r="R47" s="17">
        <v>49.175010575713863</v>
      </c>
      <c r="AI47" s="27"/>
      <c r="AJ47" s="30"/>
      <c r="AL47" s="27">
        <v>38292</v>
      </c>
      <c r="AM47" s="17">
        <v>3.657</v>
      </c>
      <c r="AN47" s="17">
        <v>0.56000000000000005</v>
      </c>
      <c r="AO47" s="17">
        <v>4.2170000000000005</v>
      </c>
      <c r="AP47" s="17">
        <v>0.13</v>
      </c>
      <c r="AQ47" s="17">
        <v>3.7869999999999999</v>
      </c>
      <c r="AR47" s="17">
        <v>0.46</v>
      </c>
      <c r="AS47" s="17">
        <v>4.117</v>
      </c>
      <c r="AT47" s="17">
        <v>0.72499999999999998</v>
      </c>
      <c r="AU47" s="17">
        <v>4.3819999999999997</v>
      </c>
    </row>
    <row r="48" spans="1:47" x14ac:dyDescent="0.2">
      <c r="A48" s="27">
        <v>37773</v>
      </c>
      <c r="B48" s="17">
        <v>44</v>
      </c>
      <c r="C48" s="17">
        <v>34.75</v>
      </c>
      <c r="D48" s="17">
        <v>31</v>
      </c>
      <c r="E48" s="17">
        <v>41.25</v>
      </c>
      <c r="F48" s="17">
        <v>44</v>
      </c>
      <c r="G48" s="17">
        <v>48.5</v>
      </c>
      <c r="I48" s="17">
        <v>41.25</v>
      </c>
      <c r="R48" s="17">
        <v>49.489119682738789</v>
      </c>
      <c r="AI48" s="27"/>
      <c r="AJ48" s="30"/>
      <c r="AL48" s="27">
        <v>38322</v>
      </c>
      <c r="AM48" s="17">
        <v>3.6949999999999998</v>
      </c>
      <c r="AN48" s="17">
        <v>0.77</v>
      </c>
      <c r="AO48" s="17">
        <v>4.4649999999999999</v>
      </c>
      <c r="AP48" s="17">
        <v>0.13</v>
      </c>
      <c r="AQ48" s="17">
        <v>3.8250000000000002</v>
      </c>
      <c r="AR48" s="17">
        <v>0.77</v>
      </c>
      <c r="AS48" s="17">
        <v>4.4649999999999999</v>
      </c>
      <c r="AT48" s="17">
        <v>0.98</v>
      </c>
      <c r="AU48" s="17">
        <v>4.6749999999999998</v>
      </c>
    </row>
    <row r="49" spans="1:47" x14ac:dyDescent="0.2">
      <c r="A49" s="27">
        <v>37803</v>
      </c>
      <c r="B49" s="17">
        <v>55.75</v>
      </c>
      <c r="C49" s="17">
        <v>54.5</v>
      </c>
      <c r="D49" s="17">
        <v>50</v>
      </c>
      <c r="E49" s="17">
        <v>52</v>
      </c>
      <c r="F49" s="17">
        <v>57.5</v>
      </c>
      <c r="G49" s="17">
        <v>61.75</v>
      </c>
      <c r="I49" s="17">
        <v>52</v>
      </c>
      <c r="R49" s="17">
        <v>49.88063351151883</v>
      </c>
      <c r="AI49" s="27"/>
      <c r="AJ49" s="30"/>
      <c r="AL49" s="27">
        <v>38353</v>
      </c>
      <c r="AM49" s="17">
        <v>3.74</v>
      </c>
      <c r="AN49" s="17">
        <v>1.04</v>
      </c>
      <c r="AO49" s="17">
        <v>4.78</v>
      </c>
      <c r="AP49" s="17">
        <v>4.4999999999999998E-2</v>
      </c>
      <c r="AQ49" s="17">
        <v>3.7850000000000001</v>
      </c>
      <c r="AR49" s="17">
        <v>1.04</v>
      </c>
      <c r="AS49" s="17">
        <v>4.78</v>
      </c>
      <c r="AT49" s="17">
        <v>1.615</v>
      </c>
      <c r="AU49" s="17">
        <v>5.3550000000000004</v>
      </c>
    </row>
    <row r="50" spans="1:47" x14ac:dyDescent="0.2">
      <c r="A50" s="27">
        <v>37834</v>
      </c>
      <c r="B50" s="17">
        <v>65.25</v>
      </c>
      <c r="C50" s="17">
        <v>61</v>
      </c>
      <c r="D50" s="17">
        <v>57.5</v>
      </c>
      <c r="E50" s="17">
        <v>60.5</v>
      </c>
      <c r="F50" s="17">
        <v>63.25</v>
      </c>
      <c r="G50" s="17">
        <v>73.25</v>
      </c>
      <c r="I50" s="17">
        <v>60.5</v>
      </c>
      <c r="R50" s="17">
        <v>50.380388312289185</v>
      </c>
      <c r="AI50" s="27"/>
      <c r="AJ50" s="30"/>
      <c r="AL50" s="27">
        <v>38384</v>
      </c>
      <c r="AM50" s="17">
        <v>3.778</v>
      </c>
      <c r="AN50" s="17">
        <v>1.04</v>
      </c>
      <c r="AO50" s="17">
        <v>4.8179999999999996</v>
      </c>
      <c r="AP50" s="17">
        <v>4.4999999999999998E-2</v>
      </c>
      <c r="AQ50" s="17">
        <v>3.823</v>
      </c>
      <c r="AR50" s="17">
        <v>1.04</v>
      </c>
      <c r="AS50" s="17">
        <v>4.8179999999999996</v>
      </c>
      <c r="AT50" s="17">
        <v>1.615</v>
      </c>
      <c r="AU50" s="17">
        <v>5.3929999999999998</v>
      </c>
    </row>
    <row r="51" spans="1:47" x14ac:dyDescent="0.2">
      <c r="A51" s="27">
        <v>37865</v>
      </c>
      <c r="B51" s="17">
        <v>53.25</v>
      </c>
      <c r="C51" s="17">
        <v>51</v>
      </c>
      <c r="D51" s="17">
        <v>47.5</v>
      </c>
      <c r="E51" s="17">
        <v>55.5</v>
      </c>
      <c r="F51" s="17">
        <v>50.25</v>
      </c>
      <c r="G51" s="17">
        <v>59.25</v>
      </c>
      <c r="I51" s="17">
        <v>50.25</v>
      </c>
      <c r="R51" s="17">
        <v>50.456351440661322</v>
      </c>
      <c r="AI51" s="27"/>
      <c r="AJ51" s="30"/>
      <c r="AL51" s="27">
        <v>38412</v>
      </c>
      <c r="AM51" s="17">
        <v>3.7720000000000002</v>
      </c>
      <c r="AN51" s="17">
        <v>0.54</v>
      </c>
      <c r="AO51" s="17">
        <v>4.3120000000000003</v>
      </c>
      <c r="AP51" s="17">
        <v>4.4999999999999998E-2</v>
      </c>
      <c r="AQ51" s="17">
        <v>3.8170000000000002</v>
      </c>
      <c r="AR51" s="17">
        <v>0.54</v>
      </c>
      <c r="AS51" s="17">
        <v>4.3120000000000003</v>
      </c>
      <c r="AT51" s="17">
        <v>0.71499999999999997</v>
      </c>
      <c r="AU51" s="17">
        <v>4.4870000000000001</v>
      </c>
    </row>
    <row r="52" spans="1:47" x14ac:dyDescent="0.2">
      <c r="A52" s="27">
        <v>37895</v>
      </c>
      <c r="B52" s="17">
        <v>39</v>
      </c>
      <c r="C52" s="17">
        <v>44.25</v>
      </c>
      <c r="D52" s="17">
        <v>42.5</v>
      </c>
      <c r="E52" s="17">
        <v>42.25</v>
      </c>
      <c r="F52" s="17">
        <v>42.5</v>
      </c>
      <c r="G52" s="17">
        <v>41.25</v>
      </c>
      <c r="I52" s="17">
        <v>42.25</v>
      </c>
      <c r="R52" s="17">
        <v>50.767713440995031</v>
      </c>
      <c r="AI52" s="27"/>
      <c r="AJ52" s="30"/>
      <c r="AL52" s="27">
        <v>38443</v>
      </c>
      <c r="AM52" s="17">
        <v>3.7720000000000002</v>
      </c>
      <c r="AN52" s="17">
        <v>0.36</v>
      </c>
      <c r="AO52" s="17">
        <v>4.1320000000000006</v>
      </c>
      <c r="AP52" s="17">
        <v>4.4999999999999998E-2</v>
      </c>
      <c r="AQ52" s="17">
        <v>3.8170000000000002</v>
      </c>
      <c r="AR52" s="17">
        <v>0.36</v>
      </c>
      <c r="AS52" s="17">
        <v>4.1320000000000006</v>
      </c>
      <c r="AT52" s="17">
        <v>0.38</v>
      </c>
      <c r="AU52" s="17">
        <v>4.1520000000000001</v>
      </c>
    </row>
    <row r="53" spans="1:47" x14ac:dyDescent="0.2">
      <c r="A53" s="27">
        <v>37926</v>
      </c>
      <c r="B53" s="17">
        <v>38</v>
      </c>
      <c r="C53" s="17">
        <v>39</v>
      </c>
      <c r="D53" s="17">
        <v>38.5</v>
      </c>
      <c r="E53" s="17">
        <v>44.25</v>
      </c>
      <c r="F53" s="17">
        <v>42.25</v>
      </c>
      <c r="G53" s="17">
        <v>39.75</v>
      </c>
      <c r="I53" s="17">
        <v>42.25</v>
      </c>
      <c r="R53" s="17">
        <v>53.791034744564548</v>
      </c>
      <c r="AI53" s="27"/>
      <c r="AJ53" s="30"/>
      <c r="AL53" s="27">
        <v>38473</v>
      </c>
      <c r="AM53" s="17">
        <v>3.9210000000000003</v>
      </c>
      <c r="AN53" s="17">
        <v>0.32500000000000001</v>
      </c>
      <c r="AO53" s="17">
        <v>4.2460000000000004</v>
      </c>
      <c r="AP53" s="17">
        <v>4.4999999999999998E-2</v>
      </c>
      <c r="AQ53" s="17">
        <v>3.9660000000000002</v>
      </c>
      <c r="AR53" s="17">
        <v>0.32500000000000001</v>
      </c>
      <c r="AS53" s="17">
        <v>4.2460000000000004</v>
      </c>
      <c r="AT53" s="17">
        <v>0.33</v>
      </c>
      <c r="AU53" s="17">
        <v>4.2510000000000003</v>
      </c>
    </row>
    <row r="54" spans="1:47" x14ac:dyDescent="0.2">
      <c r="A54" s="27">
        <v>37956</v>
      </c>
      <c r="B54" s="17">
        <v>37.5</v>
      </c>
      <c r="C54" s="17">
        <v>39.25</v>
      </c>
      <c r="D54" s="17">
        <v>39</v>
      </c>
      <c r="E54" s="17">
        <v>46.25</v>
      </c>
      <c r="F54" s="17">
        <v>43.5</v>
      </c>
      <c r="G54" s="17">
        <v>39</v>
      </c>
      <c r="I54" s="17">
        <v>43.5</v>
      </c>
      <c r="R54" s="17">
        <v>56.165110347835324</v>
      </c>
      <c r="AI54" s="27"/>
      <c r="AJ54" s="30"/>
      <c r="AL54" s="27">
        <v>38504</v>
      </c>
      <c r="AM54" s="17">
        <v>4.0730000000000004</v>
      </c>
      <c r="AN54" s="17">
        <v>0.33500000000000002</v>
      </c>
      <c r="AO54" s="17">
        <v>4.4080000000000004</v>
      </c>
      <c r="AP54" s="17">
        <v>4.4999999999999998E-2</v>
      </c>
      <c r="AQ54" s="17">
        <v>4.1180000000000003</v>
      </c>
      <c r="AR54" s="17">
        <v>0.33500000000000002</v>
      </c>
      <c r="AS54" s="17">
        <v>4.4080000000000004</v>
      </c>
      <c r="AT54" s="17">
        <v>0.37</v>
      </c>
      <c r="AU54" s="17">
        <v>4.4430000000000005</v>
      </c>
    </row>
    <row r="55" spans="1:47" x14ac:dyDescent="0.2">
      <c r="A55" s="27">
        <v>37987</v>
      </c>
      <c r="B55" s="17">
        <v>38.46</v>
      </c>
      <c r="C55" s="17">
        <v>43.87</v>
      </c>
      <c r="D55" s="17">
        <v>43.12</v>
      </c>
      <c r="E55" s="17">
        <v>46.25</v>
      </c>
      <c r="F55" s="17">
        <v>43.99</v>
      </c>
      <c r="G55" s="17">
        <v>40.659999999999997</v>
      </c>
      <c r="I55" s="17">
        <v>44</v>
      </c>
      <c r="R55" s="17">
        <v>52.871573703067405</v>
      </c>
      <c r="AI55" s="27"/>
      <c r="AJ55" s="30"/>
      <c r="AL55" s="27">
        <v>38534</v>
      </c>
      <c r="AM55" s="17">
        <v>4.1280000000000001</v>
      </c>
      <c r="AN55" s="17">
        <v>0.45</v>
      </c>
      <c r="AO55" s="17">
        <v>4.5780000000000003</v>
      </c>
      <c r="AP55" s="17">
        <v>4.4999999999999998E-2</v>
      </c>
      <c r="AQ55" s="17">
        <v>4.173</v>
      </c>
      <c r="AR55" s="17">
        <v>0.35</v>
      </c>
      <c r="AS55" s="17">
        <v>4.4779999999999998</v>
      </c>
      <c r="AT55" s="17">
        <v>0.41</v>
      </c>
      <c r="AU55" s="17">
        <v>4.5380000000000003</v>
      </c>
    </row>
    <row r="56" spans="1:47" x14ac:dyDescent="0.2">
      <c r="A56" s="27">
        <v>38018</v>
      </c>
      <c r="B56" s="17">
        <v>38.46</v>
      </c>
      <c r="C56" s="17">
        <v>43.23</v>
      </c>
      <c r="D56" s="17">
        <v>42.26</v>
      </c>
      <c r="E56" s="17">
        <v>44.24</v>
      </c>
      <c r="F56" s="17">
        <v>42.48</v>
      </c>
      <c r="G56" s="17">
        <v>40.659999999999997</v>
      </c>
      <c r="I56" s="17">
        <v>42.49</v>
      </c>
      <c r="R56" s="17">
        <v>51.580803036922184</v>
      </c>
      <c r="AI56" s="27"/>
      <c r="AJ56" s="30"/>
      <c r="AL56" s="27">
        <v>38565</v>
      </c>
      <c r="AM56" s="17">
        <v>4.04</v>
      </c>
      <c r="AN56" s="17">
        <v>0.45</v>
      </c>
      <c r="AO56" s="17">
        <v>4.49</v>
      </c>
      <c r="AP56" s="17">
        <v>0.13</v>
      </c>
      <c r="AQ56" s="17">
        <v>4.17</v>
      </c>
      <c r="AR56" s="17">
        <v>0.35</v>
      </c>
      <c r="AS56" s="17">
        <v>4.3899999999999997</v>
      </c>
      <c r="AT56" s="17">
        <v>0.41</v>
      </c>
      <c r="AU56" s="17">
        <v>4.45</v>
      </c>
    </row>
    <row r="57" spans="1:47" x14ac:dyDescent="0.2">
      <c r="A57" s="27">
        <v>38047</v>
      </c>
      <c r="B57" s="17">
        <v>37.99</v>
      </c>
      <c r="C57" s="17">
        <v>39.58</v>
      </c>
      <c r="D57" s="17">
        <v>37.97</v>
      </c>
      <c r="E57" s="17">
        <v>42.23</v>
      </c>
      <c r="F57" s="17">
        <v>41.73</v>
      </c>
      <c r="G57" s="17">
        <v>40.19</v>
      </c>
      <c r="I57" s="17">
        <v>41.73</v>
      </c>
      <c r="R57" s="17">
        <v>49.548544130198543</v>
      </c>
      <c r="AI57" s="27"/>
      <c r="AJ57" s="30"/>
      <c r="AL57" s="27">
        <v>38596</v>
      </c>
      <c r="AM57" s="17">
        <v>3.9010000000000002</v>
      </c>
      <c r="AN57" s="17">
        <v>0.41499999999999998</v>
      </c>
      <c r="AO57" s="17">
        <v>4.3160000000000007</v>
      </c>
      <c r="AP57" s="17">
        <v>0.13</v>
      </c>
      <c r="AQ57" s="17">
        <v>4.0310000000000006</v>
      </c>
      <c r="AR57" s="17">
        <v>0.315</v>
      </c>
      <c r="AS57" s="17">
        <v>4.2160000000000002</v>
      </c>
      <c r="AT57" s="17">
        <v>0.36</v>
      </c>
      <c r="AU57" s="17">
        <v>4.2610000000000001</v>
      </c>
    </row>
    <row r="58" spans="1:47" x14ac:dyDescent="0.2">
      <c r="A58" s="27">
        <v>38078</v>
      </c>
      <c r="B58" s="17">
        <v>37.07</v>
      </c>
      <c r="C58" s="17">
        <v>38.729999999999997</v>
      </c>
      <c r="D58" s="17">
        <v>35.39</v>
      </c>
      <c r="E58" s="17">
        <v>35.950000000000003</v>
      </c>
      <c r="F58" s="17">
        <v>38.96</v>
      </c>
      <c r="G58" s="17">
        <v>39.270000000000003</v>
      </c>
      <c r="I58" s="17">
        <v>35.950000000000003</v>
      </c>
      <c r="R58" s="17">
        <v>46.864766717310012</v>
      </c>
      <c r="AI58" s="27"/>
      <c r="AJ58" s="30"/>
      <c r="AL58" s="27">
        <v>38626</v>
      </c>
      <c r="AM58" s="17">
        <v>3.7470000000000003</v>
      </c>
      <c r="AN58" s="17">
        <v>0.46</v>
      </c>
      <c r="AO58" s="17">
        <v>4.2070000000000007</v>
      </c>
      <c r="AP58" s="17">
        <v>0.13</v>
      </c>
      <c r="AQ58" s="17">
        <v>3.8770000000000002</v>
      </c>
      <c r="AR58" s="17">
        <v>0.36</v>
      </c>
      <c r="AS58" s="17">
        <v>4.1070000000000002</v>
      </c>
      <c r="AT58" s="17">
        <v>0.4</v>
      </c>
      <c r="AU58" s="17">
        <v>4.1470000000000002</v>
      </c>
    </row>
    <row r="59" spans="1:47" x14ac:dyDescent="0.2">
      <c r="A59" s="27">
        <v>38108</v>
      </c>
      <c r="B59" s="17">
        <v>37.99</v>
      </c>
      <c r="C59" s="17">
        <v>35.29</v>
      </c>
      <c r="D59" s="17">
        <v>31.96</v>
      </c>
      <c r="E59" s="17">
        <v>36.450000000000003</v>
      </c>
      <c r="F59" s="17">
        <v>39.72</v>
      </c>
      <c r="G59" s="17">
        <v>40.19</v>
      </c>
      <c r="I59" s="17">
        <v>36.450000000000003</v>
      </c>
      <c r="R59" s="17">
        <v>46.933971589641793</v>
      </c>
      <c r="AI59" s="27"/>
      <c r="AJ59" s="30"/>
      <c r="AL59" s="27">
        <v>38657</v>
      </c>
      <c r="AM59" s="17">
        <v>3.7520000000000002</v>
      </c>
      <c r="AN59" s="17">
        <v>0.56000000000000005</v>
      </c>
      <c r="AO59" s="17">
        <v>4.3120000000000003</v>
      </c>
      <c r="AP59" s="17">
        <v>0.13</v>
      </c>
      <c r="AQ59" s="17">
        <v>3.8820000000000001</v>
      </c>
      <c r="AR59" s="17">
        <v>0.46</v>
      </c>
      <c r="AS59" s="17">
        <v>4.2120000000000006</v>
      </c>
      <c r="AT59" s="17">
        <v>0.73</v>
      </c>
      <c r="AU59" s="17">
        <v>4.4820000000000002</v>
      </c>
    </row>
    <row r="60" spans="1:47" x14ac:dyDescent="0.2">
      <c r="A60" s="27">
        <v>38139</v>
      </c>
      <c r="B60" s="17">
        <v>44.25</v>
      </c>
      <c r="C60" s="17">
        <v>36.369999999999997</v>
      </c>
      <c r="D60" s="17">
        <v>32.82</v>
      </c>
      <c r="E60" s="17">
        <v>41.48</v>
      </c>
      <c r="F60" s="17">
        <v>44.24</v>
      </c>
      <c r="G60" s="17">
        <v>48.58</v>
      </c>
      <c r="I60" s="17">
        <v>41.48</v>
      </c>
      <c r="R60" s="17">
        <v>47.4827487549666</v>
      </c>
      <c r="AI60" s="27"/>
      <c r="AJ60" s="30"/>
      <c r="AL60" s="27">
        <v>38687</v>
      </c>
      <c r="AM60" s="17">
        <v>3.79</v>
      </c>
      <c r="AN60" s="17">
        <v>0.77</v>
      </c>
      <c r="AO60" s="17">
        <v>4.5599999999999996</v>
      </c>
      <c r="AP60" s="17">
        <v>0.13</v>
      </c>
      <c r="AQ60" s="17">
        <v>3.92</v>
      </c>
      <c r="AR60" s="17">
        <v>0.77</v>
      </c>
      <c r="AS60" s="17">
        <v>4.5599999999999996</v>
      </c>
      <c r="AT60" s="17">
        <v>0.98</v>
      </c>
      <c r="AU60" s="17">
        <v>4.7699999999999996</v>
      </c>
    </row>
    <row r="61" spans="1:47" x14ac:dyDescent="0.2">
      <c r="A61" s="27">
        <v>38169</v>
      </c>
      <c r="B61" s="17">
        <v>55.13</v>
      </c>
      <c r="C61" s="17">
        <v>53.31</v>
      </c>
      <c r="D61" s="17">
        <v>49.13</v>
      </c>
      <c r="E61" s="17">
        <v>52.29</v>
      </c>
      <c r="F61" s="17">
        <v>57.81</v>
      </c>
      <c r="G61" s="17">
        <v>60.73</v>
      </c>
      <c r="I61" s="17">
        <v>52.29</v>
      </c>
      <c r="R61" s="17">
        <v>48.135462359248947</v>
      </c>
      <c r="AI61" s="27"/>
      <c r="AJ61" s="30"/>
      <c r="AL61" s="27">
        <v>38718</v>
      </c>
      <c r="AM61" s="17">
        <v>3.835</v>
      </c>
      <c r="AN61" s="17">
        <v>1.04</v>
      </c>
      <c r="AO61" s="17">
        <v>4.875</v>
      </c>
      <c r="AP61" s="17">
        <v>4.4999999999999998E-2</v>
      </c>
      <c r="AQ61" s="17">
        <v>3.88</v>
      </c>
      <c r="AR61" s="17">
        <v>1.04</v>
      </c>
      <c r="AS61" s="17">
        <v>4.875</v>
      </c>
      <c r="AT61" s="17">
        <v>1.6</v>
      </c>
      <c r="AU61" s="17">
        <v>5.4349999999999996</v>
      </c>
    </row>
    <row r="62" spans="1:47" x14ac:dyDescent="0.2">
      <c r="A62" s="27">
        <v>38200</v>
      </c>
      <c r="B62" s="17">
        <v>63.93</v>
      </c>
      <c r="C62" s="17">
        <v>58.89</v>
      </c>
      <c r="D62" s="17">
        <v>55.57</v>
      </c>
      <c r="E62" s="17">
        <v>60.83</v>
      </c>
      <c r="F62" s="17">
        <v>63.6</v>
      </c>
      <c r="G62" s="17">
        <v>71.23</v>
      </c>
      <c r="I62" s="17">
        <v>60.84</v>
      </c>
      <c r="R62" s="17">
        <v>48.68886187844091</v>
      </c>
      <c r="AI62" s="27"/>
      <c r="AJ62" s="30"/>
      <c r="AL62" s="27">
        <v>38749</v>
      </c>
      <c r="AM62" s="17">
        <v>3.8730000000000002</v>
      </c>
      <c r="AN62" s="17">
        <v>1.04</v>
      </c>
      <c r="AO62" s="17">
        <v>4.9130000000000003</v>
      </c>
      <c r="AP62" s="17">
        <v>4.4999999999999998E-2</v>
      </c>
      <c r="AQ62" s="17">
        <v>3.9180000000000001</v>
      </c>
      <c r="AR62" s="17">
        <v>1.04</v>
      </c>
      <c r="AS62" s="17">
        <v>4.9130000000000003</v>
      </c>
      <c r="AT62" s="17">
        <v>1.6</v>
      </c>
      <c r="AU62" s="17">
        <v>5.4730000000000008</v>
      </c>
    </row>
    <row r="63" spans="1:47" x14ac:dyDescent="0.2">
      <c r="A63" s="27">
        <v>38231</v>
      </c>
      <c r="B63" s="17">
        <v>52.82</v>
      </c>
      <c r="C63" s="17">
        <v>50.31</v>
      </c>
      <c r="D63" s="17">
        <v>46.98</v>
      </c>
      <c r="E63" s="17">
        <v>55.8</v>
      </c>
      <c r="F63" s="17">
        <v>50.52</v>
      </c>
      <c r="G63" s="17">
        <v>58.42</v>
      </c>
      <c r="I63" s="17">
        <v>50.53</v>
      </c>
      <c r="R63" s="17">
        <v>48.602478330949957</v>
      </c>
      <c r="AI63" s="27"/>
      <c r="AJ63" s="30"/>
      <c r="AL63" s="27">
        <v>38777</v>
      </c>
      <c r="AM63" s="17">
        <v>3.867</v>
      </c>
      <c r="AN63" s="17">
        <v>0.54</v>
      </c>
      <c r="AO63" s="17">
        <v>4.407</v>
      </c>
      <c r="AP63" s="17">
        <v>4.4999999999999998E-2</v>
      </c>
      <c r="AQ63" s="17">
        <v>3.9119999999999999</v>
      </c>
      <c r="AR63" s="17">
        <v>0.54</v>
      </c>
      <c r="AS63" s="17">
        <v>4.407</v>
      </c>
      <c r="AT63" s="17">
        <v>0.72</v>
      </c>
      <c r="AU63" s="17">
        <v>4.5869999999999997</v>
      </c>
    </row>
    <row r="64" spans="1:47" x14ac:dyDescent="0.2">
      <c r="A64" s="27">
        <v>38261</v>
      </c>
      <c r="B64" s="17">
        <v>39.619999999999997</v>
      </c>
      <c r="C64" s="17">
        <v>44.52</v>
      </c>
      <c r="D64" s="17">
        <v>42.69</v>
      </c>
      <c r="E64" s="17">
        <v>42.48</v>
      </c>
      <c r="F64" s="17">
        <v>42.73</v>
      </c>
      <c r="G64" s="17">
        <v>42.03</v>
      </c>
      <c r="I64" s="17">
        <v>42.49</v>
      </c>
      <c r="R64" s="17">
        <v>48.60586316434545</v>
      </c>
      <c r="AI64" s="27"/>
      <c r="AJ64" s="30"/>
      <c r="AL64" s="27">
        <v>38808</v>
      </c>
      <c r="AM64" s="17">
        <v>3.867</v>
      </c>
      <c r="AN64" s="17">
        <v>0.36</v>
      </c>
      <c r="AO64" s="17">
        <v>4.2270000000000003</v>
      </c>
      <c r="AP64" s="17">
        <v>4.4999999999999998E-2</v>
      </c>
      <c r="AQ64" s="17">
        <v>3.9119999999999999</v>
      </c>
      <c r="AR64" s="17">
        <v>0.36</v>
      </c>
      <c r="AS64" s="17">
        <v>4.2270000000000003</v>
      </c>
      <c r="AT64" s="17">
        <v>0.38</v>
      </c>
      <c r="AU64" s="17">
        <v>4.2469999999999999</v>
      </c>
    </row>
    <row r="65" spans="1:47" x14ac:dyDescent="0.2">
      <c r="A65" s="27">
        <v>38292</v>
      </c>
      <c r="B65" s="17">
        <v>38.69</v>
      </c>
      <c r="C65" s="17">
        <v>40.01</v>
      </c>
      <c r="D65" s="17">
        <v>39.26</v>
      </c>
      <c r="E65" s="17">
        <v>44.49</v>
      </c>
      <c r="F65" s="17">
        <v>42.48</v>
      </c>
      <c r="G65" s="17">
        <v>40.67</v>
      </c>
      <c r="I65" s="17">
        <v>42.49</v>
      </c>
      <c r="R65" s="17">
        <v>51.213473836132643</v>
      </c>
      <c r="AI65" s="27"/>
      <c r="AJ65" s="30"/>
      <c r="AL65" s="27">
        <v>38838</v>
      </c>
      <c r="AM65" s="17">
        <v>4.016</v>
      </c>
      <c r="AN65" s="17">
        <v>0.32500000000000001</v>
      </c>
      <c r="AO65" s="17">
        <v>4.3410000000000002</v>
      </c>
      <c r="AP65" s="17">
        <v>4.4999999999999998E-2</v>
      </c>
      <c r="AQ65" s="17">
        <v>4.0609999999999999</v>
      </c>
      <c r="AR65" s="17">
        <v>0.32500000000000001</v>
      </c>
      <c r="AS65" s="17">
        <v>4.3410000000000002</v>
      </c>
      <c r="AT65" s="17">
        <v>0.33</v>
      </c>
      <c r="AU65" s="17">
        <v>4.3460000000000001</v>
      </c>
    </row>
    <row r="66" spans="1:47" x14ac:dyDescent="0.2">
      <c r="A66" s="27">
        <v>38322</v>
      </c>
      <c r="B66" s="17">
        <v>38.229999999999997</v>
      </c>
      <c r="C66" s="17">
        <v>40.229999999999997</v>
      </c>
      <c r="D66" s="17">
        <v>39.69</v>
      </c>
      <c r="E66" s="17">
        <v>46.5</v>
      </c>
      <c r="F66" s="17">
        <v>43.74</v>
      </c>
      <c r="G66" s="17">
        <v>40</v>
      </c>
      <c r="I66" s="17">
        <v>43.74</v>
      </c>
      <c r="R66" s="17">
        <v>53.407180214267981</v>
      </c>
      <c r="AI66" s="27"/>
      <c r="AJ66" s="30"/>
      <c r="AL66" s="27">
        <v>38869</v>
      </c>
      <c r="AM66" s="17">
        <v>4.1680000000000001</v>
      </c>
      <c r="AN66" s="17">
        <v>0.33500000000000002</v>
      </c>
      <c r="AO66" s="17">
        <v>4.5030000000000001</v>
      </c>
      <c r="AP66" s="17">
        <v>4.4999999999999998E-2</v>
      </c>
      <c r="AQ66" s="17">
        <v>4.2130000000000001</v>
      </c>
      <c r="AR66" s="17">
        <v>0.33500000000000002</v>
      </c>
      <c r="AS66" s="17">
        <v>4.5030000000000001</v>
      </c>
      <c r="AT66" s="17">
        <v>0.37</v>
      </c>
      <c r="AU66" s="17">
        <v>4.5380000000000003</v>
      </c>
    </row>
    <row r="67" spans="1:47" x14ac:dyDescent="0.2">
      <c r="A67" s="27">
        <v>38353</v>
      </c>
      <c r="B67" s="17">
        <v>38.72</v>
      </c>
      <c r="C67" s="17">
        <v>44.17</v>
      </c>
      <c r="D67" s="17">
        <v>43.22</v>
      </c>
      <c r="E67" s="17">
        <v>46.51</v>
      </c>
      <c r="F67" s="17">
        <v>44.23</v>
      </c>
      <c r="G67" s="17">
        <v>41.04</v>
      </c>
      <c r="I67" s="17">
        <v>44.25</v>
      </c>
      <c r="R67" s="17">
        <v>52.800515758961197</v>
      </c>
      <c r="AI67" s="27"/>
      <c r="AJ67" s="30"/>
      <c r="AL67" s="27">
        <v>38899</v>
      </c>
      <c r="AM67" s="17">
        <v>4.2255000000000003</v>
      </c>
      <c r="AN67" s="17">
        <v>0.45</v>
      </c>
      <c r="AO67" s="17">
        <v>4.6755000000000004</v>
      </c>
      <c r="AP67" s="17">
        <v>4.4999999999999998E-2</v>
      </c>
      <c r="AQ67" s="17">
        <v>4.2705000000000002</v>
      </c>
      <c r="AR67" s="17">
        <v>0.35</v>
      </c>
      <c r="AS67" s="17">
        <v>4.5754999999999999</v>
      </c>
      <c r="AT67" s="17">
        <v>0.41</v>
      </c>
      <c r="AU67" s="17">
        <v>4.6355000000000004</v>
      </c>
    </row>
    <row r="68" spans="1:47" x14ac:dyDescent="0.2">
      <c r="A68" s="27">
        <v>38384</v>
      </c>
      <c r="B68" s="17">
        <v>38.72</v>
      </c>
      <c r="C68" s="17">
        <v>43.62</v>
      </c>
      <c r="D68" s="17">
        <v>42.48</v>
      </c>
      <c r="E68" s="17">
        <v>44.48</v>
      </c>
      <c r="F68" s="17">
        <v>42.71</v>
      </c>
      <c r="G68" s="17">
        <v>41.04</v>
      </c>
      <c r="I68" s="17">
        <v>42.73</v>
      </c>
      <c r="R68" s="17">
        <v>51.538896142956034</v>
      </c>
      <c r="AI68" s="27"/>
      <c r="AJ68" s="30"/>
      <c r="AL68" s="27">
        <v>38930</v>
      </c>
      <c r="AM68" s="17">
        <v>4.1375000000000002</v>
      </c>
      <c r="AN68" s="17">
        <v>0.45</v>
      </c>
      <c r="AO68" s="17">
        <v>4.5875000000000004</v>
      </c>
      <c r="AP68" s="17">
        <v>0.13</v>
      </c>
      <c r="AQ68" s="17">
        <v>4.2675000000000001</v>
      </c>
      <c r="AR68" s="17">
        <v>0.35</v>
      </c>
      <c r="AS68" s="17">
        <v>4.4874999999999998</v>
      </c>
      <c r="AT68" s="17">
        <v>0.41</v>
      </c>
      <c r="AU68" s="17">
        <v>4.5475000000000003</v>
      </c>
    </row>
    <row r="69" spans="1:47" x14ac:dyDescent="0.2">
      <c r="A69" s="27">
        <v>38412</v>
      </c>
      <c r="B69" s="17">
        <v>38.25</v>
      </c>
      <c r="C69" s="17">
        <v>40.5</v>
      </c>
      <c r="D69" s="17">
        <v>38.81</v>
      </c>
      <c r="E69" s="17">
        <v>42.46</v>
      </c>
      <c r="F69" s="17">
        <v>41.95</v>
      </c>
      <c r="G69" s="17">
        <v>40.57</v>
      </c>
      <c r="I69" s="17">
        <v>41.97</v>
      </c>
      <c r="R69" s="17">
        <v>49.556940013192438</v>
      </c>
      <c r="AI69" s="27"/>
      <c r="AJ69" s="30"/>
      <c r="AL69" s="27">
        <v>38961</v>
      </c>
      <c r="AM69" s="17">
        <v>3.9985000000000004</v>
      </c>
      <c r="AN69" s="17">
        <v>0.41499999999999998</v>
      </c>
      <c r="AO69" s="17">
        <v>4.4135000000000009</v>
      </c>
      <c r="AP69" s="17">
        <v>0.13</v>
      </c>
      <c r="AQ69" s="17">
        <v>4.1285000000000007</v>
      </c>
      <c r="AR69" s="17">
        <v>0.315</v>
      </c>
      <c r="AS69" s="17">
        <v>4.3135000000000003</v>
      </c>
      <c r="AT69" s="17">
        <v>0.36</v>
      </c>
      <c r="AU69" s="17">
        <v>4.3585000000000003</v>
      </c>
    </row>
    <row r="70" spans="1:47" x14ac:dyDescent="0.2">
      <c r="A70" s="27">
        <v>38443</v>
      </c>
      <c r="B70" s="17">
        <v>37.32</v>
      </c>
      <c r="C70" s="17">
        <v>39.78</v>
      </c>
      <c r="D70" s="17">
        <v>36.6</v>
      </c>
      <c r="E70" s="17">
        <v>36.14</v>
      </c>
      <c r="F70" s="17">
        <v>39.17</v>
      </c>
      <c r="G70" s="17">
        <v>39.64</v>
      </c>
      <c r="I70" s="17">
        <v>36.15</v>
      </c>
      <c r="R70" s="17">
        <v>46.800262272985236</v>
      </c>
      <c r="AI70" s="27"/>
      <c r="AJ70" s="30"/>
      <c r="AL70" s="27">
        <v>38991</v>
      </c>
      <c r="AM70" s="17">
        <v>3.8445</v>
      </c>
      <c r="AN70" s="17">
        <v>0.46</v>
      </c>
      <c r="AO70" s="17">
        <v>4.3045</v>
      </c>
      <c r="AP70" s="17">
        <v>0.13</v>
      </c>
      <c r="AQ70" s="17">
        <v>3.9744999999999999</v>
      </c>
      <c r="AR70" s="17">
        <v>0.36</v>
      </c>
      <c r="AS70" s="17">
        <v>4.2045000000000003</v>
      </c>
      <c r="AT70" s="17">
        <v>0.4</v>
      </c>
      <c r="AU70" s="17">
        <v>4.2445000000000004</v>
      </c>
    </row>
    <row r="71" spans="1:47" x14ac:dyDescent="0.2">
      <c r="A71" s="27">
        <v>38473</v>
      </c>
      <c r="B71" s="17">
        <v>38.26</v>
      </c>
      <c r="C71" s="17">
        <v>36.840000000000003</v>
      </c>
      <c r="D71" s="17">
        <v>33.659999999999997</v>
      </c>
      <c r="E71" s="17">
        <v>36.65</v>
      </c>
      <c r="F71" s="17">
        <v>39.93</v>
      </c>
      <c r="G71" s="17">
        <v>40.58</v>
      </c>
      <c r="I71" s="17">
        <v>36.659999999999997</v>
      </c>
      <c r="R71" s="17">
        <v>46.864379674522382</v>
      </c>
      <c r="AI71" s="27"/>
      <c r="AJ71" s="30"/>
      <c r="AL71" s="27">
        <v>39022</v>
      </c>
      <c r="AM71" s="17">
        <v>3.8495000000000004</v>
      </c>
      <c r="AN71" s="17">
        <v>0.56000000000000005</v>
      </c>
      <c r="AO71" s="17">
        <v>4.4095000000000004</v>
      </c>
      <c r="AP71" s="17">
        <v>0.13</v>
      </c>
      <c r="AQ71" s="17">
        <v>3.9795000000000003</v>
      </c>
      <c r="AR71" s="17">
        <v>0.46</v>
      </c>
      <c r="AS71" s="17">
        <v>4.3095000000000008</v>
      </c>
      <c r="AT71" s="17">
        <v>0.73</v>
      </c>
      <c r="AU71" s="17">
        <v>4.5795000000000003</v>
      </c>
    </row>
    <row r="72" spans="1:47" x14ac:dyDescent="0.2">
      <c r="A72" s="27">
        <v>38504</v>
      </c>
      <c r="B72" s="17">
        <v>44.55</v>
      </c>
      <c r="C72" s="17">
        <v>37.770000000000003</v>
      </c>
      <c r="D72" s="17">
        <v>34.39</v>
      </c>
      <c r="E72" s="17">
        <v>41.7</v>
      </c>
      <c r="F72" s="17">
        <v>44.48</v>
      </c>
      <c r="G72" s="17">
        <v>48.68</v>
      </c>
      <c r="I72" s="17">
        <v>41.72</v>
      </c>
      <c r="R72" s="17">
        <v>47.394897832527597</v>
      </c>
      <c r="AI72" s="27"/>
      <c r="AJ72" s="30"/>
      <c r="AL72" s="27">
        <v>39052</v>
      </c>
      <c r="AM72" s="17">
        <v>3.8875000000000002</v>
      </c>
      <c r="AN72" s="17">
        <v>0.77</v>
      </c>
      <c r="AO72" s="17">
        <v>4.6574999999999998</v>
      </c>
      <c r="AP72" s="17">
        <v>0.13</v>
      </c>
      <c r="AQ72" s="17">
        <v>4.0175000000000001</v>
      </c>
      <c r="AR72" s="17">
        <v>0.77</v>
      </c>
      <c r="AS72" s="17">
        <v>4.6574999999999998</v>
      </c>
      <c r="AT72" s="17">
        <v>0.98</v>
      </c>
      <c r="AU72" s="17">
        <v>4.8674999999999997</v>
      </c>
    </row>
    <row r="73" spans="1:47" x14ac:dyDescent="0.2">
      <c r="A73" s="27">
        <v>38534</v>
      </c>
      <c r="B73" s="17">
        <v>55.51</v>
      </c>
      <c r="C73" s="17">
        <v>52.29</v>
      </c>
      <c r="D73" s="17">
        <v>48.38</v>
      </c>
      <c r="E73" s="17">
        <v>52.57</v>
      </c>
      <c r="F73" s="17">
        <v>58.13</v>
      </c>
      <c r="G73" s="17">
        <v>60.71</v>
      </c>
      <c r="I73" s="17">
        <v>52.59</v>
      </c>
      <c r="R73" s="17">
        <v>48.026816325082429</v>
      </c>
      <c r="AI73" s="27"/>
      <c r="AJ73" s="30"/>
      <c r="AL73" s="27">
        <v>39083</v>
      </c>
      <c r="AM73" s="17">
        <v>3.9325000000000001</v>
      </c>
      <c r="AN73" s="17">
        <v>1.04</v>
      </c>
      <c r="AO73" s="17">
        <v>4.9725000000000001</v>
      </c>
      <c r="AP73" s="17">
        <v>4.4999999999999998E-2</v>
      </c>
      <c r="AQ73" s="17">
        <v>3.9775</v>
      </c>
      <c r="AR73" s="17">
        <v>1.04</v>
      </c>
      <c r="AS73" s="17">
        <v>4.9725000000000001</v>
      </c>
      <c r="AT73" s="17">
        <v>1.6</v>
      </c>
      <c r="AU73" s="17">
        <v>5.5324999999999998</v>
      </c>
    </row>
    <row r="74" spans="1:47" x14ac:dyDescent="0.2">
      <c r="A74" s="27">
        <v>38565</v>
      </c>
      <c r="B74" s="17">
        <v>64.38</v>
      </c>
      <c r="C74" s="17">
        <v>57.08</v>
      </c>
      <c r="D74" s="17">
        <v>53.9</v>
      </c>
      <c r="E74" s="17">
        <v>61.16</v>
      </c>
      <c r="F74" s="17">
        <v>63.94</v>
      </c>
      <c r="G74" s="17">
        <v>71.02</v>
      </c>
      <c r="I74" s="17">
        <v>61.18</v>
      </c>
      <c r="R74" s="17">
        <v>48.561841725727135</v>
      </c>
      <c r="AI74" s="27"/>
      <c r="AJ74" s="30"/>
      <c r="AL74" s="27">
        <v>39114</v>
      </c>
      <c r="AM74" s="17">
        <v>3.9705000000000004</v>
      </c>
      <c r="AN74" s="17">
        <v>1.04</v>
      </c>
      <c r="AO74" s="17">
        <v>5.0105000000000004</v>
      </c>
      <c r="AP74" s="17">
        <v>4.4999999999999998E-2</v>
      </c>
      <c r="AQ74" s="17">
        <v>4.0155000000000003</v>
      </c>
      <c r="AR74" s="17">
        <v>1.04</v>
      </c>
      <c r="AS74" s="17">
        <v>5.0105000000000004</v>
      </c>
      <c r="AT74" s="17">
        <v>1.6</v>
      </c>
      <c r="AU74" s="17">
        <v>5.5705000000000009</v>
      </c>
    </row>
    <row r="75" spans="1:47" x14ac:dyDescent="0.2">
      <c r="A75" s="27">
        <v>38596</v>
      </c>
      <c r="B75" s="17">
        <v>53.18</v>
      </c>
      <c r="C75" s="17">
        <v>49.73</v>
      </c>
      <c r="D75" s="17">
        <v>46.54</v>
      </c>
      <c r="E75" s="17">
        <v>56.11</v>
      </c>
      <c r="F75" s="17">
        <v>50.8</v>
      </c>
      <c r="G75" s="17">
        <v>58.38</v>
      </c>
      <c r="I75" s="17">
        <v>50.82</v>
      </c>
      <c r="R75" s="17">
        <v>48.474426937890179</v>
      </c>
      <c r="AI75" s="27"/>
      <c r="AJ75" s="30"/>
      <c r="AL75" s="27">
        <v>39142</v>
      </c>
      <c r="AM75" s="17">
        <v>3.9645000000000001</v>
      </c>
      <c r="AN75" s="17">
        <v>0.54</v>
      </c>
      <c r="AO75" s="17">
        <v>4.5045000000000002</v>
      </c>
      <c r="AP75" s="17">
        <v>4.4999999999999998E-2</v>
      </c>
      <c r="AQ75" s="17">
        <v>4.0095000000000001</v>
      </c>
      <c r="AR75" s="17">
        <v>0.54</v>
      </c>
      <c r="AS75" s="17">
        <v>4.5045000000000002</v>
      </c>
      <c r="AT75" s="17">
        <v>0.72</v>
      </c>
      <c r="AU75" s="17">
        <v>4.6844999999999999</v>
      </c>
    </row>
    <row r="76" spans="1:47" x14ac:dyDescent="0.2">
      <c r="A76" s="27">
        <v>38626</v>
      </c>
      <c r="B76" s="17">
        <v>39.89</v>
      </c>
      <c r="C76" s="17">
        <v>44.77</v>
      </c>
      <c r="D76" s="17">
        <v>42.86</v>
      </c>
      <c r="E76" s="17">
        <v>42.71</v>
      </c>
      <c r="F76" s="17">
        <v>42.96</v>
      </c>
      <c r="G76" s="17">
        <v>42.39</v>
      </c>
      <c r="I76" s="17">
        <v>42.73</v>
      </c>
      <c r="R76" s="17">
        <v>48.473602769153381</v>
      </c>
      <c r="AI76" s="27"/>
      <c r="AJ76" s="30"/>
      <c r="AL76" s="27">
        <v>39173</v>
      </c>
      <c r="AM76" s="17">
        <v>3.9645000000000001</v>
      </c>
      <c r="AN76" s="17">
        <v>0.36</v>
      </c>
      <c r="AO76" s="17">
        <v>4.3245000000000005</v>
      </c>
      <c r="AP76" s="17">
        <v>4.4999999999999998E-2</v>
      </c>
      <c r="AQ76" s="17">
        <v>4.0095000000000001</v>
      </c>
      <c r="AR76" s="17">
        <v>0.36</v>
      </c>
      <c r="AS76" s="17">
        <v>4.3245000000000005</v>
      </c>
      <c r="AT76" s="17">
        <v>0.38</v>
      </c>
      <c r="AU76" s="17">
        <v>4.3445</v>
      </c>
    </row>
    <row r="77" spans="1:47" x14ac:dyDescent="0.2">
      <c r="A77" s="27">
        <v>38657</v>
      </c>
      <c r="B77" s="17">
        <v>38.96</v>
      </c>
      <c r="C77" s="17">
        <v>40.92</v>
      </c>
      <c r="D77" s="17">
        <v>39.92</v>
      </c>
      <c r="E77" s="17">
        <v>44.74</v>
      </c>
      <c r="F77" s="17">
        <v>42.71</v>
      </c>
      <c r="G77" s="17">
        <v>41.1</v>
      </c>
      <c r="I77" s="17">
        <v>42.73</v>
      </c>
      <c r="R77" s="17">
        <v>51.150006525182597</v>
      </c>
      <c r="AI77" s="27"/>
      <c r="AJ77" s="30"/>
      <c r="AL77" s="27">
        <v>39203</v>
      </c>
      <c r="AM77" s="17">
        <v>4.1135000000000002</v>
      </c>
      <c r="AN77" s="17">
        <v>0.32500000000000001</v>
      </c>
      <c r="AO77" s="17">
        <v>4.4385000000000003</v>
      </c>
      <c r="AP77" s="17">
        <v>4.4999999999999998E-2</v>
      </c>
      <c r="AQ77" s="17">
        <v>4.1585000000000001</v>
      </c>
      <c r="AR77" s="17">
        <v>0.32500000000000001</v>
      </c>
      <c r="AS77" s="17">
        <v>4.4385000000000003</v>
      </c>
      <c r="AT77" s="17">
        <v>0.33</v>
      </c>
      <c r="AU77" s="17">
        <v>4.4435000000000002</v>
      </c>
    </row>
    <row r="78" spans="1:47" x14ac:dyDescent="0.2">
      <c r="A78" s="27">
        <v>38687</v>
      </c>
      <c r="B78" s="17">
        <v>38.49</v>
      </c>
      <c r="C78" s="17">
        <v>41.11</v>
      </c>
      <c r="D78" s="17">
        <v>40.29</v>
      </c>
      <c r="E78" s="17">
        <v>46.76</v>
      </c>
      <c r="F78" s="17">
        <v>43.97</v>
      </c>
      <c r="G78" s="17">
        <v>40.450000000000003</v>
      </c>
      <c r="I78" s="17">
        <v>43.99</v>
      </c>
      <c r="R78" s="17">
        <v>53.30344289946914</v>
      </c>
      <c r="AI78" s="27"/>
      <c r="AJ78" s="30"/>
      <c r="AL78" s="27">
        <v>39234</v>
      </c>
      <c r="AM78" s="17">
        <v>4.2655000000000003</v>
      </c>
      <c r="AN78" s="17">
        <v>0.33500000000000002</v>
      </c>
      <c r="AO78" s="17">
        <v>4.6005000000000003</v>
      </c>
      <c r="AP78" s="17">
        <v>4.4999999999999998E-2</v>
      </c>
      <c r="AQ78" s="17">
        <v>4.3105000000000002</v>
      </c>
      <c r="AR78" s="17">
        <v>0.33500000000000002</v>
      </c>
      <c r="AS78" s="17">
        <v>4.6005000000000003</v>
      </c>
      <c r="AT78" s="17">
        <v>0.37</v>
      </c>
      <c r="AU78" s="17">
        <v>4.6355000000000004</v>
      </c>
    </row>
    <row r="79" spans="1:47" x14ac:dyDescent="0.2">
      <c r="A79" s="27">
        <v>38718</v>
      </c>
      <c r="B79" s="17">
        <v>38.99</v>
      </c>
      <c r="C79" s="17">
        <v>44.9</v>
      </c>
      <c r="D79" s="17">
        <v>43.48</v>
      </c>
      <c r="E79" s="17">
        <v>46.76</v>
      </c>
      <c r="F79" s="17">
        <v>44.47</v>
      </c>
      <c r="G79" s="17">
        <v>41.41</v>
      </c>
      <c r="I79" s="17">
        <v>44.49</v>
      </c>
      <c r="R79" s="17">
        <v>49.281785356918206</v>
      </c>
      <c r="AI79" s="27"/>
      <c r="AJ79" s="30"/>
      <c r="AL79" s="27">
        <v>39264</v>
      </c>
      <c r="AM79" s="17">
        <v>4.3254999999999999</v>
      </c>
      <c r="AN79" s="17">
        <v>0.45</v>
      </c>
      <c r="AO79" s="17">
        <v>4.7755000000000001</v>
      </c>
      <c r="AP79" s="17">
        <v>4.4999999999999998E-2</v>
      </c>
      <c r="AQ79" s="17">
        <v>4.3704999999999998</v>
      </c>
      <c r="AR79" s="17">
        <v>0.35</v>
      </c>
      <c r="AS79" s="17">
        <v>4.6754999999999995</v>
      </c>
      <c r="AT79" s="17">
        <v>0.41</v>
      </c>
      <c r="AU79" s="17">
        <v>4.7355</v>
      </c>
    </row>
    <row r="80" spans="1:47" x14ac:dyDescent="0.2">
      <c r="A80" s="27">
        <v>38749</v>
      </c>
      <c r="B80" s="17">
        <v>38.99</v>
      </c>
      <c r="C80" s="17">
        <v>44.4</v>
      </c>
      <c r="D80" s="17">
        <v>42.81</v>
      </c>
      <c r="E80" s="17">
        <v>44.73</v>
      </c>
      <c r="F80" s="17">
        <v>42.94</v>
      </c>
      <c r="G80" s="17">
        <v>41.41</v>
      </c>
      <c r="I80" s="17">
        <v>42.97</v>
      </c>
      <c r="R80" s="17">
        <v>48.161756494404372</v>
      </c>
      <c r="AI80" s="27"/>
      <c r="AJ80" s="30"/>
      <c r="AL80" s="27">
        <v>39295</v>
      </c>
      <c r="AM80" s="17">
        <v>4.2374999999999998</v>
      </c>
      <c r="AN80" s="17">
        <v>0.45</v>
      </c>
      <c r="AO80" s="17">
        <v>4.6875</v>
      </c>
      <c r="AP80" s="17">
        <v>0.13</v>
      </c>
      <c r="AQ80" s="17">
        <v>4.3674999999999997</v>
      </c>
      <c r="AR80" s="17">
        <v>0.35</v>
      </c>
      <c r="AS80" s="17">
        <v>4.5875000000000004</v>
      </c>
      <c r="AT80" s="17">
        <v>0.41</v>
      </c>
      <c r="AU80" s="17">
        <v>4.6475</v>
      </c>
    </row>
    <row r="81" spans="1:47" x14ac:dyDescent="0.2">
      <c r="A81" s="27">
        <v>38777</v>
      </c>
      <c r="B81" s="17">
        <v>38.520000000000003</v>
      </c>
      <c r="C81" s="17">
        <v>41.55</v>
      </c>
      <c r="D81" s="17">
        <v>39.47</v>
      </c>
      <c r="E81" s="17">
        <v>42.69</v>
      </c>
      <c r="F81" s="17">
        <v>42.18</v>
      </c>
      <c r="G81" s="17">
        <v>40.94</v>
      </c>
      <c r="I81" s="17">
        <v>42.2</v>
      </c>
      <c r="R81" s="17">
        <v>46.382950250177473</v>
      </c>
      <c r="AI81" s="27"/>
      <c r="AJ81" s="30"/>
      <c r="AL81" s="27">
        <v>39326</v>
      </c>
      <c r="AM81" s="17">
        <v>4.0985000000000005</v>
      </c>
      <c r="AN81" s="17">
        <v>0.41499999999999998</v>
      </c>
      <c r="AO81" s="17">
        <v>4.5135000000000005</v>
      </c>
      <c r="AP81" s="17">
        <v>0.13</v>
      </c>
      <c r="AQ81" s="17">
        <v>4.2285000000000004</v>
      </c>
      <c r="AR81" s="17">
        <v>0.315</v>
      </c>
      <c r="AS81" s="17">
        <v>4.4135000000000009</v>
      </c>
      <c r="AT81" s="17">
        <v>0.36</v>
      </c>
      <c r="AU81" s="17">
        <v>4.4585000000000008</v>
      </c>
    </row>
    <row r="82" spans="1:47" x14ac:dyDescent="0.2">
      <c r="A82" s="27">
        <v>38808</v>
      </c>
      <c r="B82" s="17">
        <v>37.58</v>
      </c>
      <c r="C82" s="17">
        <v>40.880000000000003</v>
      </c>
      <c r="D82" s="17">
        <v>37.47</v>
      </c>
      <c r="E82" s="17">
        <v>36.340000000000003</v>
      </c>
      <c r="F82" s="17">
        <v>39.39</v>
      </c>
      <c r="G82" s="17">
        <v>40</v>
      </c>
      <c r="I82" s="17">
        <v>36.36</v>
      </c>
      <c r="R82" s="17">
        <v>43.895864115342278</v>
      </c>
      <c r="AI82" s="27"/>
      <c r="AJ82" s="30"/>
      <c r="AL82" s="27">
        <v>39356</v>
      </c>
      <c r="AM82" s="17">
        <v>3.9445000000000001</v>
      </c>
      <c r="AN82" s="17">
        <v>0.46</v>
      </c>
      <c r="AO82" s="17">
        <v>4.4045000000000005</v>
      </c>
      <c r="AP82" s="17">
        <v>0.13</v>
      </c>
      <c r="AQ82" s="17">
        <v>4.0745000000000005</v>
      </c>
      <c r="AR82" s="17">
        <v>0.36</v>
      </c>
      <c r="AS82" s="17">
        <v>4.3045</v>
      </c>
      <c r="AT82" s="17">
        <v>0.4</v>
      </c>
      <c r="AU82" s="17">
        <v>4.3445</v>
      </c>
    </row>
    <row r="83" spans="1:47" x14ac:dyDescent="0.2">
      <c r="A83" s="27">
        <v>38838</v>
      </c>
      <c r="B83" s="17">
        <v>38.520000000000003</v>
      </c>
      <c r="C83" s="17">
        <v>38.200000000000003</v>
      </c>
      <c r="D83" s="17">
        <v>34.799999999999997</v>
      </c>
      <c r="E83" s="17">
        <v>36.85</v>
      </c>
      <c r="F83" s="17">
        <v>40.15</v>
      </c>
      <c r="G83" s="17">
        <v>40.94</v>
      </c>
      <c r="I83" s="17">
        <v>36.86</v>
      </c>
      <c r="R83" s="17">
        <v>43.973933326652855</v>
      </c>
      <c r="AI83" s="27"/>
      <c r="AJ83" s="30"/>
      <c r="AL83" s="27">
        <v>39387</v>
      </c>
      <c r="AM83" s="17">
        <v>3.9495</v>
      </c>
      <c r="AN83" s="17">
        <v>0.56000000000000005</v>
      </c>
      <c r="AO83" s="17">
        <v>4.5095000000000001</v>
      </c>
      <c r="AP83" s="17">
        <v>0.13</v>
      </c>
      <c r="AQ83" s="17">
        <v>4.0795000000000003</v>
      </c>
      <c r="AR83" s="17">
        <v>0.46</v>
      </c>
      <c r="AS83" s="17">
        <v>4.4095000000000004</v>
      </c>
      <c r="AT83" s="17">
        <v>0.73</v>
      </c>
      <c r="AU83" s="17">
        <v>4.6795</v>
      </c>
    </row>
    <row r="84" spans="1:47" x14ac:dyDescent="0.2">
      <c r="A84" s="27">
        <v>38869</v>
      </c>
      <c r="B84" s="17">
        <v>44.86</v>
      </c>
      <c r="C84" s="17">
        <v>39.049999999999997</v>
      </c>
      <c r="D84" s="17">
        <v>35.47</v>
      </c>
      <c r="E84" s="17">
        <v>41.93</v>
      </c>
      <c r="F84" s="17">
        <v>44.72</v>
      </c>
      <c r="G84" s="17">
        <v>48.82</v>
      </c>
      <c r="I84" s="17">
        <v>41.95</v>
      </c>
      <c r="R84" s="17">
        <v>44.478809543557794</v>
      </c>
      <c r="AI84" s="27"/>
      <c r="AJ84" s="30"/>
      <c r="AL84" s="27">
        <v>39417</v>
      </c>
      <c r="AM84" s="17">
        <v>3.9874999999999998</v>
      </c>
      <c r="AN84" s="17">
        <v>0.77</v>
      </c>
      <c r="AO84" s="17">
        <v>4.7575000000000003</v>
      </c>
      <c r="AP84" s="17">
        <v>0.13</v>
      </c>
      <c r="AQ84" s="17">
        <v>4.1174999999999997</v>
      </c>
      <c r="AR84" s="17">
        <v>0.77</v>
      </c>
      <c r="AS84" s="17">
        <v>4.7575000000000003</v>
      </c>
      <c r="AT84" s="17">
        <v>0.98</v>
      </c>
      <c r="AU84" s="17">
        <v>4.9675000000000002</v>
      </c>
    </row>
    <row r="85" spans="1:47" x14ac:dyDescent="0.2">
      <c r="A85" s="27">
        <v>38899</v>
      </c>
      <c r="B85" s="17">
        <v>55.89</v>
      </c>
      <c r="C85" s="17">
        <v>52.34</v>
      </c>
      <c r="D85" s="17">
        <v>48.17</v>
      </c>
      <c r="E85" s="17">
        <v>52.86</v>
      </c>
      <c r="F85" s="17">
        <v>58.44</v>
      </c>
      <c r="G85" s="17">
        <v>60.75</v>
      </c>
      <c r="I85" s="17">
        <v>52.88</v>
      </c>
      <c r="R85" s="17">
        <v>45.074420669769822</v>
      </c>
      <c r="AI85" s="27"/>
      <c r="AJ85" s="30"/>
      <c r="AL85" s="27">
        <v>39448</v>
      </c>
      <c r="AM85" s="17">
        <v>4.0324999999999998</v>
      </c>
      <c r="AN85" s="17">
        <v>1.04</v>
      </c>
      <c r="AO85" s="17">
        <v>5.0724999999999998</v>
      </c>
      <c r="AP85" s="17">
        <v>4.4999999999999998E-2</v>
      </c>
      <c r="AQ85" s="17">
        <v>4.0774999999999997</v>
      </c>
      <c r="AR85" s="17">
        <v>1.04</v>
      </c>
      <c r="AS85" s="17">
        <v>5.0724999999999998</v>
      </c>
      <c r="AT85" s="17">
        <v>1.6</v>
      </c>
      <c r="AU85" s="17">
        <v>5.6325000000000003</v>
      </c>
    </row>
    <row r="86" spans="1:47" x14ac:dyDescent="0.2">
      <c r="A86" s="27">
        <v>38930</v>
      </c>
      <c r="B86" s="17">
        <v>64.819999999999993</v>
      </c>
      <c r="C86" s="17">
        <v>56.72</v>
      </c>
      <c r="D86" s="17">
        <v>53.19</v>
      </c>
      <c r="E86" s="17">
        <v>61.5</v>
      </c>
      <c r="F86" s="17">
        <v>64.290000000000006</v>
      </c>
      <c r="G86" s="17">
        <v>70.900000000000006</v>
      </c>
      <c r="I86" s="17">
        <v>61.52</v>
      </c>
      <c r="R86" s="17">
        <v>45.581127651003271</v>
      </c>
      <c r="AI86" s="27"/>
      <c r="AJ86" s="30"/>
      <c r="AL86" s="27">
        <v>39479</v>
      </c>
      <c r="AM86" s="17">
        <v>4.0705</v>
      </c>
      <c r="AN86" s="17">
        <v>1.04</v>
      </c>
      <c r="AO86" s="17">
        <v>5.1105</v>
      </c>
      <c r="AP86" s="17">
        <v>4.4999999999999998E-2</v>
      </c>
      <c r="AQ86" s="17">
        <v>4.1154999999999999</v>
      </c>
      <c r="AR86" s="17">
        <v>1.04</v>
      </c>
      <c r="AS86" s="17">
        <v>5.1105</v>
      </c>
      <c r="AT86" s="17">
        <v>1.6</v>
      </c>
      <c r="AU86" s="17">
        <v>5.6705000000000005</v>
      </c>
    </row>
    <row r="87" spans="1:47" x14ac:dyDescent="0.2">
      <c r="A87" s="27">
        <v>38961</v>
      </c>
      <c r="B87" s="17">
        <v>53.55</v>
      </c>
      <c r="C87" s="17">
        <v>50</v>
      </c>
      <c r="D87" s="17">
        <v>46.5</v>
      </c>
      <c r="E87" s="17">
        <v>56.41</v>
      </c>
      <c r="F87" s="17">
        <v>51.07</v>
      </c>
      <c r="G87" s="17">
        <v>58.41</v>
      </c>
      <c r="I87" s="17">
        <v>51.1</v>
      </c>
      <c r="R87" s="17">
        <v>45.520495895294097</v>
      </c>
      <c r="AI87" s="27"/>
      <c r="AJ87" s="30"/>
      <c r="AL87" s="27">
        <v>39508</v>
      </c>
      <c r="AM87" s="17">
        <v>4.0644999999999998</v>
      </c>
      <c r="AN87" s="17">
        <v>0.54</v>
      </c>
      <c r="AO87" s="17">
        <v>4.6044999999999998</v>
      </c>
      <c r="AP87" s="17">
        <v>4.4999999999999998E-2</v>
      </c>
      <c r="AQ87" s="17">
        <v>4.1094999999999997</v>
      </c>
      <c r="AR87" s="17">
        <v>0.54</v>
      </c>
      <c r="AS87" s="17">
        <v>4.6044999999999998</v>
      </c>
      <c r="AT87" s="17">
        <v>0.72</v>
      </c>
      <c r="AU87" s="17">
        <v>4.7844999999999995</v>
      </c>
    </row>
    <row r="88" spans="1:47" x14ac:dyDescent="0.2">
      <c r="A88" s="27">
        <v>38991</v>
      </c>
      <c r="B88" s="17">
        <v>40.159999999999997</v>
      </c>
      <c r="C88" s="17">
        <v>45.47</v>
      </c>
      <c r="D88" s="17">
        <v>43.16</v>
      </c>
      <c r="E88" s="17">
        <v>42.95</v>
      </c>
      <c r="F88" s="17">
        <v>43.2</v>
      </c>
      <c r="G88" s="17">
        <v>42.73</v>
      </c>
      <c r="I88" s="17">
        <v>42.96</v>
      </c>
      <c r="R88" s="17">
        <v>45.537340931056839</v>
      </c>
      <c r="AI88" s="27"/>
      <c r="AJ88" s="30"/>
      <c r="AL88" s="27">
        <v>39539</v>
      </c>
      <c r="AM88" s="17">
        <v>4.0644999999999998</v>
      </c>
      <c r="AN88" s="17">
        <v>0.36</v>
      </c>
      <c r="AO88" s="17">
        <v>4.4245000000000001</v>
      </c>
      <c r="AP88" s="17">
        <v>4.4999999999999998E-2</v>
      </c>
      <c r="AQ88" s="17">
        <v>4.1094999999999997</v>
      </c>
      <c r="AR88" s="17">
        <v>0.36</v>
      </c>
      <c r="AS88" s="17">
        <v>4.4245000000000001</v>
      </c>
      <c r="AT88" s="17">
        <v>0.38</v>
      </c>
      <c r="AU88" s="17">
        <v>4.4444999999999997</v>
      </c>
    </row>
    <row r="89" spans="1:47" x14ac:dyDescent="0.2">
      <c r="A89" s="27">
        <v>39022</v>
      </c>
      <c r="B89" s="17">
        <v>39.22</v>
      </c>
      <c r="C89" s="17">
        <v>41.94</v>
      </c>
      <c r="D89" s="17">
        <v>40.49</v>
      </c>
      <c r="E89" s="17">
        <v>44.98</v>
      </c>
      <c r="F89" s="17">
        <v>42.94</v>
      </c>
      <c r="G89" s="17">
        <v>41.48</v>
      </c>
      <c r="I89" s="17">
        <v>42.96</v>
      </c>
      <c r="R89" s="17">
        <v>47.996191750441078</v>
      </c>
      <c r="AI89" s="27"/>
      <c r="AJ89" s="30"/>
      <c r="AL89" s="27">
        <v>39569</v>
      </c>
      <c r="AM89" s="17">
        <v>4.2134999999999998</v>
      </c>
      <c r="AN89" s="17">
        <v>0.32500000000000001</v>
      </c>
      <c r="AO89" s="17">
        <v>4.5385</v>
      </c>
      <c r="AP89" s="17">
        <v>4.4999999999999998E-2</v>
      </c>
      <c r="AQ89" s="17">
        <v>4.2584999999999997</v>
      </c>
      <c r="AR89" s="17">
        <v>0.32500000000000001</v>
      </c>
      <c r="AS89" s="17">
        <v>4.5385</v>
      </c>
      <c r="AT89" s="17">
        <v>0.33</v>
      </c>
      <c r="AU89" s="17">
        <v>4.5434999999999999</v>
      </c>
    </row>
    <row r="90" spans="1:47" x14ac:dyDescent="0.2">
      <c r="A90" s="27">
        <v>39052</v>
      </c>
      <c r="B90" s="17">
        <v>38.75</v>
      </c>
      <c r="C90" s="17">
        <v>42.11</v>
      </c>
      <c r="D90" s="17">
        <v>40.83</v>
      </c>
      <c r="E90" s="17">
        <v>47.01</v>
      </c>
      <c r="F90" s="17">
        <v>44.21</v>
      </c>
      <c r="G90" s="17">
        <v>40.86</v>
      </c>
      <c r="I90" s="17">
        <v>44.23</v>
      </c>
      <c r="R90" s="17">
        <v>49.95913691704331</v>
      </c>
      <c r="AI90" s="27"/>
      <c r="AJ90" s="30"/>
      <c r="AL90" s="27">
        <v>39600</v>
      </c>
      <c r="AM90" s="17">
        <v>4.3654999999999999</v>
      </c>
      <c r="AN90" s="17">
        <v>0.33500000000000002</v>
      </c>
      <c r="AO90" s="17">
        <v>4.7004999999999999</v>
      </c>
      <c r="AP90" s="17">
        <v>4.4999999999999998E-2</v>
      </c>
      <c r="AQ90" s="17">
        <v>4.4104999999999999</v>
      </c>
      <c r="AR90" s="17">
        <v>0.33500000000000002</v>
      </c>
      <c r="AS90" s="17">
        <v>4.7004999999999999</v>
      </c>
      <c r="AT90" s="17">
        <v>0.37</v>
      </c>
      <c r="AU90" s="17">
        <v>4.7355</v>
      </c>
    </row>
    <row r="91" spans="1:47" x14ac:dyDescent="0.2">
      <c r="A91" s="27">
        <v>39083</v>
      </c>
      <c r="B91" s="17">
        <v>39.25</v>
      </c>
      <c r="C91" s="17">
        <v>45.64</v>
      </c>
      <c r="D91" s="17">
        <v>43.75</v>
      </c>
      <c r="E91" s="17">
        <v>47.01</v>
      </c>
      <c r="F91" s="17">
        <v>44.71</v>
      </c>
      <c r="G91" s="17">
        <v>41.7</v>
      </c>
      <c r="I91" s="17">
        <v>44.74</v>
      </c>
      <c r="R91" s="17">
        <v>50.73280256250262</v>
      </c>
      <c r="AI91" s="27"/>
      <c r="AJ91" s="30"/>
      <c r="AL91" s="27">
        <v>39630</v>
      </c>
      <c r="AM91" s="17">
        <v>4.4279999999999999</v>
      </c>
      <c r="AN91" s="17">
        <v>0.45</v>
      </c>
      <c r="AO91" s="17">
        <v>4.8780000000000001</v>
      </c>
      <c r="AP91" s="17">
        <v>4.4999999999999998E-2</v>
      </c>
      <c r="AQ91" s="17">
        <v>4.4729999999999999</v>
      </c>
      <c r="AR91" s="17">
        <v>0.35</v>
      </c>
      <c r="AS91" s="17">
        <v>4.7779999999999996</v>
      </c>
      <c r="AT91" s="17">
        <v>0.41</v>
      </c>
      <c r="AU91" s="17">
        <v>4.8380000000000001</v>
      </c>
    </row>
    <row r="92" spans="1:47" x14ac:dyDescent="0.2">
      <c r="A92" s="27">
        <v>39114</v>
      </c>
      <c r="B92" s="17">
        <v>39.25</v>
      </c>
      <c r="C92" s="17">
        <v>45.18</v>
      </c>
      <c r="D92" s="17">
        <v>43.15</v>
      </c>
      <c r="E92" s="17">
        <v>44.97</v>
      </c>
      <c r="F92" s="17">
        <v>43.18</v>
      </c>
      <c r="G92" s="17">
        <v>41.7</v>
      </c>
      <c r="I92" s="17">
        <v>43.21</v>
      </c>
      <c r="R92" s="17">
        <v>49.593649248125544</v>
      </c>
      <c r="AI92" s="27"/>
      <c r="AJ92" s="30"/>
      <c r="AL92" s="27">
        <v>39661</v>
      </c>
      <c r="AM92" s="17">
        <v>4.34</v>
      </c>
      <c r="AN92" s="17">
        <v>0.45</v>
      </c>
      <c r="AO92" s="17">
        <v>4.79</v>
      </c>
      <c r="AP92" s="17">
        <v>0.13</v>
      </c>
      <c r="AQ92" s="17">
        <v>4.47</v>
      </c>
      <c r="AR92" s="17">
        <v>0.35</v>
      </c>
      <c r="AS92" s="17">
        <v>4.6900000000000004</v>
      </c>
      <c r="AT92" s="17">
        <v>0.41</v>
      </c>
      <c r="AU92" s="17">
        <v>4.75</v>
      </c>
    </row>
    <row r="93" spans="1:47" x14ac:dyDescent="0.2">
      <c r="A93" s="27">
        <v>39142</v>
      </c>
      <c r="B93" s="17">
        <v>38.78</v>
      </c>
      <c r="C93" s="17">
        <v>42.57</v>
      </c>
      <c r="D93" s="17">
        <v>40.11</v>
      </c>
      <c r="E93" s="17">
        <v>42.92</v>
      </c>
      <c r="F93" s="17">
        <v>42.41</v>
      </c>
      <c r="G93" s="17">
        <v>41.23</v>
      </c>
      <c r="I93" s="17">
        <v>42.44</v>
      </c>
      <c r="R93" s="17">
        <v>47.795605786173077</v>
      </c>
      <c r="AI93" s="27"/>
      <c r="AJ93" s="30"/>
      <c r="AL93" s="27">
        <v>39692</v>
      </c>
      <c r="AM93" s="17">
        <v>4.2010000000000005</v>
      </c>
      <c r="AN93" s="17">
        <v>0.41499999999999998</v>
      </c>
      <c r="AO93" s="17">
        <v>4.6160000000000005</v>
      </c>
      <c r="AP93" s="17">
        <v>0.13</v>
      </c>
      <c r="AQ93" s="17">
        <v>4.3310000000000004</v>
      </c>
      <c r="AR93" s="17">
        <v>0.315</v>
      </c>
      <c r="AS93" s="17">
        <v>4.5160000000000009</v>
      </c>
      <c r="AT93" s="17">
        <v>0.36</v>
      </c>
      <c r="AU93" s="17">
        <v>4.5610000000000008</v>
      </c>
    </row>
    <row r="94" spans="1:47" x14ac:dyDescent="0.2">
      <c r="A94" s="27">
        <v>39173</v>
      </c>
      <c r="B94" s="17">
        <v>37.83</v>
      </c>
      <c r="C94" s="17">
        <v>41.96</v>
      </c>
      <c r="D94" s="17">
        <v>38.29</v>
      </c>
      <c r="E94" s="17">
        <v>36.54</v>
      </c>
      <c r="F94" s="17">
        <v>39.6</v>
      </c>
      <c r="G94" s="17">
        <v>40.29</v>
      </c>
      <c r="I94" s="17">
        <v>36.56</v>
      </c>
      <c r="R94" s="17">
        <v>45.15747411261453</v>
      </c>
      <c r="AI94" s="27"/>
      <c r="AJ94" s="30"/>
      <c r="AL94" s="27">
        <v>39722</v>
      </c>
      <c r="AM94" s="17">
        <v>4.0470000000000006</v>
      </c>
      <c r="AN94" s="17">
        <v>0.46</v>
      </c>
      <c r="AO94" s="17">
        <v>4.5070000000000006</v>
      </c>
      <c r="AP94" s="17">
        <v>0.13</v>
      </c>
      <c r="AQ94" s="17">
        <v>4.1770000000000005</v>
      </c>
      <c r="AR94" s="17">
        <v>0.36</v>
      </c>
      <c r="AS94" s="17">
        <v>4.4070000000000009</v>
      </c>
      <c r="AT94" s="17">
        <v>0.4</v>
      </c>
      <c r="AU94" s="17">
        <v>4.447000000000001</v>
      </c>
    </row>
    <row r="95" spans="1:47" x14ac:dyDescent="0.2">
      <c r="A95" s="27">
        <v>39203</v>
      </c>
      <c r="B95" s="17">
        <v>38.78</v>
      </c>
      <c r="C95" s="17">
        <v>39.51</v>
      </c>
      <c r="D95" s="17">
        <v>35.869999999999997</v>
      </c>
      <c r="E95" s="17">
        <v>37.049999999999997</v>
      </c>
      <c r="F95" s="17">
        <v>40.36</v>
      </c>
      <c r="G95" s="17">
        <v>41.23</v>
      </c>
      <c r="I95" s="17">
        <v>37.07</v>
      </c>
      <c r="R95" s="17">
        <v>45.220216641619977</v>
      </c>
      <c r="AI95" s="27"/>
      <c r="AJ95" s="30"/>
      <c r="AL95" s="27">
        <v>39753</v>
      </c>
      <c r="AM95" s="17">
        <v>4.0520000000000005</v>
      </c>
      <c r="AN95" s="17">
        <v>0.56000000000000005</v>
      </c>
      <c r="AO95" s="17">
        <v>4.6120000000000001</v>
      </c>
      <c r="AP95" s="17">
        <v>0.13</v>
      </c>
      <c r="AQ95" s="17">
        <v>4.1820000000000004</v>
      </c>
      <c r="AR95" s="17">
        <v>0.46</v>
      </c>
      <c r="AS95" s="17">
        <v>4.5120000000000005</v>
      </c>
      <c r="AT95" s="17">
        <v>0.73</v>
      </c>
      <c r="AU95" s="17">
        <v>4.782</v>
      </c>
    </row>
    <row r="96" spans="1:47" x14ac:dyDescent="0.2">
      <c r="A96" s="27">
        <v>39234</v>
      </c>
      <c r="B96" s="17">
        <v>45.16</v>
      </c>
      <c r="C96" s="17">
        <v>40.28</v>
      </c>
      <c r="D96" s="17">
        <v>36.479999999999997</v>
      </c>
      <c r="E96" s="17">
        <v>42.16</v>
      </c>
      <c r="F96" s="17">
        <v>44.96</v>
      </c>
      <c r="G96" s="17">
        <v>49</v>
      </c>
      <c r="I96" s="17">
        <v>42.18</v>
      </c>
      <c r="R96" s="17">
        <v>45.709211644128708</v>
      </c>
      <c r="AI96" s="27"/>
      <c r="AJ96" s="30"/>
      <c r="AL96" s="27">
        <v>39783</v>
      </c>
      <c r="AM96" s="17">
        <v>4.09</v>
      </c>
      <c r="AN96" s="17">
        <v>0.77</v>
      </c>
      <c r="AO96" s="17">
        <v>4.8600000000000003</v>
      </c>
      <c r="AP96" s="17">
        <v>0.13</v>
      </c>
      <c r="AQ96" s="17">
        <v>4.22</v>
      </c>
      <c r="AR96" s="17">
        <v>0.77</v>
      </c>
      <c r="AS96" s="17">
        <v>4.8600000000000003</v>
      </c>
      <c r="AT96" s="17">
        <v>0.98</v>
      </c>
      <c r="AU96" s="17">
        <v>5.07</v>
      </c>
    </row>
    <row r="97" spans="1:47" x14ac:dyDescent="0.2">
      <c r="A97" s="27">
        <v>39264</v>
      </c>
      <c r="B97" s="17">
        <v>56.27</v>
      </c>
      <c r="C97" s="17">
        <v>52.45</v>
      </c>
      <c r="D97" s="17">
        <v>48.02</v>
      </c>
      <c r="E97" s="17">
        <v>53.14</v>
      </c>
      <c r="F97" s="17">
        <v>58.76</v>
      </c>
      <c r="G97" s="17">
        <v>60.91</v>
      </c>
      <c r="I97" s="17">
        <v>53.17</v>
      </c>
      <c r="R97" s="17">
        <v>46.28859193110128</v>
      </c>
      <c r="AI97" s="27"/>
      <c r="AJ97" s="30"/>
      <c r="AL97" s="27">
        <v>39814</v>
      </c>
      <c r="AM97" s="17">
        <v>4.1349999999999998</v>
      </c>
      <c r="AN97" s="17">
        <v>1.04</v>
      </c>
      <c r="AO97" s="17">
        <v>5.1749999999999998</v>
      </c>
      <c r="AP97" s="17">
        <v>4.4999999999999998E-2</v>
      </c>
      <c r="AQ97" s="17">
        <v>4.18</v>
      </c>
      <c r="AR97" s="17">
        <v>1.04</v>
      </c>
      <c r="AS97" s="17">
        <v>5.1749999999999998</v>
      </c>
      <c r="AT97" s="17">
        <v>1.6</v>
      </c>
      <c r="AU97" s="17">
        <v>5.7350000000000003</v>
      </c>
    </row>
    <row r="98" spans="1:47" x14ac:dyDescent="0.2">
      <c r="A98" s="27">
        <v>39295</v>
      </c>
      <c r="B98" s="17">
        <v>65.260000000000005</v>
      </c>
      <c r="C98" s="17">
        <v>56.46</v>
      </c>
      <c r="D98" s="17">
        <v>52.58</v>
      </c>
      <c r="E98" s="17">
        <v>61.83</v>
      </c>
      <c r="F98" s="17">
        <v>64.63</v>
      </c>
      <c r="G98" s="17">
        <v>71</v>
      </c>
      <c r="I98" s="17">
        <v>61.86</v>
      </c>
      <c r="R98" s="17">
        <v>46.777322291946476</v>
      </c>
      <c r="AI98" s="27"/>
      <c r="AJ98" s="30"/>
      <c r="AL98" s="27">
        <v>39845</v>
      </c>
      <c r="AM98" s="17">
        <v>4.173</v>
      </c>
      <c r="AN98" s="17">
        <v>1.04</v>
      </c>
      <c r="AO98" s="17">
        <v>5.2130000000000001</v>
      </c>
      <c r="AP98" s="17">
        <v>4.4999999999999998E-2</v>
      </c>
      <c r="AQ98" s="17">
        <v>4.218</v>
      </c>
      <c r="AR98" s="17">
        <v>1.04</v>
      </c>
      <c r="AS98" s="17">
        <v>5.2130000000000001</v>
      </c>
      <c r="AT98" s="17">
        <v>1.6</v>
      </c>
      <c r="AU98" s="17">
        <v>5.7729999999999997</v>
      </c>
    </row>
    <row r="99" spans="1:47" x14ac:dyDescent="0.2">
      <c r="A99" s="27">
        <v>39326</v>
      </c>
      <c r="B99" s="17">
        <v>53.91</v>
      </c>
      <c r="C99" s="17">
        <v>50.31</v>
      </c>
      <c r="D99" s="17">
        <v>46.51</v>
      </c>
      <c r="E99" s="17">
        <v>56.72</v>
      </c>
      <c r="F99" s="17">
        <v>51.35</v>
      </c>
      <c r="G99" s="17">
        <v>58.55</v>
      </c>
      <c r="I99" s="17">
        <v>51.38</v>
      </c>
      <c r="R99" s="17">
        <v>46.697459412323809</v>
      </c>
      <c r="AI99" s="27"/>
      <c r="AJ99" s="30"/>
      <c r="AL99" s="27">
        <v>39873</v>
      </c>
      <c r="AM99" s="17">
        <v>4.1669999999999998</v>
      </c>
      <c r="AN99" s="17">
        <v>0.54</v>
      </c>
      <c r="AO99" s="17">
        <v>4.7069999999999999</v>
      </c>
      <c r="AP99" s="17">
        <v>4.4999999999999998E-2</v>
      </c>
      <c r="AQ99" s="17">
        <v>4.2119999999999997</v>
      </c>
      <c r="AR99" s="17">
        <v>0.54</v>
      </c>
      <c r="AS99" s="17">
        <v>4.7069999999999999</v>
      </c>
      <c r="AT99" s="17">
        <v>0.72</v>
      </c>
      <c r="AU99" s="17">
        <v>4.8869999999999996</v>
      </c>
    </row>
    <row r="100" spans="1:47" x14ac:dyDescent="0.2">
      <c r="A100" s="27">
        <v>39356</v>
      </c>
      <c r="B100" s="17">
        <v>40.43</v>
      </c>
      <c r="C100" s="17">
        <v>46.16</v>
      </c>
      <c r="D100" s="17">
        <v>43.48</v>
      </c>
      <c r="E100" s="17">
        <v>43.18</v>
      </c>
      <c r="F100" s="17">
        <v>43.43</v>
      </c>
      <c r="G100" s="17">
        <v>43.01</v>
      </c>
      <c r="I100" s="17">
        <v>43.2</v>
      </c>
      <c r="R100" s="17">
        <v>46.695109418531302</v>
      </c>
      <c r="AI100" s="27"/>
      <c r="AJ100" s="30"/>
      <c r="AL100" s="27">
        <v>39904</v>
      </c>
      <c r="AM100" s="17">
        <v>4.1669999999999998</v>
      </c>
      <c r="AN100" s="17">
        <v>0.36</v>
      </c>
      <c r="AO100" s="17">
        <v>4.5270000000000001</v>
      </c>
      <c r="AP100" s="17">
        <v>4.4999999999999998E-2</v>
      </c>
      <c r="AQ100" s="17">
        <v>4.2119999999999997</v>
      </c>
      <c r="AR100" s="17">
        <v>0.36</v>
      </c>
      <c r="AS100" s="17">
        <v>4.5270000000000001</v>
      </c>
      <c r="AT100" s="17">
        <v>0.38</v>
      </c>
      <c r="AU100" s="17">
        <v>4.5469999999999997</v>
      </c>
    </row>
    <row r="101" spans="1:47" x14ac:dyDescent="0.2">
      <c r="A101" s="27">
        <v>39387</v>
      </c>
      <c r="B101" s="17">
        <v>39.49</v>
      </c>
      <c r="C101" s="17">
        <v>42.94</v>
      </c>
      <c r="D101" s="17">
        <v>41.05</v>
      </c>
      <c r="E101" s="17">
        <v>45.22</v>
      </c>
      <c r="F101" s="17">
        <v>43.17</v>
      </c>
      <c r="G101" s="17">
        <v>41.8</v>
      </c>
      <c r="I101" s="17">
        <v>43.2</v>
      </c>
      <c r="R101" s="17">
        <v>49.134122217960631</v>
      </c>
      <c r="AI101" s="27"/>
      <c r="AJ101" s="30"/>
      <c r="AL101" s="27">
        <v>39934</v>
      </c>
      <c r="AM101" s="17">
        <v>4.3159999999999998</v>
      </c>
      <c r="AN101" s="17">
        <v>0.32500000000000001</v>
      </c>
      <c r="AO101" s="17">
        <v>4.641</v>
      </c>
      <c r="AP101" s="17">
        <v>4.4999999999999998E-2</v>
      </c>
      <c r="AQ101" s="17">
        <v>4.3609999999999998</v>
      </c>
      <c r="AR101" s="17">
        <v>0.32500000000000001</v>
      </c>
      <c r="AS101" s="17">
        <v>4.641</v>
      </c>
      <c r="AT101" s="17">
        <v>0.33</v>
      </c>
      <c r="AU101" s="17">
        <v>4.6459999999999999</v>
      </c>
    </row>
    <row r="102" spans="1:47" x14ac:dyDescent="0.2">
      <c r="A102" s="27">
        <v>39417</v>
      </c>
      <c r="B102" s="17">
        <v>39.020000000000003</v>
      </c>
      <c r="C102" s="17">
        <v>43.1</v>
      </c>
      <c r="D102" s="17">
        <v>41.36</v>
      </c>
      <c r="E102" s="17">
        <v>47.26</v>
      </c>
      <c r="F102" s="17">
        <v>44.45</v>
      </c>
      <c r="G102" s="17">
        <v>41.19</v>
      </c>
      <c r="I102" s="17">
        <v>44.48</v>
      </c>
      <c r="R102" s="17">
        <v>51.094924378427216</v>
      </c>
      <c r="AI102" s="27"/>
      <c r="AJ102" s="30"/>
      <c r="AL102" s="27">
        <v>39965</v>
      </c>
      <c r="AM102" s="17">
        <v>4.468</v>
      </c>
      <c r="AN102" s="17">
        <v>0.33500000000000002</v>
      </c>
      <c r="AO102" s="17">
        <v>4.8029999999999999</v>
      </c>
      <c r="AP102" s="17">
        <v>4.4999999999999998E-2</v>
      </c>
      <c r="AQ102" s="17">
        <v>4.5129999999999999</v>
      </c>
      <c r="AR102" s="17">
        <v>0.33500000000000002</v>
      </c>
      <c r="AS102" s="17">
        <v>4.8029999999999999</v>
      </c>
      <c r="AT102" s="17">
        <v>0.37</v>
      </c>
      <c r="AU102" s="17">
        <v>4.8380000000000001</v>
      </c>
    </row>
    <row r="103" spans="1:47" x14ac:dyDescent="0.2">
      <c r="A103" s="27">
        <v>39448</v>
      </c>
      <c r="B103" s="17">
        <v>39.520000000000003</v>
      </c>
      <c r="C103" s="17">
        <v>46.38</v>
      </c>
      <c r="D103" s="17">
        <v>44.16</v>
      </c>
      <c r="E103" s="17">
        <v>47.27</v>
      </c>
      <c r="F103" s="17">
        <v>44.95</v>
      </c>
      <c r="G103" s="17">
        <v>41.98</v>
      </c>
      <c r="I103" s="17">
        <v>44.99</v>
      </c>
      <c r="R103" s="17">
        <v>51.899277546877329</v>
      </c>
      <c r="AI103" s="27"/>
      <c r="AJ103" s="30"/>
      <c r="AL103" s="27">
        <v>39995</v>
      </c>
      <c r="AM103" s="17">
        <v>4.5330000000000004</v>
      </c>
      <c r="AN103" s="17">
        <v>0.45</v>
      </c>
      <c r="AO103" s="17">
        <v>4.9830000000000005</v>
      </c>
      <c r="AP103" s="17">
        <v>4.4999999999999998E-2</v>
      </c>
      <c r="AQ103" s="17">
        <v>4.5780000000000003</v>
      </c>
      <c r="AR103" s="17">
        <v>0.35</v>
      </c>
      <c r="AS103" s="17">
        <v>4.883</v>
      </c>
      <c r="AT103" s="17">
        <v>0.41</v>
      </c>
      <c r="AU103" s="17">
        <v>4.9430000000000005</v>
      </c>
    </row>
    <row r="104" spans="1:47" x14ac:dyDescent="0.2">
      <c r="A104" s="27">
        <v>39479</v>
      </c>
      <c r="B104" s="17">
        <v>39.520000000000003</v>
      </c>
      <c r="C104" s="17">
        <v>45.95</v>
      </c>
      <c r="D104" s="17">
        <v>43.6</v>
      </c>
      <c r="E104" s="17">
        <v>45.21</v>
      </c>
      <c r="F104" s="17">
        <v>43.41</v>
      </c>
      <c r="G104" s="17">
        <v>41.98</v>
      </c>
      <c r="I104" s="17">
        <v>43.44</v>
      </c>
      <c r="R104" s="17">
        <v>50.759592070692584</v>
      </c>
      <c r="AI104" s="27"/>
      <c r="AJ104" s="30"/>
      <c r="AL104" s="27">
        <v>40026</v>
      </c>
      <c r="AM104" s="17">
        <v>4.4450000000000003</v>
      </c>
      <c r="AN104" s="17">
        <v>0.45</v>
      </c>
      <c r="AO104" s="17">
        <v>4.8949999999999996</v>
      </c>
      <c r="AP104" s="17">
        <v>0.13</v>
      </c>
      <c r="AQ104" s="17">
        <v>4.5750000000000002</v>
      </c>
      <c r="AR104" s="17">
        <v>0.35</v>
      </c>
      <c r="AS104" s="17">
        <v>4.7949999999999999</v>
      </c>
      <c r="AT104" s="17">
        <v>0.41</v>
      </c>
      <c r="AU104" s="17">
        <v>4.8550000000000004</v>
      </c>
    </row>
    <row r="105" spans="1:47" x14ac:dyDescent="0.2">
      <c r="A105" s="27">
        <v>39508</v>
      </c>
      <c r="B105" s="17">
        <v>39.04</v>
      </c>
      <c r="C105" s="17">
        <v>43.51</v>
      </c>
      <c r="D105" s="17">
        <v>40.78</v>
      </c>
      <c r="E105" s="17">
        <v>43.16</v>
      </c>
      <c r="F105" s="17">
        <v>42.64</v>
      </c>
      <c r="G105" s="17">
        <v>41.5</v>
      </c>
      <c r="I105" s="17">
        <v>42.67</v>
      </c>
      <c r="R105" s="17">
        <v>48.961473257263307</v>
      </c>
      <c r="AI105" s="27"/>
      <c r="AJ105" s="30"/>
      <c r="AL105" s="27">
        <v>40057</v>
      </c>
      <c r="AM105" s="17">
        <v>4.306</v>
      </c>
      <c r="AN105" s="17">
        <v>0.41499999999999998</v>
      </c>
      <c r="AO105" s="17">
        <v>4.7210000000000001</v>
      </c>
      <c r="AP105" s="17">
        <v>0.13</v>
      </c>
      <c r="AQ105" s="17">
        <v>4.4359999999999999</v>
      </c>
      <c r="AR105" s="17">
        <v>0.315</v>
      </c>
      <c r="AS105" s="17">
        <v>4.6210000000000004</v>
      </c>
      <c r="AT105" s="17">
        <v>0.36</v>
      </c>
      <c r="AU105" s="17">
        <v>4.6660000000000004</v>
      </c>
    </row>
    <row r="106" spans="1:47" x14ac:dyDescent="0.2">
      <c r="A106" s="27">
        <v>39539</v>
      </c>
      <c r="B106" s="17">
        <v>38.090000000000003</v>
      </c>
      <c r="C106" s="17">
        <v>42.95</v>
      </c>
      <c r="D106" s="17">
        <v>39.090000000000003</v>
      </c>
      <c r="E106" s="17">
        <v>36.729999999999997</v>
      </c>
      <c r="F106" s="17">
        <v>39.81</v>
      </c>
      <c r="G106" s="17">
        <v>40.56</v>
      </c>
      <c r="I106" s="17">
        <v>36.76</v>
      </c>
      <c r="R106" s="17">
        <v>46.25928225088402</v>
      </c>
      <c r="AI106" s="27"/>
      <c r="AJ106" s="30"/>
      <c r="AL106" s="27">
        <v>40087</v>
      </c>
      <c r="AM106" s="17">
        <v>4.1520000000000001</v>
      </c>
      <c r="AN106" s="17">
        <v>0.46</v>
      </c>
      <c r="AO106" s="17">
        <v>4.6120000000000001</v>
      </c>
      <c r="AP106" s="17">
        <v>0.13</v>
      </c>
      <c r="AQ106" s="17">
        <v>4.282</v>
      </c>
      <c r="AR106" s="17">
        <v>0.36</v>
      </c>
      <c r="AS106" s="17">
        <v>4.5120000000000005</v>
      </c>
      <c r="AT106" s="17">
        <v>0.4</v>
      </c>
      <c r="AU106" s="17">
        <v>4.5520000000000005</v>
      </c>
    </row>
    <row r="107" spans="1:47" x14ac:dyDescent="0.2">
      <c r="A107" s="27">
        <v>39569</v>
      </c>
      <c r="B107" s="17">
        <v>39.04</v>
      </c>
      <c r="C107" s="17">
        <v>40.65</v>
      </c>
      <c r="D107" s="17">
        <v>36.83</v>
      </c>
      <c r="E107" s="17">
        <v>37.25</v>
      </c>
      <c r="F107" s="17">
        <v>40.58</v>
      </c>
      <c r="G107" s="17">
        <v>41.51</v>
      </c>
      <c r="I107" s="17">
        <v>37.270000000000003</v>
      </c>
      <c r="R107" s="17">
        <v>46.320944761613035</v>
      </c>
      <c r="AI107" s="27"/>
      <c r="AJ107" s="30"/>
      <c r="AL107" s="27">
        <v>40118</v>
      </c>
      <c r="AM107" s="17">
        <v>4.157</v>
      </c>
      <c r="AN107" s="17">
        <v>0.56000000000000005</v>
      </c>
      <c r="AO107" s="17">
        <v>4.7170000000000005</v>
      </c>
      <c r="AP107" s="17">
        <v>0.13</v>
      </c>
      <c r="AQ107" s="17">
        <v>4.2869999999999999</v>
      </c>
      <c r="AR107" s="17">
        <v>0.46</v>
      </c>
      <c r="AS107" s="17">
        <v>4.617</v>
      </c>
      <c r="AT107" s="17">
        <v>0.73</v>
      </c>
      <c r="AU107" s="17">
        <v>4.8870000000000005</v>
      </c>
    </row>
    <row r="108" spans="1:47" x14ac:dyDescent="0.2">
      <c r="A108" s="27">
        <v>39600</v>
      </c>
      <c r="B108" s="17">
        <v>45.47</v>
      </c>
      <c r="C108" s="17">
        <v>41.38</v>
      </c>
      <c r="D108" s="17">
        <v>37.4</v>
      </c>
      <c r="E108" s="17">
        <v>42.38</v>
      </c>
      <c r="F108" s="17">
        <v>45.2</v>
      </c>
      <c r="G108" s="17">
        <v>49.21</v>
      </c>
      <c r="I108" s="17">
        <v>42.41</v>
      </c>
      <c r="R108" s="17">
        <v>46.808535753626195</v>
      </c>
      <c r="AI108" s="27"/>
      <c r="AJ108" s="30"/>
      <c r="AL108" s="27">
        <v>40148</v>
      </c>
      <c r="AM108" s="17">
        <v>4.1950000000000003</v>
      </c>
      <c r="AN108" s="17">
        <v>0.77</v>
      </c>
      <c r="AO108" s="17">
        <v>4.9649999999999999</v>
      </c>
      <c r="AP108" s="17">
        <v>0.13</v>
      </c>
      <c r="AQ108" s="17">
        <v>4.3250000000000002</v>
      </c>
      <c r="AR108" s="17">
        <v>0.77</v>
      </c>
      <c r="AS108" s="17">
        <v>4.9649999999999999</v>
      </c>
      <c r="AT108" s="17">
        <v>0.98</v>
      </c>
      <c r="AU108" s="17">
        <v>5.1749999999999998</v>
      </c>
    </row>
    <row r="109" spans="1:47" x14ac:dyDescent="0.2">
      <c r="A109" s="27">
        <v>39630</v>
      </c>
      <c r="B109" s="17">
        <v>56.65</v>
      </c>
      <c r="C109" s="17">
        <v>52.75</v>
      </c>
      <c r="D109" s="17">
        <v>48.14</v>
      </c>
      <c r="E109" s="17">
        <v>53.43</v>
      </c>
      <c r="F109" s="17">
        <v>59.07</v>
      </c>
      <c r="G109" s="17">
        <v>61.12</v>
      </c>
      <c r="I109" s="17">
        <v>53.47</v>
      </c>
      <c r="R109" s="17">
        <v>47.386461762206274</v>
      </c>
      <c r="AI109" s="27"/>
      <c r="AJ109" s="30"/>
      <c r="AL109" s="27">
        <v>40179</v>
      </c>
      <c r="AM109" s="17">
        <v>4.24</v>
      </c>
      <c r="AN109" s="17">
        <v>1.04</v>
      </c>
      <c r="AO109" s="17">
        <v>5.28</v>
      </c>
      <c r="AP109" s="17">
        <v>4.4999999999999998E-2</v>
      </c>
      <c r="AQ109" s="17">
        <v>4.2850000000000001</v>
      </c>
      <c r="AR109" s="17">
        <v>1.04</v>
      </c>
      <c r="AS109" s="17">
        <v>5.28</v>
      </c>
      <c r="AT109" s="17">
        <v>1.6</v>
      </c>
      <c r="AU109" s="17">
        <v>5.84</v>
      </c>
    </row>
    <row r="110" spans="1:47" x14ac:dyDescent="0.2">
      <c r="A110" s="27">
        <v>39661</v>
      </c>
      <c r="B110" s="17">
        <v>65.7</v>
      </c>
      <c r="C110" s="17">
        <v>56.51</v>
      </c>
      <c r="D110" s="17">
        <v>52.39</v>
      </c>
      <c r="E110" s="17">
        <v>62.16</v>
      </c>
      <c r="F110" s="17">
        <v>64.98</v>
      </c>
      <c r="G110" s="17">
        <v>71.180000000000007</v>
      </c>
      <c r="I110" s="17">
        <v>62.21</v>
      </c>
      <c r="R110" s="17">
        <v>47.873739747855936</v>
      </c>
      <c r="AI110" s="27"/>
      <c r="AJ110" s="30"/>
      <c r="AL110" s="27">
        <v>40210</v>
      </c>
      <c r="AM110" s="17">
        <v>4.2780000000000005</v>
      </c>
      <c r="AN110" s="17">
        <v>1.04</v>
      </c>
      <c r="AO110" s="17">
        <v>5.3180000000000005</v>
      </c>
      <c r="AP110" s="17">
        <v>4.4999999999999998E-2</v>
      </c>
      <c r="AQ110" s="17">
        <v>4.3230000000000004</v>
      </c>
      <c r="AR110" s="17">
        <v>1.04</v>
      </c>
      <c r="AS110" s="17">
        <v>5.3180000000000005</v>
      </c>
      <c r="AT110" s="17">
        <v>1.6</v>
      </c>
      <c r="AU110" s="17">
        <v>5.8780000000000001</v>
      </c>
    </row>
    <row r="111" spans="1:47" x14ac:dyDescent="0.2">
      <c r="A111" s="27">
        <v>39692</v>
      </c>
      <c r="B111" s="17">
        <v>54.27</v>
      </c>
      <c r="C111" s="17">
        <v>50.75</v>
      </c>
      <c r="D111" s="17">
        <v>46.74</v>
      </c>
      <c r="E111" s="17">
        <v>57.02</v>
      </c>
      <c r="F111" s="17">
        <v>51.62</v>
      </c>
      <c r="G111" s="17">
        <v>58.74</v>
      </c>
      <c r="I111" s="17">
        <v>51.67</v>
      </c>
      <c r="R111" s="17">
        <v>47.792818268604208</v>
      </c>
      <c r="AI111" s="27"/>
      <c r="AJ111" s="30"/>
      <c r="AL111" s="27">
        <v>40238</v>
      </c>
      <c r="AM111" s="17">
        <v>4.2720000000000002</v>
      </c>
      <c r="AN111" s="17">
        <v>0.54</v>
      </c>
      <c r="AO111" s="17">
        <v>4.8120000000000003</v>
      </c>
      <c r="AP111" s="17">
        <v>4.4999999999999998E-2</v>
      </c>
      <c r="AQ111" s="17">
        <v>4.3170000000000002</v>
      </c>
      <c r="AR111" s="17">
        <v>0.54</v>
      </c>
      <c r="AS111" s="17">
        <v>4.8120000000000003</v>
      </c>
      <c r="AT111" s="17">
        <v>0.72</v>
      </c>
      <c r="AU111" s="17">
        <v>4.992</v>
      </c>
    </row>
    <row r="112" spans="1:47" x14ac:dyDescent="0.2">
      <c r="A112" s="27">
        <v>39722</v>
      </c>
      <c r="B112" s="17">
        <v>40.71</v>
      </c>
      <c r="C112" s="17">
        <v>46.87</v>
      </c>
      <c r="D112" s="17">
        <v>43.92</v>
      </c>
      <c r="E112" s="17">
        <v>43.41</v>
      </c>
      <c r="F112" s="17">
        <v>43.66</v>
      </c>
      <c r="G112" s="17">
        <v>43.29</v>
      </c>
      <c r="I112" s="17">
        <v>43.44</v>
      </c>
      <c r="R112" s="17">
        <v>47.789388873345068</v>
      </c>
      <c r="AI112" s="27"/>
      <c r="AJ112" s="30"/>
      <c r="AL112" s="27">
        <v>40269</v>
      </c>
      <c r="AM112" s="17">
        <v>4.2720000000000002</v>
      </c>
      <c r="AN112" s="17">
        <v>0.36</v>
      </c>
      <c r="AO112" s="17">
        <v>4.6320000000000006</v>
      </c>
      <c r="AP112" s="17">
        <v>4.4999999999999998E-2</v>
      </c>
      <c r="AQ112" s="17">
        <v>4.3170000000000002</v>
      </c>
      <c r="AR112" s="17">
        <v>0.36</v>
      </c>
      <c r="AS112" s="17">
        <v>4.6320000000000006</v>
      </c>
      <c r="AT112" s="17">
        <v>0.38</v>
      </c>
      <c r="AU112" s="17">
        <v>4.6520000000000001</v>
      </c>
    </row>
    <row r="113" spans="1:47" x14ac:dyDescent="0.2">
      <c r="A113" s="27">
        <v>39753</v>
      </c>
      <c r="B113" s="17">
        <v>39.76</v>
      </c>
      <c r="C113" s="17">
        <v>43.86</v>
      </c>
      <c r="D113" s="17">
        <v>41.66</v>
      </c>
      <c r="E113" s="17">
        <v>45.46</v>
      </c>
      <c r="F113" s="17">
        <v>43.4</v>
      </c>
      <c r="G113" s="17">
        <v>42.09</v>
      </c>
      <c r="I113" s="17">
        <v>43.44</v>
      </c>
      <c r="R113" s="17">
        <v>50.032596601509155</v>
      </c>
      <c r="AI113" s="27"/>
      <c r="AJ113" s="30"/>
      <c r="AL113" s="27">
        <v>40299</v>
      </c>
      <c r="AM113" s="17">
        <v>4.4210000000000003</v>
      </c>
      <c r="AN113" s="17">
        <v>0.32500000000000001</v>
      </c>
      <c r="AO113" s="17">
        <v>4.7460000000000004</v>
      </c>
      <c r="AP113" s="17">
        <v>4.4999999999999998E-2</v>
      </c>
      <c r="AQ113" s="17">
        <v>4.4660000000000002</v>
      </c>
      <c r="AR113" s="17">
        <v>0.32500000000000001</v>
      </c>
      <c r="AS113" s="17">
        <v>4.7460000000000004</v>
      </c>
      <c r="AT113" s="17">
        <v>0.33</v>
      </c>
      <c r="AU113" s="17">
        <v>4.7510000000000003</v>
      </c>
    </row>
    <row r="114" spans="1:47" x14ac:dyDescent="0.2">
      <c r="A114" s="27">
        <v>39783</v>
      </c>
      <c r="B114" s="17">
        <v>39.28</v>
      </c>
      <c r="C114" s="17">
        <v>44.01</v>
      </c>
      <c r="D114" s="17">
        <v>41.94</v>
      </c>
      <c r="E114" s="17">
        <v>47.52</v>
      </c>
      <c r="F114" s="17">
        <v>44.69</v>
      </c>
      <c r="G114" s="17">
        <v>41.48</v>
      </c>
      <c r="I114" s="17">
        <v>44.72</v>
      </c>
      <c r="R114" s="17">
        <v>52.016972789665822</v>
      </c>
      <c r="AI114" s="27"/>
      <c r="AJ114" s="30"/>
      <c r="AL114" s="27">
        <v>40330</v>
      </c>
      <c r="AM114" s="17">
        <v>4.5730000000000004</v>
      </c>
      <c r="AN114" s="17">
        <v>0.33500000000000002</v>
      </c>
      <c r="AO114" s="17">
        <v>4.9080000000000004</v>
      </c>
      <c r="AP114" s="17">
        <v>4.4999999999999998E-2</v>
      </c>
      <c r="AQ114" s="17">
        <v>4.6180000000000003</v>
      </c>
      <c r="AR114" s="17">
        <v>0.33500000000000002</v>
      </c>
      <c r="AS114" s="17">
        <v>4.9080000000000004</v>
      </c>
      <c r="AT114" s="17">
        <v>0.37</v>
      </c>
      <c r="AU114" s="17">
        <v>4.9430000000000005</v>
      </c>
    </row>
    <row r="115" spans="1:47" x14ac:dyDescent="0.2">
      <c r="A115" s="27">
        <v>39814</v>
      </c>
      <c r="B115" s="17">
        <v>39.78</v>
      </c>
      <c r="C115" s="17">
        <v>47.12</v>
      </c>
      <c r="D115" s="17">
        <v>44.58</v>
      </c>
      <c r="E115" s="17">
        <v>47.52</v>
      </c>
      <c r="F115" s="17">
        <v>45.19</v>
      </c>
      <c r="G115" s="17">
        <v>42.25</v>
      </c>
      <c r="I115" s="17">
        <v>45.24</v>
      </c>
      <c r="R115" s="17">
        <v>52.880359912482639</v>
      </c>
      <c r="AI115" s="27"/>
      <c r="AJ115" s="30"/>
      <c r="AL115" s="27">
        <v>40360</v>
      </c>
      <c r="AM115" s="17">
        <v>4.6405000000000003</v>
      </c>
      <c r="AN115" s="17">
        <v>0.45</v>
      </c>
      <c r="AO115" s="17">
        <v>5.0905000000000005</v>
      </c>
      <c r="AP115" s="17">
        <v>4.4999999999999998E-2</v>
      </c>
      <c r="AQ115" s="17">
        <v>4.6855000000000002</v>
      </c>
      <c r="AR115" s="17">
        <v>0.35</v>
      </c>
      <c r="AS115" s="17">
        <v>4.9904999999999999</v>
      </c>
      <c r="AT115" s="17">
        <v>0.41</v>
      </c>
      <c r="AU115" s="17">
        <v>5.0505000000000004</v>
      </c>
    </row>
    <row r="116" spans="1:47" x14ac:dyDescent="0.2">
      <c r="A116" s="27">
        <v>39845</v>
      </c>
      <c r="B116" s="17">
        <v>39.78</v>
      </c>
      <c r="C116" s="17">
        <v>46.72</v>
      </c>
      <c r="D116" s="17">
        <v>44.06</v>
      </c>
      <c r="E116" s="17">
        <v>45.45</v>
      </c>
      <c r="F116" s="17">
        <v>43.64</v>
      </c>
      <c r="G116" s="17">
        <v>42.25</v>
      </c>
      <c r="I116" s="17">
        <v>43.68</v>
      </c>
      <c r="R116" s="17">
        <v>51.767452357931973</v>
      </c>
      <c r="AI116" s="27"/>
      <c r="AJ116" s="30"/>
      <c r="AL116" s="27">
        <v>40391</v>
      </c>
      <c r="AM116" s="17">
        <v>4.5525000000000002</v>
      </c>
      <c r="AN116" s="17">
        <v>0.45</v>
      </c>
      <c r="AO116" s="17">
        <v>5.0025000000000004</v>
      </c>
      <c r="AP116" s="17">
        <v>0.13</v>
      </c>
      <c r="AQ116" s="17">
        <v>4.6825000000000001</v>
      </c>
      <c r="AR116" s="17">
        <v>0.35</v>
      </c>
      <c r="AS116" s="17">
        <v>4.9024999999999999</v>
      </c>
      <c r="AT116" s="17">
        <v>0.41</v>
      </c>
      <c r="AU116" s="17">
        <v>4.9625000000000004</v>
      </c>
    </row>
    <row r="117" spans="1:47" x14ac:dyDescent="0.2">
      <c r="A117" s="27">
        <v>39873</v>
      </c>
      <c r="B117" s="17">
        <v>39.299999999999997</v>
      </c>
      <c r="C117" s="17">
        <v>44.44</v>
      </c>
      <c r="D117" s="17">
        <v>41.44</v>
      </c>
      <c r="E117" s="17">
        <v>43.39</v>
      </c>
      <c r="F117" s="17">
        <v>42.86</v>
      </c>
      <c r="G117" s="17">
        <v>41.77</v>
      </c>
      <c r="I117" s="17">
        <v>42.91</v>
      </c>
      <c r="R117" s="17">
        <v>49.992188738046622</v>
      </c>
      <c r="AI117" s="27"/>
      <c r="AJ117" s="30"/>
      <c r="AL117" s="27">
        <v>40422</v>
      </c>
      <c r="AM117" s="17">
        <v>4.4135</v>
      </c>
      <c r="AN117" s="17">
        <v>0.41499999999999998</v>
      </c>
      <c r="AO117" s="17">
        <v>4.8285</v>
      </c>
      <c r="AP117" s="17">
        <v>0.13</v>
      </c>
      <c r="AQ117" s="17">
        <v>4.5434999999999999</v>
      </c>
      <c r="AR117" s="17">
        <v>0.315</v>
      </c>
      <c r="AS117" s="17">
        <v>4.7285000000000004</v>
      </c>
      <c r="AT117" s="17">
        <v>0.36</v>
      </c>
      <c r="AU117" s="17">
        <v>4.7735000000000003</v>
      </c>
    </row>
    <row r="118" spans="1:47" x14ac:dyDescent="0.2">
      <c r="A118" s="27">
        <v>39904</v>
      </c>
      <c r="B118" s="17">
        <v>38.340000000000003</v>
      </c>
      <c r="C118" s="17">
        <v>43.91</v>
      </c>
      <c r="D118" s="17">
        <v>39.86</v>
      </c>
      <c r="E118" s="17">
        <v>36.93</v>
      </c>
      <c r="F118" s="17">
        <v>40.020000000000003</v>
      </c>
      <c r="G118" s="17">
        <v>40.81</v>
      </c>
      <c r="I118" s="17">
        <v>36.96</v>
      </c>
      <c r="R118" s="17">
        <v>46.859651548544555</v>
      </c>
      <c r="AI118" s="27"/>
      <c r="AJ118" s="30"/>
      <c r="AL118" s="27">
        <v>40452</v>
      </c>
      <c r="AM118" s="17">
        <v>4.2595000000000001</v>
      </c>
      <c r="AN118" s="17">
        <v>0.46</v>
      </c>
      <c r="AO118" s="17">
        <v>4.7195</v>
      </c>
      <c r="AP118" s="17">
        <v>0.13</v>
      </c>
      <c r="AQ118" s="17">
        <v>4.3895</v>
      </c>
      <c r="AR118" s="17">
        <v>0.36</v>
      </c>
      <c r="AS118" s="17">
        <v>4.6195000000000004</v>
      </c>
      <c r="AT118" s="17">
        <v>0.4</v>
      </c>
      <c r="AU118" s="17">
        <v>4.6595000000000004</v>
      </c>
    </row>
    <row r="119" spans="1:47" x14ac:dyDescent="0.2">
      <c r="A119" s="27">
        <v>39934</v>
      </c>
      <c r="B119" s="17">
        <v>39.299999999999997</v>
      </c>
      <c r="C119" s="17">
        <v>41.77</v>
      </c>
      <c r="D119" s="17">
        <v>37.76</v>
      </c>
      <c r="E119" s="17">
        <v>37.450000000000003</v>
      </c>
      <c r="F119" s="17">
        <v>40.799999999999997</v>
      </c>
      <c r="G119" s="17">
        <v>41.77</v>
      </c>
      <c r="I119" s="17">
        <v>37.479999999999997</v>
      </c>
      <c r="R119" s="17">
        <v>46.946804322637774</v>
      </c>
      <c r="AI119" s="27"/>
      <c r="AJ119" s="30"/>
      <c r="AL119" s="27">
        <v>40483</v>
      </c>
      <c r="AM119" s="17">
        <v>4.2645</v>
      </c>
      <c r="AN119" s="17">
        <v>0.56000000000000005</v>
      </c>
      <c r="AO119" s="17">
        <v>4.8245000000000005</v>
      </c>
      <c r="AP119" s="17">
        <v>0.13</v>
      </c>
      <c r="AQ119" s="17">
        <v>4.3944999999999999</v>
      </c>
      <c r="AR119" s="17">
        <v>0.46</v>
      </c>
      <c r="AS119" s="17">
        <v>4.7244999999999999</v>
      </c>
      <c r="AT119" s="17">
        <v>0.73</v>
      </c>
      <c r="AU119" s="17">
        <v>4.9945000000000004</v>
      </c>
    </row>
    <row r="120" spans="1:47" x14ac:dyDescent="0.2">
      <c r="A120" s="27">
        <v>39965</v>
      </c>
      <c r="B120" s="17">
        <v>45.77</v>
      </c>
      <c r="C120" s="17">
        <v>42.45</v>
      </c>
      <c r="D120" s="17">
        <v>38.29</v>
      </c>
      <c r="E120" s="17">
        <v>42.61</v>
      </c>
      <c r="F120" s="17">
        <v>45.44</v>
      </c>
      <c r="G120" s="17">
        <v>49.42</v>
      </c>
      <c r="I120" s="17">
        <v>42.65</v>
      </c>
      <c r="R120" s="17">
        <v>47.462624535509548</v>
      </c>
      <c r="AI120" s="27"/>
      <c r="AJ120" s="30"/>
      <c r="AL120" s="27">
        <v>40513</v>
      </c>
      <c r="AM120" s="17">
        <v>4.3025000000000002</v>
      </c>
      <c r="AN120" s="17">
        <v>0.77</v>
      </c>
      <c r="AO120" s="17">
        <v>5.0724999999999998</v>
      </c>
      <c r="AP120" s="17">
        <v>0.13</v>
      </c>
      <c r="AQ120" s="17">
        <v>4.4325000000000001</v>
      </c>
      <c r="AR120" s="17">
        <v>0.77</v>
      </c>
      <c r="AS120" s="17">
        <v>5.0724999999999998</v>
      </c>
      <c r="AT120" s="17">
        <v>0.98</v>
      </c>
      <c r="AU120" s="17">
        <v>5.2824999999999998</v>
      </c>
    </row>
    <row r="121" spans="1:47" x14ac:dyDescent="0.2">
      <c r="A121" s="27">
        <v>39995</v>
      </c>
      <c r="B121" s="17">
        <v>57.03</v>
      </c>
      <c r="C121" s="17">
        <v>53.08</v>
      </c>
      <c r="D121" s="17">
        <v>48.29</v>
      </c>
      <c r="E121" s="17">
        <v>53.71</v>
      </c>
      <c r="F121" s="17">
        <v>59.38</v>
      </c>
      <c r="G121" s="17">
        <v>61.33</v>
      </c>
      <c r="I121" s="17">
        <v>53.76</v>
      </c>
      <c r="R121" s="17">
        <v>48.069349302395004</v>
      </c>
      <c r="AI121" s="27"/>
      <c r="AJ121" s="30"/>
      <c r="AL121" s="27">
        <v>40544</v>
      </c>
      <c r="AM121" s="17">
        <v>4.3475000000000001</v>
      </c>
      <c r="AN121" s="17">
        <v>1.04</v>
      </c>
      <c r="AO121" s="17">
        <v>5.3875000000000002</v>
      </c>
      <c r="AP121" s="17">
        <v>4.4999999999999998E-2</v>
      </c>
      <c r="AQ121" s="17">
        <v>4.3925000000000001</v>
      </c>
      <c r="AR121" s="17">
        <v>1.04</v>
      </c>
      <c r="AS121" s="17">
        <v>5.3875000000000002</v>
      </c>
      <c r="AT121" s="17">
        <v>1.6</v>
      </c>
      <c r="AU121" s="17">
        <v>5.9474999999999998</v>
      </c>
    </row>
    <row r="122" spans="1:47" x14ac:dyDescent="0.2">
      <c r="A122" s="27">
        <v>40026</v>
      </c>
      <c r="B122" s="17">
        <v>66.14</v>
      </c>
      <c r="C122" s="17">
        <v>56.59</v>
      </c>
      <c r="D122" s="17">
        <v>52.24</v>
      </c>
      <c r="E122" s="17">
        <v>62.49</v>
      </c>
      <c r="F122" s="17">
        <v>65.319999999999993</v>
      </c>
      <c r="G122" s="17">
        <v>71.37</v>
      </c>
      <c r="I122" s="17">
        <v>62.55</v>
      </c>
      <c r="R122" s="17">
        <v>48.587235252555864</v>
      </c>
      <c r="AI122" s="27"/>
      <c r="AJ122" s="30"/>
      <c r="AL122" s="27">
        <v>40575</v>
      </c>
      <c r="AM122" s="17">
        <v>4.3855000000000004</v>
      </c>
      <c r="AN122" s="17">
        <v>1.04</v>
      </c>
      <c r="AO122" s="17">
        <v>5.4255000000000004</v>
      </c>
      <c r="AP122" s="17">
        <v>4.4999999999999998E-2</v>
      </c>
      <c r="AQ122" s="17">
        <v>4.4305000000000003</v>
      </c>
      <c r="AR122" s="17">
        <v>1.04</v>
      </c>
      <c r="AS122" s="17">
        <v>5.4255000000000004</v>
      </c>
      <c r="AT122" s="17">
        <v>1.6</v>
      </c>
      <c r="AU122" s="17">
        <v>5.9855</v>
      </c>
    </row>
    <row r="123" spans="1:47" x14ac:dyDescent="0.2">
      <c r="A123" s="27">
        <v>40057</v>
      </c>
      <c r="B123" s="17">
        <v>54.64</v>
      </c>
      <c r="C123" s="17">
        <v>51.22</v>
      </c>
      <c r="D123" s="17">
        <v>46.98</v>
      </c>
      <c r="E123" s="17">
        <v>57.33</v>
      </c>
      <c r="F123" s="17">
        <v>51.9</v>
      </c>
      <c r="G123" s="17">
        <v>58.95</v>
      </c>
      <c r="I123" s="17">
        <v>51.95</v>
      </c>
      <c r="R123" s="17">
        <v>48.53546801239029</v>
      </c>
      <c r="AI123" s="27"/>
      <c r="AJ123" s="30"/>
      <c r="AL123" s="27">
        <v>40603</v>
      </c>
      <c r="AM123" s="17">
        <v>4.3795000000000002</v>
      </c>
      <c r="AN123" s="17">
        <v>0.54</v>
      </c>
      <c r="AO123" s="17">
        <v>4.9195000000000002</v>
      </c>
      <c r="AP123" s="17">
        <v>4.4999999999999998E-2</v>
      </c>
      <c r="AQ123" s="17">
        <v>4.4245000000000001</v>
      </c>
      <c r="AR123" s="17">
        <v>0.54</v>
      </c>
      <c r="AS123" s="17">
        <v>4.9195000000000002</v>
      </c>
      <c r="AT123" s="17">
        <v>0.72</v>
      </c>
      <c r="AU123" s="17">
        <v>5.0994999999999999</v>
      </c>
    </row>
    <row r="124" spans="1:47" x14ac:dyDescent="0.2">
      <c r="A124" s="27">
        <v>40087</v>
      </c>
      <c r="B124" s="17">
        <v>40.98</v>
      </c>
      <c r="C124" s="17">
        <v>47.59</v>
      </c>
      <c r="D124" s="17">
        <v>44.36</v>
      </c>
      <c r="E124" s="17">
        <v>43.64</v>
      </c>
      <c r="F124" s="17">
        <v>43.89</v>
      </c>
      <c r="G124" s="17">
        <v>43.55</v>
      </c>
      <c r="I124" s="17">
        <v>43.68</v>
      </c>
      <c r="R124" s="17">
        <v>48.561141569184556</v>
      </c>
      <c r="AI124" s="27"/>
      <c r="AJ124" s="30"/>
      <c r="AL124" s="27">
        <v>40634</v>
      </c>
      <c r="AM124" s="17">
        <v>4.3795000000000002</v>
      </c>
      <c r="AN124" s="17">
        <v>0.36</v>
      </c>
      <c r="AO124" s="17">
        <v>4.7395000000000005</v>
      </c>
      <c r="AP124" s="17">
        <v>4.4999999999999998E-2</v>
      </c>
      <c r="AQ124" s="17">
        <v>4.4245000000000001</v>
      </c>
      <c r="AR124" s="17">
        <v>0.36</v>
      </c>
      <c r="AS124" s="17">
        <v>4.7395000000000005</v>
      </c>
      <c r="AT124" s="17">
        <v>0.38</v>
      </c>
      <c r="AU124" s="17">
        <v>4.7595000000000001</v>
      </c>
    </row>
    <row r="125" spans="1:47" x14ac:dyDescent="0.2">
      <c r="A125" s="27">
        <v>40118</v>
      </c>
      <c r="B125" s="17">
        <v>40.020000000000003</v>
      </c>
      <c r="C125" s="17">
        <v>44.77</v>
      </c>
      <c r="D125" s="17">
        <v>42.26</v>
      </c>
      <c r="E125" s="17">
        <v>45.71</v>
      </c>
      <c r="F125" s="17">
        <v>43.63</v>
      </c>
      <c r="G125" s="17">
        <v>42.36</v>
      </c>
      <c r="I125" s="17">
        <v>43.68</v>
      </c>
      <c r="R125" s="17">
        <v>51.301958158280307</v>
      </c>
      <c r="AI125" s="27"/>
      <c r="AJ125" s="30"/>
      <c r="AL125" s="27">
        <v>40664</v>
      </c>
      <c r="AM125" s="17">
        <v>4.5285000000000002</v>
      </c>
      <c r="AN125" s="17">
        <v>0.32500000000000001</v>
      </c>
      <c r="AO125" s="17">
        <v>4.8535000000000004</v>
      </c>
      <c r="AP125" s="17">
        <v>4.4999999999999998E-2</v>
      </c>
      <c r="AQ125" s="17">
        <v>4.5735000000000001</v>
      </c>
      <c r="AR125" s="17">
        <v>0.32500000000000001</v>
      </c>
      <c r="AS125" s="17">
        <v>4.8535000000000004</v>
      </c>
      <c r="AT125" s="17">
        <v>0.33</v>
      </c>
      <c r="AU125" s="17">
        <v>4.8585000000000003</v>
      </c>
    </row>
    <row r="126" spans="1:47" x14ac:dyDescent="0.2">
      <c r="A126" s="27">
        <v>40148</v>
      </c>
      <c r="B126" s="17">
        <v>39.54</v>
      </c>
      <c r="C126" s="17">
        <v>44.91</v>
      </c>
      <c r="D126" s="17">
        <v>42.52</v>
      </c>
      <c r="E126" s="17">
        <v>47.77</v>
      </c>
      <c r="F126" s="17">
        <v>44.92</v>
      </c>
      <c r="G126" s="17">
        <v>41.76</v>
      </c>
      <c r="I126" s="17">
        <v>44.97</v>
      </c>
      <c r="R126" s="17">
        <v>53.304856481237842</v>
      </c>
      <c r="AI126" s="27"/>
      <c r="AJ126" s="30"/>
      <c r="AL126" s="27">
        <v>40695</v>
      </c>
      <c r="AM126" s="17">
        <v>4.6805000000000003</v>
      </c>
      <c r="AN126" s="17">
        <v>0.33500000000000002</v>
      </c>
      <c r="AO126" s="17">
        <v>5.0155000000000003</v>
      </c>
      <c r="AP126" s="17">
        <v>4.4999999999999998E-2</v>
      </c>
      <c r="AQ126" s="17">
        <v>4.7255000000000003</v>
      </c>
      <c r="AR126" s="17">
        <v>0.33500000000000002</v>
      </c>
      <c r="AS126" s="17">
        <v>5.0155000000000003</v>
      </c>
      <c r="AT126" s="17">
        <v>0.37</v>
      </c>
      <c r="AU126" s="17">
        <v>5.0505000000000004</v>
      </c>
    </row>
    <row r="127" spans="1:47" x14ac:dyDescent="0.2">
      <c r="A127" s="27">
        <v>40179</v>
      </c>
      <c r="B127" s="17">
        <v>40.049999999999997</v>
      </c>
      <c r="C127" s="17">
        <v>47.86</v>
      </c>
      <c r="D127" s="17">
        <v>45.01</v>
      </c>
      <c r="E127" s="17">
        <v>47.77</v>
      </c>
      <c r="F127" s="17">
        <v>45.43</v>
      </c>
      <c r="G127" s="17">
        <v>42.47</v>
      </c>
      <c r="I127" s="17">
        <v>45.48</v>
      </c>
      <c r="R127" s="17">
        <v>54.21309052353088</v>
      </c>
      <c r="AI127" s="27"/>
      <c r="AJ127" s="30"/>
      <c r="AL127" s="27">
        <v>40725</v>
      </c>
      <c r="AM127" s="17">
        <v>4.7505000000000006</v>
      </c>
      <c r="AN127" s="17">
        <v>0.45</v>
      </c>
      <c r="AO127" s="17">
        <v>5.2005000000000008</v>
      </c>
      <c r="AP127" s="17">
        <v>4.4999999999999998E-2</v>
      </c>
      <c r="AQ127" s="17">
        <v>4.7955000000000005</v>
      </c>
      <c r="AR127" s="17">
        <v>0.35</v>
      </c>
      <c r="AS127" s="17">
        <v>5.1005000000000003</v>
      </c>
      <c r="AT127" s="17">
        <v>0.41</v>
      </c>
      <c r="AU127" s="17">
        <v>5.1605000000000008</v>
      </c>
    </row>
    <row r="128" spans="1:47" x14ac:dyDescent="0.2">
      <c r="A128" s="27">
        <v>40210</v>
      </c>
      <c r="B128" s="17">
        <v>40.049999999999997</v>
      </c>
      <c r="C128" s="17">
        <v>47.49</v>
      </c>
      <c r="D128" s="17">
        <v>44.52</v>
      </c>
      <c r="E128" s="17">
        <v>45.7</v>
      </c>
      <c r="F128" s="17">
        <v>43.87</v>
      </c>
      <c r="G128" s="17">
        <v>42.47</v>
      </c>
      <c r="I128" s="17">
        <v>43.92</v>
      </c>
      <c r="R128" s="17">
        <v>53.100372783063605</v>
      </c>
      <c r="AI128" s="27"/>
      <c r="AJ128" s="30"/>
      <c r="AL128" s="27">
        <v>40756</v>
      </c>
      <c r="AM128" s="17">
        <v>4.6624999999999996</v>
      </c>
      <c r="AN128" s="17">
        <v>0.45</v>
      </c>
      <c r="AO128" s="17">
        <v>5.1124999999999998</v>
      </c>
      <c r="AP128" s="17">
        <v>0.13</v>
      </c>
      <c r="AQ128" s="17">
        <v>4.7925000000000004</v>
      </c>
      <c r="AR128" s="17">
        <v>0.35</v>
      </c>
      <c r="AS128" s="17">
        <v>5.0125000000000002</v>
      </c>
      <c r="AT128" s="17">
        <v>0.41</v>
      </c>
      <c r="AU128" s="17">
        <v>5.0724999999999998</v>
      </c>
    </row>
    <row r="129" spans="1:38" x14ac:dyDescent="0.2">
      <c r="A129" s="27">
        <v>40238</v>
      </c>
      <c r="B129" s="17">
        <v>39.56</v>
      </c>
      <c r="C129" s="17">
        <v>45.36</v>
      </c>
      <c r="D129" s="17">
        <v>42.08</v>
      </c>
      <c r="E129" s="17">
        <v>43.62</v>
      </c>
      <c r="F129" s="17">
        <v>43.09</v>
      </c>
      <c r="G129" s="17">
        <v>41.99</v>
      </c>
      <c r="I129" s="17">
        <v>43.14</v>
      </c>
      <c r="R129" s="17">
        <v>51.320131974997125</v>
      </c>
      <c r="AI129" s="27"/>
      <c r="AJ129" s="30"/>
      <c r="AL129" s="27"/>
    </row>
    <row r="130" spans="1:38" x14ac:dyDescent="0.2">
      <c r="A130" s="27">
        <v>40269</v>
      </c>
      <c r="B130" s="17">
        <v>38.6</v>
      </c>
      <c r="C130" s="17">
        <v>44.86</v>
      </c>
      <c r="D130" s="17">
        <v>40.619999999999997</v>
      </c>
      <c r="E130" s="17">
        <v>37.130000000000003</v>
      </c>
      <c r="F130" s="17">
        <v>40.229999999999997</v>
      </c>
      <c r="G130" s="17">
        <v>41.03</v>
      </c>
      <c r="I130" s="17">
        <v>37.159999999999997</v>
      </c>
      <c r="R130" s="17">
        <v>47.718265910555175</v>
      </c>
      <c r="AI130" s="27"/>
      <c r="AJ130" s="30"/>
      <c r="AL130" s="27"/>
    </row>
    <row r="131" spans="1:38" x14ac:dyDescent="0.2">
      <c r="A131" s="27">
        <v>40299</v>
      </c>
      <c r="B131" s="17">
        <v>39.56</v>
      </c>
      <c r="C131" s="17">
        <v>42.86</v>
      </c>
      <c r="D131" s="17">
        <v>38.659999999999997</v>
      </c>
      <c r="E131" s="17">
        <v>37.64</v>
      </c>
      <c r="F131" s="17">
        <v>41.01</v>
      </c>
      <c r="G131" s="17">
        <v>41.99</v>
      </c>
      <c r="I131" s="17">
        <v>37.68</v>
      </c>
      <c r="R131" s="17">
        <v>47.811970932171157</v>
      </c>
      <c r="AI131" s="27"/>
      <c r="AJ131" s="30"/>
      <c r="AL131" s="27"/>
    </row>
    <row r="132" spans="1:38" x14ac:dyDescent="0.2">
      <c r="A132" s="27">
        <v>40330</v>
      </c>
      <c r="B132" s="17">
        <v>46.08</v>
      </c>
      <c r="C132" s="17">
        <v>43.5</v>
      </c>
      <c r="D132" s="17">
        <v>39.159999999999997</v>
      </c>
      <c r="E132" s="17">
        <v>42.84</v>
      </c>
      <c r="F132" s="17">
        <v>45.68</v>
      </c>
      <c r="G132" s="17">
        <v>49.58</v>
      </c>
      <c r="I132" s="17">
        <v>42.88</v>
      </c>
      <c r="R132" s="17">
        <v>48.337466434182538</v>
      </c>
      <c r="AI132" s="27"/>
      <c r="AJ132" s="30"/>
      <c r="AL132" s="27"/>
    </row>
    <row r="133" spans="1:38" x14ac:dyDescent="0.2">
      <c r="A133" s="27">
        <v>40360</v>
      </c>
      <c r="B133" s="17">
        <v>57.41</v>
      </c>
      <c r="C133" s="17">
        <v>53.44</v>
      </c>
      <c r="D133" s="17">
        <v>48.46</v>
      </c>
      <c r="E133" s="17">
        <v>54</v>
      </c>
      <c r="F133" s="17">
        <v>59.7</v>
      </c>
      <c r="G133" s="17">
        <v>61.5</v>
      </c>
      <c r="I133" s="17">
        <v>54.05</v>
      </c>
      <c r="R133" s="17">
        <v>48.954421537577623</v>
      </c>
      <c r="AI133" s="27"/>
      <c r="AJ133" s="30"/>
      <c r="AL133" s="27"/>
    </row>
    <row r="134" spans="1:38" x14ac:dyDescent="0.2">
      <c r="A134" s="27">
        <v>40391</v>
      </c>
      <c r="B134" s="17">
        <v>66.58</v>
      </c>
      <c r="C134" s="17">
        <v>56.72</v>
      </c>
      <c r="D134" s="17">
        <v>52.14</v>
      </c>
      <c r="E134" s="17">
        <v>62.82</v>
      </c>
      <c r="F134" s="17">
        <v>65.67</v>
      </c>
      <c r="G134" s="17">
        <v>71.52</v>
      </c>
      <c r="I134" s="17">
        <v>62.89</v>
      </c>
      <c r="R134" s="17">
        <v>49.482274025831138</v>
      </c>
      <c r="AI134" s="27"/>
      <c r="AJ134" s="30"/>
      <c r="AL134" s="27"/>
    </row>
    <row r="135" spans="1:38" x14ac:dyDescent="0.2">
      <c r="A135" s="27">
        <v>40422</v>
      </c>
      <c r="B135" s="17">
        <v>55</v>
      </c>
      <c r="C135" s="17">
        <v>51.7</v>
      </c>
      <c r="D135" s="17">
        <v>47.25</v>
      </c>
      <c r="E135" s="17">
        <v>57.63</v>
      </c>
      <c r="F135" s="17">
        <v>52.17</v>
      </c>
      <c r="G135" s="17">
        <v>59.1</v>
      </c>
      <c r="I135" s="17">
        <v>52.23</v>
      </c>
      <c r="R135" s="17">
        <v>49.436547836771211</v>
      </c>
      <c r="AI135" s="27"/>
      <c r="AJ135" s="30"/>
      <c r="AL135" s="27"/>
    </row>
    <row r="136" spans="1:38" x14ac:dyDescent="0.2">
      <c r="A136" s="27">
        <v>40452</v>
      </c>
      <c r="B136" s="17">
        <v>41.25</v>
      </c>
      <c r="C136" s="17">
        <v>48.31</v>
      </c>
      <c r="D136" s="17">
        <v>44.8</v>
      </c>
      <c r="E136" s="17">
        <v>43.87</v>
      </c>
      <c r="F136" s="17">
        <v>44.12</v>
      </c>
      <c r="G136" s="17">
        <v>43.77</v>
      </c>
      <c r="I136" s="17">
        <v>43.92</v>
      </c>
      <c r="R136" s="17">
        <v>49.468609702909518</v>
      </c>
      <c r="AI136" s="27"/>
      <c r="AJ136" s="30"/>
      <c r="AL136" s="27"/>
    </row>
    <row r="137" spans="1:38" x14ac:dyDescent="0.2">
      <c r="A137" s="27">
        <v>40483</v>
      </c>
      <c r="B137" s="17">
        <v>40.29</v>
      </c>
      <c r="C137" s="17">
        <v>45.67</v>
      </c>
      <c r="D137" s="17">
        <v>42.85</v>
      </c>
      <c r="E137" s="17">
        <v>45.95</v>
      </c>
      <c r="F137" s="17">
        <v>43.86</v>
      </c>
      <c r="G137" s="17">
        <v>42.6</v>
      </c>
      <c r="I137" s="17">
        <v>43.92</v>
      </c>
      <c r="R137" s="17">
        <v>51.843640161396486</v>
      </c>
      <c r="AI137" s="27"/>
      <c r="AJ137" s="30"/>
      <c r="AL137" s="27"/>
    </row>
    <row r="138" spans="1:38" x14ac:dyDescent="0.2">
      <c r="A138" s="27">
        <v>40513</v>
      </c>
      <c r="B138" s="17">
        <v>39.81</v>
      </c>
      <c r="C138" s="17">
        <v>45.8</v>
      </c>
      <c r="D138" s="17">
        <v>43.1</v>
      </c>
      <c r="E138" s="17">
        <v>48.02</v>
      </c>
      <c r="F138" s="17">
        <v>45.16</v>
      </c>
      <c r="G138" s="17">
        <v>42.01</v>
      </c>
      <c r="I138" s="17">
        <v>45.21</v>
      </c>
      <c r="R138" s="17">
        <v>53.867827558319142</v>
      </c>
      <c r="AI138" s="27"/>
      <c r="AJ138" s="30"/>
      <c r="AL138" s="27"/>
    </row>
    <row r="139" spans="1:38" x14ac:dyDescent="0.2">
      <c r="A139" s="27">
        <v>40544</v>
      </c>
      <c r="B139" s="17">
        <v>40.31</v>
      </c>
      <c r="C139" s="17">
        <v>48.6</v>
      </c>
      <c r="D139" s="17">
        <v>45.44</v>
      </c>
      <c r="E139" s="17">
        <v>48.03</v>
      </c>
      <c r="F139" s="17">
        <v>45.67</v>
      </c>
      <c r="G139" s="17">
        <v>42.68</v>
      </c>
      <c r="I139" s="17">
        <v>45.73</v>
      </c>
      <c r="R139" s="17">
        <v>42.712254729293107</v>
      </c>
      <c r="AI139" s="27"/>
      <c r="AJ139" s="30"/>
      <c r="AL139" s="27"/>
    </row>
    <row r="140" spans="1:38" x14ac:dyDescent="0.2">
      <c r="A140" s="27">
        <v>40575</v>
      </c>
      <c r="B140" s="17">
        <v>40.31</v>
      </c>
      <c r="C140" s="17">
        <v>48.26</v>
      </c>
      <c r="D140" s="17">
        <v>44.99</v>
      </c>
      <c r="E140" s="17">
        <v>45.94</v>
      </c>
      <c r="F140" s="17">
        <v>44.1</v>
      </c>
      <c r="G140" s="17">
        <v>42.68</v>
      </c>
      <c r="I140" s="17">
        <v>44.16</v>
      </c>
      <c r="R140" s="17">
        <v>41.81334271283194</v>
      </c>
      <c r="AI140" s="27"/>
      <c r="AJ140" s="30"/>
      <c r="AL140" s="27"/>
    </row>
    <row r="141" spans="1:38" x14ac:dyDescent="0.2">
      <c r="A141" s="27">
        <v>40603</v>
      </c>
      <c r="B141" s="17">
        <v>39.83</v>
      </c>
      <c r="C141" s="17">
        <v>46.27</v>
      </c>
      <c r="D141" s="17">
        <v>42.72</v>
      </c>
      <c r="E141" s="17">
        <v>43.85</v>
      </c>
      <c r="F141" s="17">
        <v>43.32</v>
      </c>
      <c r="G141" s="17">
        <v>42.21</v>
      </c>
      <c r="I141" s="17">
        <v>43.38</v>
      </c>
      <c r="R141" s="17">
        <v>40.379435831909007</v>
      </c>
      <c r="AI141" s="27"/>
      <c r="AJ141" s="30"/>
      <c r="AL141" s="27"/>
    </row>
    <row r="142" spans="1:38" x14ac:dyDescent="0.2">
      <c r="A142" s="27">
        <v>40634</v>
      </c>
      <c r="B142" s="17">
        <v>38.85</v>
      </c>
      <c r="C142" s="17">
        <v>45.81</v>
      </c>
      <c r="D142" s="17">
        <v>41.35</v>
      </c>
      <c r="E142" s="17">
        <v>37.32</v>
      </c>
      <c r="F142" s="17">
        <v>40.450000000000003</v>
      </c>
      <c r="G142" s="17">
        <v>41.23</v>
      </c>
      <c r="I142" s="17">
        <v>37.369999999999997</v>
      </c>
      <c r="R142" s="17">
        <v>37.849238862591235</v>
      </c>
      <c r="AI142" s="27"/>
      <c r="AJ142" s="30"/>
      <c r="AL142" s="27"/>
    </row>
    <row r="143" spans="1:38" x14ac:dyDescent="0.2">
      <c r="A143" s="27">
        <v>40664</v>
      </c>
      <c r="B143" s="17">
        <v>39.83</v>
      </c>
      <c r="C143" s="17">
        <v>43.93</v>
      </c>
      <c r="D143" s="17">
        <v>39.54</v>
      </c>
      <c r="E143" s="17">
        <v>37.840000000000003</v>
      </c>
      <c r="F143" s="17">
        <v>41.23</v>
      </c>
      <c r="G143" s="17">
        <v>42.21</v>
      </c>
      <c r="I143" s="17">
        <v>37.89</v>
      </c>
      <c r="R143" s="17">
        <v>37.919633456984975</v>
      </c>
      <c r="AI143" s="27"/>
      <c r="AJ143" s="30"/>
      <c r="AL143" s="27"/>
    </row>
    <row r="144" spans="1:38" x14ac:dyDescent="0.2">
      <c r="A144" s="27">
        <v>40695</v>
      </c>
      <c r="B144" s="17">
        <v>46.38</v>
      </c>
      <c r="C144" s="17">
        <v>44.53</v>
      </c>
      <c r="D144" s="17">
        <v>40</v>
      </c>
      <c r="E144" s="17">
        <v>43.06</v>
      </c>
      <c r="F144" s="17">
        <v>45.92</v>
      </c>
      <c r="G144" s="17">
        <v>49.74</v>
      </c>
      <c r="I144" s="17">
        <v>43.11</v>
      </c>
      <c r="R144" s="17">
        <v>38.3362691297217</v>
      </c>
      <c r="AI144" s="27"/>
      <c r="AJ144" s="30"/>
      <c r="AL144" s="27"/>
    </row>
    <row r="145" spans="1:38" x14ac:dyDescent="0.2">
      <c r="A145" s="27">
        <v>40725</v>
      </c>
      <c r="B145" s="17">
        <v>57.79</v>
      </c>
      <c r="C145" s="17">
        <v>53.82</v>
      </c>
      <c r="D145" s="17">
        <v>48.66</v>
      </c>
      <c r="E145" s="17">
        <v>54.28</v>
      </c>
      <c r="F145" s="17">
        <v>60.01</v>
      </c>
      <c r="G145" s="17">
        <v>61.68</v>
      </c>
      <c r="I145" s="17">
        <v>54.35</v>
      </c>
      <c r="R145" s="17">
        <v>38.826329765403294</v>
      </c>
      <c r="AI145" s="27"/>
      <c r="AJ145" s="30"/>
      <c r="AL145" s="27"/>
    </row>
    <row r="146" spans="1:38" x14ac:dyDescent="0.2">
      <c r="A146" s="27">
        <v>40756</v>
      </c>
      <c r="B146" s="17">
        <v>67.02</v>
      </c>
      <c r="C146" s="17">
        <v>56.89</v>
      </c>
      <c r="D146" s="17">
        <v>52.08</v>
      </c>
      <c r="E146" s="17">
        <v>63.16</v>
      </c>
      <c r="F146" s="17">
        <v>66.010000000000005</v>
      </c>
      <c r="G146" s="17">
        <v>71.69</v>
      </c>
      <c r="I146" s="17">
        <v>63.23</v>
      </c>
      <c r="R146" s="17">
        <v>39.24463396493222</v>
      </c>
      <c r="AI146" s="27"/>
      <c r="AJ146" s="30"/>
      <c r="AL146" s="27"/>
    </row>
    <row r="147" spans="1:38" x14ac:dyDescent="0.2">
      <c r="A147" s="27">
        <v>40787</v>
      </c>
      <c r="B147" s="17">
        <v>55.36</v>
      </c>
      <c r="C147" s="17">
        <v>52.19</v>
      </c>
      <c r="D147" s="17">
        <v>47.53</v>
      </c>
      <c r="E147" s="17">
        <v>57.94</v>
      </c>
      <c r="F147" s="17">
        <v>52.44</v>
      </c>
      <c r="G147" s="17">
        <v>59.26</v>
      </c>
      <c r="I147" s="17">
        <v>52.52</v>
      </c>
      <c r="R147" s="17">
        <v>39.202820793610314</v>
      </c>
      <c r="AI147" s="27"/>
      <c r="AJ147" s="30"/>
      <c r="AL147" s="27"/>
    </row>
    <row r="148" spans="1:38" x14ac:dyDescent="0.2">
      <c r="A148" s="27">
        <v>40817</v>
      </c>
      <c r="B148" s="17">
        <v>41.53</v>
      </c>
      <c r="C148" s="17">
        <v>49.03</v>
      </c>
      <c r="D148" s="17">
        <v>45.25</v>
      </c>
      <c r="E148" s="17">
        <v>44.1</v>
      </c>
      <c r="F148" s="17">
        <v>44.35</v>
      </c>
      <c r="G148" s="17">
        <v>43.99</v>
      </c>
      <c r="I148" s="17">
        <v>44.15</v>
      </c>
      <c r="R148" s="17">
        <v>39.223557708022753</v>
      </c>
      <c r="AI148" s="27"/>
      <c r="AJ148" s="30"/>
      <c r="AL148" s="27"/>
    </row>
    <row r="149" spans="1:38" x14ac:dyDescent="0.2">
      <c r="A149" s="27">
        <v>40848</v>
      </c>
      <c r="B149" s="17">
        <v>40.56</v>
      </c>
      <c r="C149" s="17">
        <v>46.56</v>
      </c>
      <c r="D149" s="17">
        <v>43.43</v>
      </c>
      <c r="E149" s="17">
        <v>46.19</v>
      </c>
      <c r="F149" s="17">
        <v>44.09</v>
      </c>
      <c r="G149" s="17">
        <v>42.83</v>
      </c>
      <c r="I149" s="17">
        <v>44.15</v>
      </c>
      <c r="R149" s="17">
        <v>41.437356110935966</v>
      </c>
      <c r="AI149" s="27"/>
      <c r="AJ149" s="30"/>
      <c r="AL149" s="27"/>
    </row>
    <row r="150" spans="1:38" x14ac:dyDescent="0.2">
      <c r="A150" s="27">
        <v>40878</v>
      </c>
      <c r="B150" s="17">
        <v>40.07</v>
      </c>
      <c r="C150" s="17">
        <v>46.69</v>
      </c>
      <c r="D150" s="17">
        <v>43.67</v>
      </c>
      <c r="E150" s="17">
        <v>48.28</v>
      </c>
      <c r="F150" s="17">
        <v>45.4</v>
      </c>
      <c r="G150" s="17">
        <v>42.23</v>
      </c>
      <c r="I150" s="17">
        <v>45.46</v>
      </c>
      <c r="R150" s="17">
        <v>43.05512693376356</v>
      </c>
      <c r="AI150" s="27"/>
      <c r="AJ150" s="30"/>
      <c r="AL150" s="27"/>
    </row>
    <row r="151" spans="1:38" x14ac:dyDescent="0.2">
      <c r="A151" s="27">
        <v>40909</v>
      </c>
      <c r="B151" s="17">
        <v>40.58</v>
      </c>
      <c r="C151" s="17">
        <v>49.34</v>
      </c>
      <c r="D151" s="17">
        <v>45.88</v>
      </c>
      <c r="E151" s="17">
        <v>48.28</v>
      </c>
      <c r="F151" s="17">
        <v>45.91</v>
      </c>
      <c r="G151" s="17">
        <v>42.9</v>
      </c>
      <c r="I151" s="17">
        <v>45.98</v>
      </c>
      <c r="R151" s="17">
        <v>42.712254729293107</v>
      </c>
      <c r="AI151" s="27"/>
      <c r="AJ151" s="30"/>
      <c r="AL151" s="27"/>
    </row>
    <row r="152" spans="1:38" x14ac:dyDescent="0.2">
      <c r="A152" s="27">
        <v>40940</v>
      </c>
      <c r="B152" s="17">
        <v>40.58</v>
      </c>
      <c r="C152" s="17">
        <v>49.02</v>
      </c>
      <c r="D152" s="17">
        <v>45.46</v>
      </c>
      <c r="E152" s="17">
        <v>46.18</v>
      </c>
      <c r="F152" s="17">
        <v>44.33</v>
      </c>
      <c r="G152" s="17">
        <v>42.9</v>
      </c>
      <c r="I152" s="17">
        <v>44.4</v>
      </c>
      <c r="R152" s="17">
        <v>41.81334271283194</v>
      </c>
      <c r="AI152" s="27"/>
      <c r="AJ152" s="30"/>
      <c r="AL152" s="27"/>
    </row>
    <row r="153" spans="1:38" x14ac:dyDescent="0.2">
      <c r="AI153" s="27"/>
      <c r="AJ153" s="30"/>
      <c r="AL153" s="27"/>
    </row>
    <row r="154" spans="1:38" x14ac:dyDescent="0.2">
      <c r="AI154" s="27"/>
      <c r="AJ154" s="30"/>
      <c r="AL154" s="27"/>
    </row>
    <row r="155" spans="1:38" x14ac:dyDescent="0.2">
      <c r="AI155" s="27"/>
      <c r="AJ155" s="30"/>
      <c r="AL155" s="27"/>
    </row>
    <row r="156" spans="1:38" x14ac:dyDescent="0.2">
      <c r="AI156" s="27"/>
      <c r="AJ156" s="30"/>
      <c r="AL156" s="27"/>
    </row>
    <row r="157" spans="1:38" x14ac:dyDescent="0.2">
      <c r="AI157" s="27"/>
      <c r="AJ157" s="30"/>
      <c r="AL157" s="27"/>
    </row>
    <row r="158" spans="1:38" x14ac:dyDescent="0.2">
      <c r="AI158" s="27"/>
      <c r="AJ158" s="30"/>
      <c r="AL158" s="27"/>
    </row>
    <row r="159" spans="1:38" x14ac:dyDescent="0.2">
      <c r="AI159" s="27"/>
      <c r="AJ159" s="30"/>
      <c r="AL159" s="27"/>
    </row>
    <row r="160" spans="1:38" x14ac:dyDescent="0.2">
      <c r="AI160" s="27"/>
      <c r="AJ160" s="30"/>
      <c r="AL160" s="27"/>
    </row>
    <row r="161" spans="35:38" ht="12" customHeight="1" x14ac:dyDescent="0.2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RowHeight="11.25" x14ac:dyDescent="0.2"/>
  <cols>
    <col min="1" max="1" width="22.28515625" style="2" customWidth="1"/>
    <col min="2" max="3" width="12.140625" style="2" customWidth="1"/>
    <col min="4" max="13" width="12.140625" style="2" hidden="1" customWidth="1"/>
    <col min="14" max="17" width="10" style="2" hidden="1" customWidth="1"/>
    <col min="18" max="18" width="11.28515625" style="2" hidden="1" customWidth="1"/>
    <col min="19" max="19" width="11.85546875" style="2" hidden="1" customWidth="1"/>
    <col min="20" max="28" width="10" style="2" hidden="1" customWidth="1"/>
    <col min="29" max="29" width="12.85546875" style="2" customWidth="1"/>
    <col min="30" max="30" width="6.85546875" style="2" hidden="1" customWidth="1"/>
    <col min="31" max="32" width="9.140625" style="2"/>
    <col min="33" max="33" width="0" style="2" hidden="1" customWidth="1"/>
    <col min="34" max="51" width="9.140625" style="2"/>
    <col min="52" max="52" width="0" style="2" hidden="1" customWidth="1"/>
    <col min="53" max="65" width="9.140625" style="2"/>
    <col min="66" max="70" width="0" style="2" hidden="1" customWidth="1"/>
    <col min="71" max="16384" width="9.140625" style="2"/>
  </cols>
  <sheetData>
    <row r="1" spans="1:74" x14ac:dyDescent="0.2">
      <c r="A1" s="1" t="s">
        <v>4</v>
      </c>
    </row>
    <row r="2" spans="1:74" x14ac:dyDescent="0.2">
      <c r="A2" s="3" t="e">
        <f>PrReportDate</f>
        <v>#REF!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 t="e">
        <f>WORKDAY(A2, 1, Holidays)</f>
        <v>#REF!</v>
      </c>
      <c r="C7" s="34" t="e">
        <f>WORKDAY(B7, 1, Holidays)</f>
        <v>#REF!</v>
      </c>
      <c r="D7" s="34" t="e">
        <f>WORKDAY(C7, 1, Holidays)</f>
        <v>#REF!</v>
      </c>
      <c r="E7" s="34" t="e">
        <f>WORKDAY(D7, 1, Holidays)</f>
        <v>#REF!</v>
      </c>
      <c r="F7" s="34" t="e">
        <f>WORKDAY(E7, 1, Holidays)</f>
        <v>#REF!</v>
      </c>
      <c r="G7" s="34" t="e">
        <f>WORKDAY(F7, 1, Holidays)</f>
        <v>#REF!</v>
      </c>
      <c r="H7" s="34" t="e">
        <f>WORKDAY(G7, 1, Holidays)</f>
        <v>#REF!</v>
      </c>
      <c r="I7" s="34" t="e">
        <f>WORKDAY(H7, 1, Holidays)</f>
        <v>#REF!</v>
      </c>
      <c r="J7" s="34" t="e">
        <f>WORKDAY(I7, 1, Holidays)</f>
        <v>#REF!</v>
      </c>
      <c r="K7" s="34" t="e">
        <f>WORKDAY(J7, 1, Holidays)</f>
        <v>#REF!</v>
      </c>
      <c r="L7" s="34" t="e">
        <f>WORKDAY(K7, 1, Holidays)</f>
        <v>#REF!</v>
      </c>
      <c r="M7" s="34" t="e">
        <f>WORKDAY(L7, 1, Holidays)</f>
        <v>#REF!</v>
      </c>
      <c r="N7" s="34" t="e">
        <f>WORKDAY(M7, 1, Holidays)</f>
        <v>#REF!</v>
      </c>
      <c r="O7" s="34" t="e">
        <f>WORKDAY(N7, 1, Holidays)</f>
        <v>#REF!</v>
      </c>
      <c r="P7" s="34" t="e">
        <f>WORKDAY(O7, 1, Holidays)</f>
        <v>#REF!</v>
      </c>
      <c r="Q7" s="34" t="e">
        <f>WORKDAY(P7, 1, Holidays)</f>
        <v>#REF!</v>
      </c>
      <c r="R7" s="34" t="e">
        <f>WORKDAY(Q7, 1, Holidays)</f>
        <v>#REF!</v>
      </c>
      <c r="S7" s="34" t="e">
        <f>WORKDAY(R7, 1, Holidays)</f>
        <v>#REF!</v>
      </c>
      <c r="T7" s="34" t="e">
        <f>WORKDAY(S7, 1, Holidays)</f>
        <v>#REF!</v>
      </c>
      <c r="U7" s="34" t="e">
        <f>WORKDAY(T7, 1, Holidays)</f>
        <v>#REF!</v>
      </c>
      <c r="V7" s="34" t="e">
        <f>WORKDAY(U7, 1, Holidays)</f>
        <v>#REF!</v>
      </c>
      <c r="W7" s="34" t="e">
        <f>WORKDAY(V7, 1, Holidays)</f>
        <v>#REF!</v>
      </c>
      <c r="X7" s="34" t="e">
        <f>WORKDAY(W7, 1, Holidays)</f>
        <v>#REF!</v>
      </c>
      <c r="Y7" s="34" t="e">
        <f>WORKDAY(X7, 1, Holidays)</f>
        <v>#REF!</v>
      </c>
      <c r="Z7" s="34" t="e">
        <f>WORKDAY(Y7, 1, Holidays)</f>
        <v>#REF!</v>
      </c>
      <c r="AA7" s="34" t="e">
        <f>WORKDAY(Z7, 1, Holidays)</f>
        <v>#REF!</v>
      </c>
      <c r="AB7" s="34" t="e">
        <f>WORKDAY(AA7, 1, Holidays)</f>
        <v>#REF!</v>
      </c>
      <c r="AC7" s="34"/>
    </row>
    <row r="8" spans="1:74" s="35" customFormat="1" ht="22.5" customHeight="1" x14ac:dyDescent="0.15">
      <c r="A8" s="64" t="s">
        <v>54</v>
      </c>
      <c r="B8" s="36" t="e">
        <f t="shared" ref="B8:AB8" si="0">B7</f>
        <v>#REF!</v>
      </c>
      <c r="C8" s="36" t="e">
        <f t="shared" si="0"/>
        <v>#REF!</v>
      </c>
      <c r="D8" s="36" t="e">
        <f t="shared" si="0"/>
        <v>#REF!</v>
      </c>
      <c r="E8" s="36" t="e">
        <f t="shared" si="0"/>
        <v>#REF!</v>
      </c>
      <c r="F8" s="36" t="e">
        <f t="shared" si="0"/>
        <v>#REF!</v>
      </c>
      <c r="G8" s="36" t="e">
        <f t="shared" si="0"/>
        <v>#REF!</v>
      </c>
      <c r="H8" s="36" t="e">
        <f t="shared" si="0"/>
        <v>#REF!</v>
      </c>
      <c r="I8" s="36" t="e">
        <f t="shared" si="0"/>
        <v>#REF!</v>
      </c>
      <c r="J8" s="36" t="e">
        <f t="shared" si="0"/>
        <v>#REF!</v>
      </c>
      <c r="K8" s="36" t="e">
        <f t="shared" si="0"/>
        <v>#REF!</v>
      </c>
      <c r="L8" s="36" t="e">
        <f t="shared" si="0"/>
        <v>#REF!</v>
      </c>
      <c r="M8" s="36" t="e">
        <f t="shared" si="0"/>
        <v>#REF!</v>
      </c>
      <c r="N8" s="36" t="e">
        <f t="shared" si="0"/>
        <v>#REF!</v>
      </c>
      <c r="O8" s="36" t="e">
        <f t="shared" si="0"/>
        <v>#REF!</v>
      </c>
      <c r="P8" s="36" t="e">
        <f t="shared" si="0"/>
        <v>#REF!</v>
      </c>
      <c r="Q8" s="36" t="e">
        <f t="shared" si="0"/>
        <v>#REF!</v>
      </c>
      <c r="R8" s="36" t="e">
        <f t="shared" si="0"/>
        <v>#REF!</v>
      </c>
      <c r="S8" s="36" t="e">
        <f t="shared" si="0"/>
        <v>#REF!</v>
      </c>
      <c r="T8" s="36" t="e">
        <f t="shared" si="0"/>
        <v>#REF!</v>
      </c>
      <c r="U8" s="36" t="e">
        <f t="shared" si="0"/>
        <v>#REF!</v>
      </c>
      <c r="V8" s="36" t="e">
        <f t="shared" si="0"/>
        <v>#REF!</v>
      </c>
      <c r="W8" s="36" t="e">
        <f t="shared" si="0"/>
        <v>#REF!</v>
      </c>
      <c r="X8" s="36" t="e">
        <f t="shared" si="0"/>
        <v>#REF!</v>
      </c>
      <c r="Y8" s="36" t="e">
        <f t="shared" si="0"/>
        <v>#REF!</v>
      </c>
      <c r="Z8" s="36" t="e">
        <f t="shared" si="0"/>
        <v>#REF!</v>
      </c>
      <c r="AA8" s="36" t="e">
        <f t="shared" si="0"/>
        <v>#REF!</v>
      </c>
      <c r="AB8" s="36" t="e">
        <f t="shared" si="0"/>
        <v>#REF!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57</v>
      </c>
      <c r="B9" s="47" t="e">
        <f>VLOOKUP(B$8,#REF!,4)</f>
        <v>#REF!</v>
      </c>
      <c r="C9" s="48" t="e">
        <f>VLOOKUP(C$8,#REF!,4)</f>
        <v>#REF!</v>
      </c>
      <c r="D9" s="48" t="e">
        <f>VLOOKUP(D$8,#REF!,4)</f>
        <v>#REF!</v>
      </c>
      <c r="E9" s="48" t="e">
        <f>VLOOKUP(E$8,#REF!,4)</f>
        <v>#REF!</v>
      </c>
      <c r="F9" s="48" t="e">
        <f>VLOOKUP(F$8,#REF!,4)</f>
        <v>#REF!</v>
      </c>
      <c r="G9" s="48" t="e">
        <f>VLOOKUP(G$8,#REF!,4)</f>
        <v>#REF!</v>
      </c>
      <c r="H9" s="48" t="e">
        <f>VLOOKUP(H$8,#REF!,4)</f>
        <v>#REF!</v>
      </c>
      <c r="I9" s="48" t="e">
        <f>VLOOKUP(I$8,#REF!,4)</f>
        <v>#REF!</v>
      </c>
      <c r="J9" s="48" t="e">
        <f>VLOOKUP(J$8,#REF!,4)</f>
        <v>#REF!</v>
      </c>
      <c r="K9" s="48" t="e">
        <f>VLOOKUP(K$8,#REF!,4)</f>
        <v>#REF!</v>
      </c>
      <c r="L9" s="48" t="e">
        <f>VLOOKUP(L$8,#REF!,4)</f>
        <v>#REF!</v>
      </c>
      <c r="M9" s="48" t="e">
        <f>VLOOKUP(M$8,#REF!,4)</f>
        <v>#REF!</v>
      </c>
      <c r="N9" s="48" t="e">
        <f>VLOOKUP(N$8,#REF!,4)</f>
        <v>#REF!</v>
      </c>
      <c r="O9" s="48" t="e">
        <f>VLOOKUP(O$8,#REF!,4)</f>
        <v>#REF!</v>
      </c>
      <c r="P9" s="48" t="e">
        <f>VLOOKUP(P$8,#REF!,4)</f>
        <v>#REF!</v>
      </c>
      <c r="Q9" s="48" t="e">
        <f>VLOOKUP(Q$8,#REF!,4)</f>
        <v>#REF!</v>
      </c>
      <c r="R9" s="48" t="e">
        <f>VLOOKUP(R$8,#REF!,4)</f>
        <v>#REF!</v>
      </c>
      <c r="S9" s="48" t="e">
        <f>VLOOKUP(S$8,#REF!,4)</f>
        <v>#REF!</v>
      </c>
      <c r="T9" s="48" t="e">
        <f>VLOOKUP(T$8,#REF!,4)</f>
        <v>#REF!</v>
      </c>
      <c r="U9" s="48" t="e">
        <f>VLOOKUP(U$8,#REF!,4)</f>
        <v>#REF!</v>
      </c>
      <c r="V9" s="48" t="e">
        <f>VLOOKUP(V$8,#REF!,4)</f>
        <v>#REF!</v>
      </c>
      <c r="W9" s="49" t="e">
        <f>VLOOKUP(W$8,#REF!,4)</f>
        <v>#REF!</v>
      </c>
      <c r="X9" s="48" t="e">
        <f>VLOOKUP(X$8,#REF!,4)</f>
        <v>#REF!</v>
      </c>
      <c r="Y9" s="48" t="e">
        <f>VLOOKUP(Y$8,#REF!,4)</f>
        <v>#REF!</v>
      </c>
      <c r="Z9" s="48" t="e">
        <f>VLOOKUP(Z$8,#REF!,4)</f>
        <v>#REF!</v>
      </c>
      <c r="AA9" s="48" t="e">
        <f>VLOOKUP(AA$8,#REF!,4)</f>
        <v>#REF!</v>
      </c>
      <c r="AB9" s="49" t="e">
        <f>VLOOKUP(AB$8,#REF!,4)</f>
        <v>#REF!</v>
      </c>
      <c r="AC9" s="50" t="e">
        <f t="shared" ref="AC9:AC15" si="1">AVERAGE(B9:B9)</f>
        <v>#REF!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38.6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58</v>
      </c>
      <c r="B10" s="44" t="e">
        <f>VLOOKUP(B$8,#REF!,3)</f>
        <v>#REF!</v>
      </c>
      <c r="C10" s="11" t="e">
        <f>VLOOKUP(C$8,#REF!,3)</f>
        <v>#REF!</v>
      </c>
      <c r="D10" s="11" t="e">
        <f>VLOOKUP(D$8,#REF!,3)</f>
        <v>#REF!</v>
      </c>
      <c r="E10" s="11" t="e">
        <f>VLOOKUP(E$8,#REF!,3)</f>
        <v>#REF!</v>
      </c>
      <c r="F10" s="11" t="e">
        <f>VLOOKUP(F$8,#REF!,3)</f>
        <v>#REF!</v>
      </c>
      <c r="G10" s="11" t="e">
        <f>VLOOKUP(G$8,#REF!,3)</f>
        <v>#REF!</v>
      </c>
      <c r="H10" s="11" t="e">
        <f>VLOOKUP(H$8,#REF!,3)</f>
        <v>#REF!</v>
      </c>
      <c r="I10" s="11" t="e">
        <f>VLOOKUP(I$8,#REF!,3)</f>
        <v>#REF!</v>
      </c>
      <c r="J10" s="11" t="e">
        <f>VLOOKUP(J$8,#REF!,3)</f>
        <v>#REF!</v>
      </c>
      <c r="K10" s="11" t="e">
        <f>VLOOKUP(K$8,#REF!,3)</f>
        <v>#REF!</v>
      </c>
      <c r="L10" s="11" t="e">
        <f>VLOOKUP(L$8,#REF!,3)</f>
        <v>#REF!</v>
      </c>
      <c r="M10" s="11" t="e">
        <f>VLOOKUP(M$8,#REF!,3)</f>
        <v>#REF!</v>
      </c>
      <c r="N10" s="11" t="e">
        <f>VLOOKUP(N$8,#REF!,3)</f>
        <v>#REF!</v>
      </c>
      <c r="O10" s="11" t="e">
        <f>VLOOKUP(O$8,#REF!,3)</f>
        <v>#REF!</v>
      </c>
      <c r="P10" s="11" t="e">
        <f>VLOOKUP(P$8,#REF!,3)</f>
        <v>#REF!</v>
      </c>
      <c r="Q10" s="11" t="e">
        <f>VLOOKUP(Q$8,#REF!,3)</f>
        <v>#REF!</v>
      </c>
      <c r="R10" s="11" t="e">
        <f>VLOOKUP(R$8,#REF!,3)</f>
        <v>#REF!</v>
      </c>
      <c r="S10" s="11" t="e">
        <f>VLOOKUP(S$8,#REF!,3)</f>
        <v>#REF!</v>
      </c>
      <c r="T10" s="11" t="e">
        <f>VLOOKUP(T$8,#REF!,3)</f>
        <v>#REF!</v>
      </c>
      <c r="U10" s="11" t="e">
        <f>VLOOKUP(U$8,#REF!,3)</f>
        <v>#REF!</v>
      </c>
      <c r="V10" s="11" t="e">
        <f>VLOOKUP(V$8,#REF!,3)</f>
        <v>#REF!</v>
      </c>
      <c r="W10" s="39" t="e">
        <f>VLOOKUP(W$8,#REF!,3)</f>
        <v>#REF!</v>
      </c>
      <c r="X10" s="11" t="e">
        <f>VLOOKUP(X$8,#REF!,3)</f>
        <v>#REF!</v>
      </c>
      <c r="Y10" s="11" t="e">
        <f>VLOOKUP(Y$8,#REF!,3)</f>
        <v>#REF!</v>
      </c>
      <c r="Z10" s="11" t="e">
        <f>VLOOKUP(Z$8,#REF!,3)</f>
        <v>#REF!</v>
      </c>
      <c r="AA10" s="11" t="e">
        <f>VLOOKUP(AA$8,#REF!,3)</f>
        <v>#REF!</v>
      </c>
      <c r="AB10" s="39" t="e">
        <f>VLOOKUP(AB$8,#REF!,3)</f>
        <v>#REF!</v>
      </c>
      <c r="AC10" s="51" t="e">
        <f t="shared" si="1"/>
        <v>#REF!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38.9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60</v>
      </c>
      <c r="B11" s="44" t="e">
        <f>VLOOKUP(B$8,#REF!,5)</f>
        <v>#REF!</v>
      </c>
      <c r="C11" s="11" t="e">
        <f>VLOOKUP(C$8,#REF!,5)</f>
        <v>#REF!</v>
      </c>
      <c r="D11" s="11" t="e">
        <f>VLOOKUP(D$8,#REF!,5)</f>
        <v>#REF!</v>
      </c>
      <c r="E11" s="11" t="e">
        <f>VLOOKUP(E$8,#REF!,5)</f>
        <v>#REF!</v>
      </c>
      <c r="F11" s="11" t="e">
        <f>VLOOKUP(F$8,#REF!,5)</f>
        <v>#REF!</v>
      </c>
      <c r="G11" s="11" t="e">
        <f>VLOOKUP(G$8,#REF!,5)</f>
        <v>#REF!</v>
      </c>
      <c r="H11" s="11" t="e">
        <f>VLOOKUP(H$8,#REF!,5)</f>
        <v>#REF!</v>
      </c>
      <c r="I11" s="11" t="e">
        <f>VLOOKUP(I$8,#REF!,5)</f>
        <v>#REF!</v>
      </c>
      <c r="J11" s="11" t="e">
        <f>VLOOKUP(J$8,#REF!,5)</f>
        <v>#REF!</v>
      </c>
      <c r="K11" s="11" t="e">
        <f>VLOOKUP(K$8,#REF!,5)</f>
        <v>#REF!</v>
      </c>
      <c r="L11" s="11" t="e">
        <f>VLOOKUP(L$8,#REF!,5)</f>
        <v>#REF!</v>
      </c>
      <c r="M11" s="11" t="e">
        <f>VLOOKUP(M$8,#REF!,5)</f>
        <v>#REF!</v>
      </c>
      <c r="N11" s="11" t="e">
        <f>VLOOKUP(N$8,#REF!,5)</f>
        <v>#REF!</v>
      </c>
      <c r="O11" s="11" t="e">
        <f>VLOOKUP(O$8,#REF!,5)</f>
        <v>#REF!</v>
      </c>
      <c r="P11" s="11" t="e">
        <f>VLOOKUP(P$8,#REF!,5)</f>
        <v>#REF!</v>
      </c>
      <c r="Q11" s="11" t="e">
        <f>VLOOKUP(Q$8,#REF!,5)</f>
        <v>#REF!</v>
      </c>
      <c r="R11" s="11" t="e">
        <f>VLOOKUP(R$8,#REF!,5)</f>
        <v>#REF!</v>
      </c>
      <c r="S11" s="11" t="e">
        <f>VLOOKUP(S$8,#REF!,5)</f>
        <v>#REF!</v>
      </c>
      <c r="T11" s="11" t="e">
        <f>VLOOKUP(T$8,#REF!,5)</f>
        <v>#REF!</v>
      </c>
      <c r="U11" s="11" t="e">
        <f>VLOOKUP(U$8,#REF!,5)</f>
        <v>#REF!</v>
      </c>
      <c r="V11" s="11" t="e">
        <f>VLOOKUP(V$8,#REF!,5)</f>
        <v>#REF!</v>
      </c>
      <c r="W11" s="39" t="e">
        <f>VLOOKUP(W$8,#REF!,5)</f>
        <v>#REF!</v>
      </c>
      <c r="X11" s="11" t="e">
        <f>VLOOKUP(X$8,#REF!,5)</f>
        <v>#REF!</v>
      </c>
      <c r="Y11" s="11" t="e">
        <f>VLOOKUP(Y$8,#REF!,5)</f>
        <v>#REF!</v>
      </c>
      <c r="Z11" s="11" t="e">
        <f>VLOOKUP(Z$8,#REF!,5)</f>
        <v>#REF!</v>
      </c>
      <c r="AA11" s="11" t="e">
        <f>VLOOKUP(AA$8,#REF!,5)</f>
        <v>#REF!</v>
      </c>
      <c r="AB11" s="39" t="e">
        <f>VLOOKUP(AB$8,#REF!,5)</f>
        <v>#REF!</v>
      </c>
      <c r="AC11" s="51" t="e">
        <f t="shared" si="1"/>
        <v>#REF!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38.03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62</v>
      </c>
      <c r="B12" s="44" t="e">
        <f>VLOOKUP(B$8,#REF!,9)</f>
        <v>#REF!</v>
      </c>
      <c r="C12" s="11" t="e">
        <f>VLOOKUP(C$8,#REF!,9)</f>
        <v>#REF!</v>
      </c>
      <c r="D12" s="11" t="e">
        <f>VLOOKUP(D$8,#REF!,9)</f>
        <v>#REF!</v>
      </c>
      <c r="E12" s="11" t="e">
        <f>VLOOKUP(E$8,#REF!,9)</f>
        <v>#REF!</v>
      </c>
      <c r="F12" s="11" t="e">
        <f>VLOOKUP(F$8,#REF!,9)</f>
        <v>#REF!</v>
      </c>
      <c r="G12" s="11" t="e">
        <f>VLOOKUP(G$8,#REF!,9)</f>
        <v>#REF!</v>
      </c>
      <c r="H12" s="11" t="e">
        <f>VLOOKUP(H$8,#REF!,9)</f>
        <v>#REF!</v>
      </c>
      <c r="I12" s="11" t="e">
        <f>VLOOKUP(I$8,#REF!,9)</f>
        <v>#REF!</v>
      </c>
      <c r="J12" s="11" t="e">
        <f>VLOOKUP(J$8,#REF!,9)</f>
        <v>#REF!</v>
      </c>
      <c r="K12" s="11" t="e">
        <f>VLOOKUP(K$8,#REF!,9)</f>
        <v>#REF!</v>
      </c>
      <c r="L12" s="11" t="e">
        <f>VLOOKUP(L$8,#REF!,9)</f>
        <v>#REF!</v>
      </c>
      <c r="M12" s="11" t="e">
        <f>VLOOKUP(M$8,#REF!,9)</f>
        <v>#REF!</v>
      </c>
      <c r="N12" s="11" t="e">
        <f>VLOOKUP(N$8,#REF!,9)</f>
        <v>#REF!</v>
      </c>
      <c r="O12" s="11" t="e">
        <f>VLOOKUP(O$8,#REF!,9)</f>
        <v>#REF!</v>
      </c>
      <c r="P12" s="11" t="e">
        <f>VLOOKUP(P$8,#REF!,9)</f>
        <v>#REF!</v>
      </c>
      <c r="Q12" s="11" t="e">
        <f>VLOOKUP(Q$8,#REF!,9)</f>
        <v>#REF!</v>
      </c>
      <c r="R12" s="11" t="e">
        <f>VLOOKUP(R$8,#REF!,9)</f>
        <v>#REF!</v>
      </c>
      <c r="S12" s="11" t="e">
        <f>VLOOKUP(S$8,#REF!,9)</f>
        <v>#REF!</v>
      </c>
      <c r="T12" s="11" t="e">
        <f>VLOOKUP(T$8,#REF!,9)</f>
        <v>#REF!</v>
      </c>
      <c r="U12" s="11" t="e">
        <f>VLOOKUP(U$8,#REF!,9)</f>
        <v>#REF!</v>
      </c>
      <c r="V12" s="11" t="e">
        <f>VLOOKUP(V$8,#REF!,9)</f>
        <v>#REF!</v>
      </c>
      <c r="W12" s="39" t="e">
        <f>VLOOKUP(W$8,#REF!,9)</f>
        <v>#REF!</v>
      </c>
      <c r="X12" s="11" t="e">
        <f>VLOOKUP(X$8,#REF!,9)</f>
        <v>#REF!</v>
      </c>
      <c r="Y12" s="11" t="e">
        <f>VLOOKUP(Y$8,#REF!,9)</f>
        <v>#REF!</v>
      </c>
      <c r="Z12" s="11" t="e">
        <f>VLOOKUP(Z$8,#REF!,9)</f>
        <v>#REF!</v>
      </c>
      <c r="AA12" s="11" t="e">
        <f>VLOOKUP(AA$8,#REF!,9)</f>
        <v>#REF!</v>
      </c>
      <c r="AB12" s="39" t="e">
        <f>VLOOKUP(AB$8,#REF!,9)</f>
        <v>#REF!</v>
      </c>
      <c r="AC12" s="51" t="e">
        <f t="shared" si="1"/>
        <v>#REF!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38.299999999999997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61</v>
      </c>
      <c r="B13" s="44" t="e">
        <f>VLOOKUP(B$8,#REF!,6)</f>
        <v>#REF!</v>
      </c>
      <c r="C13" s="11" t="e">
        <f>VLOOKUP(C$8,#REF!,6)</f>
        <v>#REF!</v>
      </c>
      <c r="D13" s="11" t="e">
        <f>VLOOKUP(D$8,#REF!,6)</f>
        <v>#REF!</v>
      </c>
      <c r="E13" s="11" t="e">
        <f>VLOOKUP(E$8,#REF!,6)</f>
        <v>#REF!</v>
      </c>
      <c r="F13" s="11" t="e">
        <f>VLOOKUP(F$8,#REF!,6)</f>
        <v>#REF!</v>
      </c>
      <c r="G13" s="11" t="e">
        <f>VLOOKUP(G$8,#REF!,6)</f>
        <v>#REF!</v>
      </c>
      <c r="H13" s="11" t="e">
        <f>VLOOKUP(H$8,#REF!,6)</f>
        <v>#REF!</v>
      </c>
      <c r="I13" s="11" t="e">
        <f>VLOOKUP(I$8,#REF!,6)</f>
        <v>#REF!</v>
      </c>
      <c r="J13" s="11" t="e">
        <f>VLOOKUP(J$8,#REF!,6)</f>
        <v>#REF!</v>
      </c>
      <c r="K13" s="11" t="e">
        <f>VLOOKUP(K$8,#REF!,6)</f>
        <v>#REF!</v>
      </c>
      <c r="L13" s="11" t="e">
        <f>VLOOKUP(L$8,#REF!,6)</f>
        <v>#REF!</v>
      </c>
      <c r="M13" s="11" t="e">
        <f>VLOOKUP(M$8,#REF!,6)</f>
        <v>#REF!</v>
      </c>
      <c r="N13" s="11" t="e">
        <f>VLOOKUP(N$8,#REF!,6)</f>
        <v>#REF!</v>
      </c>
      <c r="O13" s="11" t="e">
        <f>VLOOKUP(O$8,#REF!,6)</f>
        <v>#REF!</v>
      </c>
      <c r="P13" s="11" t="e">
        <f>VLOOKUP(P$8,#REF!,6)</f>
        <v>#REF!</v>
      </c>
      <c r="Q13" s="11" t="e">
        <f>VLOOKUP(Q$8,#REF!,6)</f>
        <v>#REF!</v>
      </c>
      <c r="R13" s="11" t="e">
        <f>VLOOKUP(R$8,#REF!,6)</f>
        <v>#REF!</v>
      </c>
      <c r="S13" s="11" t="e">
        <f>VLOOKUP(S$8,#REF!,6)</f>
        <v>#REF!</v>
      </c>
      <c r="T13" s="11" t="e">
        <f>VLOOKUP(T$8,#REF!,6)</f>
        <v>#REF!</v>
      </c>
      <c r="U13" s="11" t="e">
        <f>VLOOKUP(U$8,#REF!,6)</f>
        <v>#REF!</v>
      </c>
      <c r="V13" s="11" t="e">
        <f>VLOOKUP(V$8,#REF!,6)</f>
        <v>#REF!</v>
      </c>
      <c r="W13" s="39" t="e">
        <f>VLOOKUP(W$8,#REF!,6)</f>
        <v>#REF!</v>
      </c>
      <c r="X13" s="11" t="e">
        <f>VLOOKUP(X$8,#REF!,6)</f>
        <v>#REF!</v>
      </c>
      <c r="Y13" s="11" t="e">
        <f>VLOOKUP(Y$8,#REF!,6)</f>
        <v>#REF!</v>
      </c>
      <c r="Z13" s="11" t="e">
        <f>VLOOKUP(Z$8,#REF!,6)</f>
        <v>#REF!</v>
      </c>
      <c r="AA13" s="11" t="e">
        <f>VLOOKUP(AA$8,#REF!,6)</f>
        <v>#REF!</v>
      </c>
      <c r="AB13" s="39" t="e">
        <f>VLOOKUP(AB$8,#REF!,6)</f>
        <v>#REF!</v>
      </c>
      <c r="AC13" s="51" t="e">
        <f t="shared" si="1"/>
        <v>#REF!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38.299999999999997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59</v>
      </c>
      <c r="B14" s="44" t="e">
        <f>VLOOKUP(B$8,#REF!,2)</f>
        <v>#REF!</v>
      </c>
      <c r="C14" s="11" t="e">
        <f>VLOOKUP(C$8,#REF!,2)</f>
        <v>#REF!</v>
      </c>
      <c r="D14" s="11" t="e">
        <f>VLOOKUP(D$8,#REF!,2)</f>
        <v>#REF!</v>
      </c>
      <c r="E14" s="11" t="e">
        <f>VLOOKUP(E$8,#REF!,2)</f>
        <v>#REF!</v>
      </c>
      <c r="F14" s="11" t="e">
        <f>VLOOKUP(F$8,#REF!,2)</f>
        <v>#REF!</v>
      </c>
      <c r="G14" s="11" t="e">
        <f>VLOOKUP(G$8,#REF!,2)</f>
        <v>#REF!</v>
      </c>
      <c r="H14" s="11" t="e">
        <f>VLOOKUP(H$8,#REF!,2)</f>
        <v>#REF!</v>
      </c>
      <c r="I14" s="11" t="e">
        <f>VLOOKUP(I$8,#REF!,2)</f>
        <v>#REF!</v>
      </c>
      <c r="J14" s="11" t="e">
        <f>VLOOKUP(J$8,#REF!,2)</f>
        <v>#REF!</v>
      </c>
      <c r="K14" s="11" t="e">
        <f>VLOOKUP(K$8,#REF!,2)</f>
        <v>#REF!</v>
      </c>
      <c r="L14" s="11" t="e">
        <f>VLOOKUP(L$8,#REF!,2)</f>
        <v>#REF!</v>
      </c>
      <c r="M14" s="11" t="e">
        <f>VLOOKUP(M$8,#REF!,2)</f>
        <v>#REF!</v>
      </c>
      <c r="N14" s="11" t="e">
        <f>VLOOKUP(N$8,#REF!,2)</f>
        <v>#REF!</v>
      </c>
      <c r="O14" s="11" t="e">
        <f>VLOOKUP(O$8,#REF!,2)</f>
        <v>#REF!</v>
      </c>
      <c r="P14" s="11" t="e">
        <f>VLOOKUP(P$8,#REF!,2)</f>
        <v>#REF!</v>
      </c>
      <c r="Q14" s="11" t="e">
        <f>VLOOKUP(Q$8,#REF!,2)</f>
        <v>#REF!</v>
      </c>
      <c r="R14" s="11" t="e">
        <f>VLOOKUP(R$8,#REF!,2)</f>
        <v>#REF!</v>
      </c>
      <c r="S14" s="11" t="e">
        <f>VLOOKUP(S$8,#REF!,2)</f>
        <v>#REF!</v>
      </c>
      <c r="T14" s="11" t="e">
        <f>VLOOKUP(T$8,#REF!,2)</f>
        <v>#REF!</v>
      </c>
      <c r="U14" s="11" t="e">
        <f>VLOOKUP(U$8,#REF!,2)</f>
        <v>#REF!</v>
      </c>
      <c r="V14" s="11" t="e">
        <f>VLOOKUP(V$8,#REF!,2)</f>
        <v>#REF!</v>
      </c>
      <c r="W14" s="39" t="e">
        <f>VLOOKUP(W$8,#REF!,2)</f>
        <v>#REF!</v>
      </c>
      <c r="X14" s="11" t="e">
        <f>VLOOKUP(X$8,#REF!,2)</f>
        <v>#REF!</v>
      </c>
      <c r="Y14" s="11" t="e">
        <f>VLOOKUP(Y$8,#REF!,2)</f>
        <v>#REF!</v>
      </c>
      <c r="Z14" s="11" t="e">
        <f>VLOOKUP(Z$8,#REF!,2)</f>
        <v>#REF!</v>
      </c>
      <c r="AA14" s="11" t="e">
        <f>VLOOKUP(AA$8,#REF!,2)</f>
        <v>#REF!</v>
      </c>
      <c r="AB14" s="39" t="e">
        <f>VLOOKUP(AB$8,#REF!,2)</f>
        <v>#REF!</v>
      </c>
      <c r="AC14" s="51" t="e">
        <f t="shared" si="1"/>
        <v>#REF!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38.75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63</v>
      </c>
      <c r="B15" s="44" t="e">
        <f>VLOOKUP(B$8,#REF!,7)</f>
        <v>#REF!</v>
      </c>
      <c r="C15" s="11" t="e">
        <f>VLOOKUP(C$8,#REF!,7)</f>
        <v>#REF!</v>
      </c>
      <c r="D15" s="11" t="e">
        <f>VLOOKUP(D$8,#REF!,7)</f>
        <v>#REF!</v>
      </c>
      <c r="E15" s="11" t="e">
        <f>VLOOKUP(E$8,#REF!,7)</f>
        <v>#REF!</v>
      </c>
      <c r="F15" s="11" t="e">
        <f>VLOOKUP(F$8,#REF!,7)</f>
        <v>#REF!</v>
      </c>
      <c r="G15" s="11" t="e">
        <f>VLOOKUP(G$8,#REF!,7)</f>
        <v>#REF!</v>
      </c>
      <c r="H15" s="11" t="e">
        <f>VLOOKUP(H$8,#REF!,7)</f>
        <v>#REF!</v>
      </c>
      <c r="I15" s="11" t="e">
        <f>VLOOKUP(I$8,#REF!,7)</f>
        <v>#REF!</v>
      </c>
      <c r="J15" s="11" t="e">
        <f>VLOOKUP(J$8,#REF!,7)</f>
        <v>#REF!</v>
      </c>
      <c r="K15" s="11" t="e">
        <f>VLOOKUP(K$8,#REF!,7)</f>
        <v>#REF!</v>
      </c>
      <c r="L15" s="11" t="e">
        <f>VLOOKUP(L$8,#REF!,7)</f>
        <v>#REF!</v>
      </c>
      <c r="M15" s="11" t="e">
        <f>VLOOKUP(M$8,#REF!,7)</f>
        <v>#REF!</v>
      </c>
      <c r="N15" s="11" t="e">
        <f>VLOOKUP(N$8,#REF!,7)</f>
        <v>#REF!</v>
      </c>
      <c r="O15" s="11" t="e">
        <f>VLOOKUP(O$8,#REF!,7)</f>
        <v>#REF!</v>
      </c>
      <c r="P15" s="11" t="e">
        <f>VLOOKUP(P$8,#REF!,7)</f>
        <v>#REF!</v>
      </c>
      <c r="Q15" s="11" t="e">
        <f>VLOOKUP(Q$8,#REF!,7)</f>
        <v>#REF!</v>
      </c>
      <c r="R15" s="11" t="e">
        <f>VLOOKUP(R$8,#REF!,7)</f>
        <v>#REF!</v>
      </c>
      <c r="S15" s="11" t="e">
        <f>VLOOKUP(S$8,#REF!,7)</f>
        <v>#REF!</v>
      </c>
      <c r="T15" s="11" t="e">
        <f>VLOOKUP(T$8,#REF!,7)</f>
        <v>#REF!</v>
      </c>
      <c r="U15" s="11" t="e">
        <f>VLOOKUP(U$8,#REF!,7)</f>
        <v>#REF!</v>
      </c>
      <c r="V15" s="11" t="e">
        <f>VLOOKUP(V$8,#REF!,7)</f>
        <v>#REF!</v>
      </c>
      <c r="W15" s="39" t="e">
        <f>VLOOKUP(W$8,#REF!,7)</f>
        <v>#REF!</v>
      </c>
      <c r="X15" s="11" t="e">
        <f>VLOOKUP(X$8,#REF!,7)</f>
        <v>#REF!</v>
      </c>
      <c r="Y15" s="11" t="e">
        <f>VLOOKUP(Y$8,#REF!,7)</f>
        <v>#REF!</v>
      </c>
      <c r="Z15" s="11" t="e">
        <f>VLOOKUP(Z$8,#REF!,7)</f>
        <v>#REF!</v>
      </c>
      <c r="AA15" s="11" t="e">
        <f>VLOOKUP(AA$8,#REF!,7)</f>
        <v>#REF!</v>
      </c>
      <c r="AB15" s="39" t="e">
        <f>VLOOKUP(AB$8,#REF!,7)</f>
        <v>#REF!</v>
      </c>
      <c r="AC15" s="51" t="e">
        <f t="shared" si="1"/>
        <v>#REF!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39.75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56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56</v>
      </c>
      <c r="B18" s="71">
        <f>IF(ISNUMBER(VLOOKUP(B$8,#REF!,18,FALSE)),VLOOKUP(B$8,#REF!,18,FALSE),0)</f>
        <v>0</v>
      </c>
      <c r="C18" s="71">
        <f>IF(ISNUMBER(VLOOKUP(C$8,#REF!,18,FALSE)),VLOOKUP(C$8,#REF!,18,FALSE),0)</f>
        <v>0</v>
      </c>
      <c r="D18" s="71">
        <f>IF(ISNUMBER(VLOOKUP(D$8,#REF!,18,FALSE)),VLOOKUP(D$8,#REF!,18,FALSE),0)</f>
        <v>0</v>
      </c>
      <c r="E18" s="71">
        <f>IF(ISNUMBER(VLOOKUP(E$8,#REF!,18,FALSE)),VLOOKUP(E$8,#REF!,18,FALSE),0)</f>
        <v>0</v>
      </c>
      <c r="F18" s="71">
        <f>IF(ISNUMBER(VLOOKUP(F$8,#REF!,18,FALSE)),VLOOKUP(F$8,#REF!,18,FALSE),0)</f>
        <v>0</v>
      </c>
      <c r="G18" s="71">
        <f>IF(ISNUMBER(VLOOKUP(G$8,#REF!,18,FALSE)),VLOOKUP(G$8,#REF!,18,FALSE),0)</f>
        <v>0</v>
      </c>
      <c r="H18" s="71">
        <f>IF(ISNUMBER(VLOOKUP(H$8,#REF!,18,FALSE)),VLOOKUP(H$8,#REF!,18,FALSE),0)</f>
        <v>0</v>
      </c>
      <c r="I18" s="71">
        <f>IF(ISNUMBER(VLOOKUP(I$8,#REF!,18,FALSE)),VLOOKUP(I$8,#REF!,18,FALSE),0)</f>
        <v>0</v>
      </c>
      <c r="J18" s="71">
        <f>IF(ISNUMBER(VLOOKUP(J$8,#REF!,18,FALSE)),VLOOKUP(J$8,#REF!,18,FALSE),0)</f>
        <v>0</v>
      </c>
      <c r="K18" s="71">
        <f>IF(ISNUMBER(VLOOKUP(K$8,#REF!,18,FALSE)),VLOOKUP(K$8,#REF!,18,FALSE),0)</f>
        <v>0</v>
      </c>
      <c r="L18" s="71">
        <f>IF(ISNUMBER(VLOOKUP(L$8,#REF!,18,FALSE)),VLOOKUP(L$8,#REF!,18,FALSE),0)</f>
        <v>0</v>
      </c>
      <c r="M18" s="71">
        <f>IF(ISNUMBER(VLOOKUP(M$8,#REF!,18,FALSE)),VLOOKUP(M$8,#REF!,18,FALSE),0)</f>
        <v>0</v>
      </c>
      <c r="N18" s="71">
        <f>IF(ISNUMBER(VLOOKUP(N$8,#REF!,18,FALSE)),VLOOKUP(N$8,#REF!,18,FALSE),0)</f>
        <v>0</v>
      </c>
      <c r="O18" s="71">
        <f>IF(ISNUMBER(VLOOKUP(O$8,#REF!,18,FALSE)),VLOOKUP(O$8,#REF!,18,FALSE),0)</f>
        <v>0</v>
      </c>
      <c r="P18" s="71">
        <f>IF(ISNUMBER(VLOOKUP(P$8,#REF!,18,FALSE)),VLOOKUP(P$8,#REF!,18,FALSE),0)</f>
        <v>0</v>
      </c>
      <c r="Q18" s="71">
        <f>IF(ISNUMBER(VLOOKUP(Q$8,#REF!,18,FALSE)),VLOOKUP(Q$8,#REF!,18,FALSE),0)</f>
        <v>0</v>
      </c>
      <c r="R18" s="71">
        <f>IF(ISNUMBER(VLOOKUP(R$8,#REF!,18,FALSE)),VLOOKUP(R$8,#REF!,18,FALSE),0)</f>
        <v>0</v>
      </c>
      <c r="S18" s="71">
        <f>IF(ISNUMBER(VLOOKUP(S$8,#REF!,18,FALSE)),VLOOKUP(S$8,#REF!,18,FALSE),0)</f>
        <v>0</v>
      </c>
      <c r="T18" s="71">
        <f>IF(ISNUMBER(VLOOKUP(T$8,#REF!,18,FALSE)),VLOOKUP(T$8,#REF!,18,FALSE),0)</f>
        <v>0</v>
      </c>
      <c r="U18" s="71">
        <f>IF(ISNUMBER(VLOOKUP(U$8,#REF!,18,FALSE)),VLOOKUP(U$8,#REF!,18,FALSE),0)</f>
        <v>0</v>
      </c>
      <c r="V18" s="71">
        <f>IF(ISNUMBER(VLOOKUP(V$8,#REF!,18,FALSE)),VLOOKUP(V$8,#REF!,18,FALSE),0)</f>
        <v>0</v>
      </c>
      <c r="W18" s="71">
        <f>IF(ISNUMBER(VLOOKUP(W$8,#REF!,18,FALSE)),VLOOKUP(W$8,#REF!,18,FALSE),0)</f>
        <v>0</v>
      </c>
      <c r="X18" s="71">
        <f>IF(ISNUMBER(VLOOKUP(X$8,#REF!,18,FALSE)),VLOOKUP(X$8,#REF!,18,FALSE),0)</f>
        <v>0</v>
      </c>
      <c r="Y18" s="71">
        <f>IF(ISNUMBER(VLOOKUP(Y$8,#REF!,18,FALSE)),VLOOKUP(Y$8,#REF!,18,FALSE),0)</f>
        <v>0</v>
      </c>
      <c r="Z18" s="71">
        <f>IF(ISNUMBER(VLOOKUP(Z$8,#REF!,18,FALSE)),VLOOKUP(Z$8,#REF!,18,FALSE),0)</f>
        <v>0</v>
      </c>
      <c r="AA18" s="71">
        <f>IF(ISNUMBER(VLOOKUP(AA$8,#REF!,18,FALSE)),VLOOKUP(AA$8,#REF!,18,FALSE),0)</f>
        <v>0</v>
      </c>
      <c r="AB18" s="71">
        <f>IF(ISNUMBER(VLOOKUP(AB$8,#REF!,18,FALSE)),VLOOKUP(AB$8,#REF!,18,FALSE),0)</f>
        <v>0</v>
      </c>
      <c r="AC18" s="51">
        <f>AVERAGE(B18:C18)</f>
        <v>0</v>
      </c>
      <c r="AD18" s="43">
        <v>44</v>
      </c>
      <c r="AE18" s="42"/>
      <c r="AG18" s="71" t="str">
        <f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54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2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57</v>
      </c>
      <c r="B28" s="47" t="e">
        <f t="shared" ref="B28:AC28" si="2">B9-B47</f>
        <v>#REF!</v>
      </c>
      <c r="C28" s="48" t="e">
        <f t="shared" si="2"/>
        <v>#REF!</v>
      </c>
      <c r="D28" s="48" t="e">
        <f t="shared" si="2"/>
        <v>#REF!</v>
      </c>
      <c r="E28" s="48" t="e">
        <f t="shared" si="2"/>
        <v>#REF!</v>
      </c>
      <c r="F28" s="48" t="e">
        <f t="shared" si="2"/>
        <v>#REF!</v>
      </c>
      <c r="G28" s="48" t="e">
        <f t="shared" si="2"/>
        <v>#REF!</v>
      </c>
      <c r="H28" s="48" t="e">
        <f t="shared" si="2"/>
        <v>#REF!</v>
      </c>
      <c r="I28" s="48" t="e">
        <f t="shared" si="2"/>
        <v>#REF!</v>
      </c>
      <c r="J28" s="48" t="e">
        <f t="shared" si="2"/>
        <v>#REF!</v>
      </c>
      <c r="K28" s="48" t="e">
        <f t="shared" si="2"/>
        <v>#REF!</v>
      </c>
      <c r="L28" s="48" t="e">
        <f t="shared" si="2"/>
        <v>#REF!</v>
      </c>
      <c r="M28" s="48" t="e">
        <f t="shared" si="2"/>
        <v>#REF!</v>
      </c>
      <c r="N28" s="48" t="e">
        <f t="shared" si="2"/>
        <v>#REF!</v>
      </c>
      <c r="O28" s="48" t="e">
        <f t="shared" si="2"/>
        <v>#REF!</v>
      </c>
      <c r="P28" s="48" t="e">
        <f t="shared" si="2"/>
        <v>#REF!</v>
      </c>
      <c r="Q28" s="48" t="e">
        <f t="shared" si="2"/>
        <v>#REF!</v>
      </c>
      <c r="R28" s="48" t="e">
        <f t="shared" si="2"/>
        <v>#REF!</v>
      </c>
      <c r="S28" s="48" t="e">
        <f t="shared" si="2"/>
        <v>#REF!</v>
      </c>
      <c r="T28" s="48" t="e">
        <f t="shared" si="2"/>
        <v>#REF!</v>
      </c>
      <c r="U28" s="48" t="e">
        <f t="shared" si="2"/>
        <v>#REF!</v>
      </c>
      <c r="V28" s="48" t="e">
        <f t="shared" si="2"/>
        <v>#REF!</v>
      </c>
      <c r="W28" s="11" t="e">
        <f t="shared" si="2"/>
        <v>#REF!</v>
      </c>
      <c r="X28" s="11" t="e">
        <f t="shared" si="2"/>
        <v>#REF!</v>
      </c>
      <c r="Y28" s="48" t="e">
        <f t="shared" si="2"/>
        <v>#REF!</v>
      </c>
      <c r="Z28" s="48" t="e">
        <f t="shared" si="2"/>
        <v>#REF!</v>
      </c>
      <c r="AA28" s="48" t="e">
        <f t="shared" si="2"/>
        <v>#REF!</v>
      </c>
      <c r="AB28" s="48" t="e">
        <f t="shared" si="2"/>
        <v>#REF!</v>
      </c>
      <c r="AC28" s="65" t="e">
        <f t="shared" si="2"/>
        <v>#REF!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58</v>
      </c>
      <c r="B29" s="44" t="e">
        <f t="shared" ref="B29:AC29" si="3">B10-B48</f>
        <v>#REF!</v>
      </c>
      <c r="C29" s="11" t="e">
        <f t="shared" si="3"/>
        <v>#REF!</v>
      </c>
      <c r="D29" s="11" t="e">
        <f t="shared" si="3"/>
        <v>#REF!</v>
      </c>
      <c r="E29" s="11" t="e">
        <f t="shared" si="3"/>
        <v>#REF!</v>
      </c>
      <c r="F29" s="11" t="e">
        <f t="shared" si="3"/>
        <v>#REF!</v>
      </c>
      <c r="G29" s="11" t="e">
        <f t="shared" si="3"/>
        <v>#REF!</v>
      </c>
      <c r="H29" s="11" t="e">
        <f t="shared" si="3"/>
        <v>#REF!</v>
      </c>
      <c r="I29" s="11" t="e">
        <f t="shared" si="3"/>
        <v>#REF!</v>
      </c>
      <c r="J29" s="11" t="e">
        <f t="shared" si="3"/>
        <v>#REF!</v>
      </c>
      <c r="K29" s="11" t="e">
        <f t="shared" si="3"/>
        <v>#REF!</v>
      </c>
      <c r="L29" s="11" t="e">
        <f t="shared" si="3"/>
        <v>#REF!</v>
      </c>
      <c r="M29" s="11" t="e">
        <f t="shared" si="3"/>
        <v>#REF!</v>
      </c>
      <c r="N29" s="11" t="e">
        <f t="shared" si="3"/>
        <v>#REF!</v>
      </c>
      <c r="O29" s="11" t="e">
        <f t="shared" si="3"/>
        <v>#REF!</v>
      </c>
      <c r="P29" s="11" t="e">
        <f t="shared" si="3"/>
        <v>#REF!</v>
      </c>
      <c r="Q29" s="11" t="e">
        <f t="shared" si="3"/>
        <v>#REF!</v>
      </c>
      <c r="R29" s="11" t="e">
        <f t="shared" si="3"/>
        <v>#REF!</v>
      </c>
      <c r="S29" s="11" t="e">
        <f t="shared" si="3"/>
        <v>#REF!</v>
      </c>
      <c r="T29" s="11" t="e">
        <f t="shared" si="3"/>
        <v>#REF!</v>
      </c>
      <c r="U29" s="11" t="e">
        <f t="shared" si="3"/>
        <v>#REF!</v>
      </c>
      <c r="V29" s="11" t="e">
        <f t="shared" si="3"/>
        <v>#REF!</v>
      </c>
      <c r="W29" s="11" t="e">
        <f t="shared" si="3"/>
        <v>#REF!</v>
      </c>
      <c r="X29" s="11" t="e">
        <f t="shared" si="3"/>
        <v>#REF!</v>
      </c>
      <c r="Y29" s="11" t="e">
        <f t="shared" si="3"/>
        <v>#REF!</v>
      </c>
      <c r="Z29" s="11" t="e">
        <f t="shared" si="3"/>
        <v>#REF!</v>
      </c>
      <c r="AA29" s="11" t="e">
        <f t="shared" si="3"/>
        <v>#REF!</v>
      </c>
      <c r="AB29" s="11" t="e">
        <f t="shared" si="3"/>
        <v>#REF!</v>
      </c>
      <c r="AC29" s="66" t="e">
        <f t="shared" si="3"/>
        <v>#REF!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60</v>
      </c>
      <c r="B30" s="44" t="e">
        <f t="shared" ref="B30:AC30" si="4">B11-B49</f>
        <v>#REF!</v>
      </c>
      <c r="C30" s="11" t="e">
        <f t="shared" si="4"/>
        <v>#REF!</v>
      </c>
      <c r="D30" s="11" t="e">
        <f t="shared" si="4"/>
        <v>#REF!</v>
      </c>
      <c r="E30" s="11" t="e">
        <f t="shared" si="4"/>
        <v>#REF!</v>
      </c>
      <c r="F30" s="11" t="e">
        <f t="shared" si="4"/>
        <v>#REF!</v>
      </c>
      <c r="G30" s="11" t="e">
        <f t="shared" si="4"/>
        <v>#REF!</v>
      </c>
      <c r="H30" s="11" t="e">
        <f t="shared" si="4"/>
        <v>#REF!</v>
      </c>
      <c r="I30" s="11" t="e">
        <f t="shared" si="4"/>
        <v>#REF!</v>
      </c>
      <c r="J30" s="11" t="e">
        <f t="shared" si="4"/>
        <v>#REF!</v>
      </c>
      <c r="K30" s="11" t="e">
        <f t="shared" si="4"/>
        <v>#REF!</v>
      </c>
      <c r="L30" s="11" t="e">
        <f t="shared" si="4"/>
        <v>#REF!</v>
      </c>
      <c r="M30" s="11" t="e">
        <f t="shared" si="4"/>
        <v>#REF!</v>
      </c>
      <c r="N30" s="11" t="e">
        <f t="shared" si="4"/>
        <v>#REF!</v>
      </c>
      <c r="O30" s="11" t="e">
        <f t="shared" si="4"/>
        <v>#REF!</v>
      </c>
      <c r="P30" s="11" t="e">
        <f t="shared" si="4"/>
        <v>#REF!</v>
      </c>
      <c r="Q30" s="11" t="e">
        <f t="shared" si="4"/>
        <v>#REF!</v>
      </c>
      <c r="R30" s="11" t="e">
        <f t="shared" si="4"/>
        <v>#REF!</v>
      </c>
      <c r="S30" s="11" t="e">
        <f t="shared" si="4"/>
        <v>#REF!</v>
      </c>
      <c r="T30" s="11" t="e">
        <f t="shared" si="4"/>
        <v>#REF!</v>
      </c>
      <c r="U30" s="11" t="e">
        <f t="shared" si="4"/>
        <v>#REF!</v>
      </c>
      <c r="V30" s="11" t="e">
        <f t="shared" si="4"/>
        <v>#REF!</v>
      </c>
      <c r="W30" s="11" t="e">
        <f t="shared" si="4"/>
        <v>#REF!</v>
      </c>
      <c r="X30" s="11" t="e">
        <f t="shared" si="4"/>
        <v>#REF!</v>
      </c>
      <c r="Y30" s="11" t="e">
        <f t="shared" si="4"/>
        <v>#REF!</v>
      </c>
      <c r="Z30" s="11" t="e">
        <f t="shared" si="4"/>
        <v>#REF!</v>
      </c>
      <c r="AA30" s="11" t="e">
        <f t="shared" si="4"/>
        <v>#REF!</v>
      </c>
      <c r="AB30" s="11" t="e">
        <f t="shared" si="4"/>
        <v>#REF!</v>
      </c>
      <c r="AC30" s="66" t="e">
        <f t="shared" si="4"/>
        <v>#REF!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62</v>
      </c>
      <c r="B31" s="44" t="e">
        <f t="shared" ref="B31:AC31" si="5">B12-B50</f>
        <v>#REF!</v>
      </c>
      <c r="C31" s="11" t="e">
        <f t="shared" si="5"/>
        <v>#REF!</v>
      </c>
      <c r="D31" s="11" t="e">
        <f t="shared" si="5"/>
        <v>#REF!</v>
      </c>
      <c r="E31" s="11" t="e">
        <f t="shared" si="5"/>
        <v>#REF!</v>
      </c>
      <c r="F31" s="11" t="e">
        <f t="shared" si="5"/>
        <v>#REF!</v>
      </c>
      <c r="G31" s="11" t="e">
        <f t="shared" si="5"/>
        <v>#REF!</v>
      </c>
      <c r="H31" s="11" t="e">
        <f t="shared" si="5"/>
        <v>#REF!</v>
      </c>
      <c r="I31" s="11" t="e">
        <f t="shared" si="5"/>
        <v>#REF!</v>
      </c>
      <c r="J31" s="11" t="e">
        <f t="shared" si="5"/>
        <v>#REF!</v>
      </c>
      <c r="K31" s="11" t="e">
        <f t="shared" si="5"/>
        <v>#REF!</v>
      </c>
      <c r="L31" s="11" t="e">
        <f t="shared" si="5"/>
        <v>#REF!</v>
      </c>
      <c r="M31" s="11" t="e">
        <f t="shared" si="5"/>
        <v>#REF!</v>
      </c>
      <c r="N31" s="11" t="e">
        <f t="shared" si="5"/>
        <v>#REF!</v>
      </c>
      <c r="O31" s="11" t="e">
        <f t="shared" si="5"/>
        <v>#REF!</v>
      </c>
      <c r="P31" s="11" t="e">
        <f t="shared" si="5"/>
        <v>#REF!</v>
      </c>
      <c r="Q31" s="11" t="e">
        <f t="shared" si="5"/>
        <v>#REF!</v>
      </c>
      <c r="R31" s="11" t="e">
        <f t="shared" si="5"/>
        <v>#REF!</v>
      </c>
      <c r="S31" s="11" t="e">
        <f t="shared" si="5"/>
        <v>#REF!</v>
      </c>
      <c r="T31" s="11" t="e">
        <f t="shared" si="5"/>
        <v>#REF!</v>
      </c>
      <c r="U31" s="11" t="e">
        <f t="shared" si="5"/>
        <v>#REF!</v>
      </c>
      <c r="V31" s="11" t="e">
        <f t="shared" si="5"/>
        <v>#REF!</v>
      </c>
      <c r="W31" s="11" t="e">
        <f t="shared" si="5"/>
        <v>#REF!</v>
      </c>
      <c r="X31" s="11" t="e">
        <f t="shared" si="5"/>
        <v>#REF!</v>
      </c>
      <c r="Y31" s="11" t="e">
        <f t="shared" si="5"/>
        <v>#REF!</v>
      </c>
      <c r="Z31" s="11" t="e">
        <f t="shared" si="5"/>
        <v>#REF!</v>
      </c>
      <c r="AA31" s="11" t="e">
        <f t="shared" si="5"/>
        <v>#REF!</v>
      </c>
      <c r="AB31" s="11" t="e">
        <f t="shared" si="5"/>
        <v>#REF!</v>
      </c>
      <c r="AC31" s="66" t="e">
        <f t="shared" si="5"/>
        <v>#REF!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61</v>
      </c>
      <c r="B32" s="44" t="e">
        <f t="shared" ref="B32:AC32" si="6">B13-B51</f>
        <v>#REF!</v>
      </c>
      <c r="C32" s="11" t="e">
        <f t="shared" si="6"/>
        <v>#REF!</v>
      </c>
      <c r="D32" s="11" t="e">
        <f t="shared" si="6"/>
        <v>#REF!</v>
      </c>
      <c r="E32" s="11" t="e">
        <f t="shared" si="6"/>
        <v>#REF!</v>
      </c>
      <c r="F32" s="11" t="e">
        <f t="shared" si="6"/>
        <v>#REF!</v>
      </c>
      <c r="G32" s="11" t="e">
        <f t="shared" si="6"/>
        <v>#REF!</v>
      </c>
      <c r="H32" s="11" t="e">
        <f t="shared" si="6"/>
        <v>#REF!</v>
      </c>
      <c r="I32" s="11" t="e">
        <f t="shared" si="6"/>
        <v>#REF!</v>
      </c>
      <c r="J32" s="11" t="e">
        <f t="shared" si="6"/>
        <v>#REF!</v>
      </c>
      <c r="K32" s="11" t="e">
        <f t="shared" si="6"/>
        <v>#REF!</v>
      </c>
      <c r="L32" s="11" t="e">
        <f t="shared" si="6"/>
        <v>#REF!</v>
      </c>
      <c r="M32" s="11" t="e">
        <f t="shared" si="6"/>
        <v>#REF!</v>
      </c>
      <c r="N32" s="11" t="e">
        <f t="shared" si="6"/>
        <v>#REF!</v>
      </c>
      <c r="O32" s="11" t="e">
        <f t="shared" si="6"/>
        <v>#REF!</v>
      </c>
      <c r="P32" s="11" t="e">
        <f t="shared" si="6"/>
        <v>#REF!</v>
      </c>
      <c r="Q32" s="11" t="e">
        <f t="shared" si="6"/>
        <v>#REF!</v>
      </c>
      <c r="R32" s="11" t="e">
        <f t="shared" si="6"/>
        <v>#REF!</v>
      </c>
      <c r="S32" s="11" t="e">
        <f t="shared" si="6"/>
        <v>#REF!</v>
      </c>
      <c r="T32" s="11" t="e">
        <f t="shared" si="6"/>
        <v>#REF!</v>
      </c>
      <c r="U32" s="11" t="e">
        <f t="shared" si="6"/>
        <v>#REF!</v>
      </c>
      <c r="V32" s="11" t="e">
        <f t="shared" si="6"/>
        <v>#REF!</v>
      </c>
      <c r="W32" s="11" t="e">
        <f t="shared" si="6"/>
        <v>#REF!</v>
      </c>
      <c r="X32" s="11" t="e">
        <f t="shared" si="6"/>
        <v>#REF!</v>
      </c>
      <c r="Y32" s="11" t="e">
        <f t="shared" si="6"/>
        <v>#REF!</v>
      </c>
      <c r="Z32" s="11" t="e">
        <f t="shared" si="6"/>
        <v>#REF!</v>
      </c>
      <c r="AA32" s="11" t="e">
        <f t="shared" si="6"/>
        <v>#REF!</v>
      </c>
      <c r="AB32" s="11" t="e">
        <f t="shared" si="6"/>
        <v>#REF!</v>
      </c>
      <c r="AC32" s="66" t="e">
        <f t="shared" si="6"/>
        <v>#REF!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59</v>
      </c>
      <c r="B33" s="54" t="e">
        <f t="shared" ref="B33:AC33" si="7">B14-B52</f>
        <v>#REF!</v>
      </c>
      <c r="C33" s="45" t="e">
        <f t="shared" si="7"/>
        <v>#REF!</v>
      </c>
      <c r="D33" s="45" t="e">
        <f t="shared" si="7"/>
        <v>#REF!</v>
      </c>
      <c r="E33" s="45" t="e">
        <f t="shared" si="7"/>
        <v>#REF!</v>
      </c>
      <c r="F33" s="45" t="e">
        <f t="shared" si="7"/>
        <v>#REF!</v>
      </c>
      <c r="G33" s="45" t="e">
        <f t="shared" si="7"/>
        <v>#REF!</v>
      </c>
      <c r="H33" s="45" t="e">
        <f t="shared" si="7"/>
        <v>#REF!</v>
      </c>
      <c r="I33" s="45" t="e">
        <f t="shared" si="7"/>
        <v>#REF!</v>
      </c>
      <c r="J33" s="45" t="e">
        <f t="shared" si="7"/>
        <v>#REF!</v>
      </c>
      <c r="K33" s="45" t="e">
        <f t="shared" si="7"/>
        <v>#REF!</v>
      </c>
      <c r="L33" s="45" t="e">
        <f t="shared" si="7"/>
        <v>#REF!</v>
      </c>
      <c r="M33" s="45" t="e">
        <f t="shared" si="7"/>
        <v>#REF!</v>
      </c>
      <c r="N33" s="45" t="e">
        <f t="shared" si="7"/>
        <v>#REF!</v>
      </c>
      <c r="O33" s="45" t="e">
        <f t="shared" si="7"/>
        <v>#REF!</v>
      </c>
      <c r="P33" s="45" t="e">
        <f t="shared" si="7"/>
        <v>#REF!</v>
      </c>
      <c r="Q33" s="45" t="e">
        <f t="shared" si="7"/>
        <v>#REF!</v>
      </c>
      <c r="R33" s="45" t="e">
        <f t="shared" si="7"/>
        <v>#REF!</v>
      </c>
      <c r="S33" s="45" t="e">
        <f t="shared" si="7"/>
        <v>#REF!</v>
      </c>
      <c r="T33" s="45" t="e">
        <f t="shared" si="7"/>
        <v>#REF!</v>
      </c>
      <c r="U33" s="45" t="e">
        <f t="shared" si="7"/>
        <v>#REF!</v>
      </c>
      <c r="V33" s="45" t="e">
        <f t="shared" si="7"/>
        <v>#REF!</v>
      </c>
      <c r="W33" s="45" t="e">
        <f t="shared" si="7"/>
        <v>#REF!</v>
      </c>
      <c r="X33" s="45" t="e">
        <f t="shared" si="7"/>
        <v>#REF!</v>
      </c>
      <c r="Y33" s="45" t="e">
        <f t="shared" si="7"/>
        <v>#REF!</v>
      </c>
      <c r="Z33" s="45" t="e">
        <f t="shared" si="7"/>
        <v>#REF!</v>
      </c>
      <c r="AA33" s="45" t="e">
        <f t="shared" si="7"/>
        <v>#REF!</v>
      </c>
      <c r="AB33" s="45" t="e">
        <f t="shared" si="7"/>
        <v>#REF!</v>
      </c>
      <c r="AC33" s="67" t="e">
        <f t="shared" si="7"/>
        <v>#REF!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63</v>
      </c>
      <c r="B34" s="47" t="e">
        <f t="shared" ref="B34:AB34" si="8">B15-B53</f>
        <v>#REF!</v>
      </c>
      <c r="C34" s="48" t="e">
        <f t="shared" si="8"/>
        <v>#REF!</v>
      </c>
      <c r="D34" s="48" t="e">
        <f t="shared" si="8"/>
        <v>#REF!</v>
      </c>
      <c r="E34" s="48" t="e">
        <f t="shared" si="8"/>
        <v>#REF!</v>
      </c>
      <c r="F34" s="48" t="e">
        <f t="shared" si="8"/>
        <v>#REF!</v>
      </c>
      <c r="G34" s="48" t="e">
        <f t="shared" si="8"/>
        <v>#REF!</v>
      </c>
      <c r="H34" s="48" t="e">
        <f t="shared" si="8"/>
        <v>#REF!</v>
      </c>
      <c r="I34" s="48" t="e">
        <f t="shared" si="8"/>
        <v>#REF!</v>
      </c>
      <c r="J34" s="48" t="e">
        <f t="shared" si="8"/>
        <v>#REF!</v>
      </c>
      <c r="K34" s="48" t="e">
        <f t="shared" si="8"/>
        <v>#REF!</v>
      </c>
      <c r="L34" s="48" t="e">
        <f t="shared" si="8"/>
        <v>#REF!</v>
      </c>
      <c r="M34" s="48" t="e">
        <f t="shared" si="8"/>
        <v>#REF!</v>
      </c>
      <c r="N34" s="48" t="e">
        <f t="shared" si="8"/>
        <v>#REF!</v>
      </c>
      <c r="O34" s="48" t="e">
        <f t="shared" si="8"/>
        <v>#REF!</v>
      </c>
      <c r="P34" s="48" t="e">
        <f t="shared" si="8"/>
        <v>#REF!</v>
      </c>
      <c r="Q34" s="48" t="e">
        <f t="shared" si="8"/>
        <v>#REF!</v>
      </c>
      <c r="R34" s="48" t="e">
        <f t="shared" si="8"/>
        <v>#REF!</v>
      </c>
      <c r="S34" s="48" t="e">
        <f t="shared" si="8"/>
        <v>#REF!</v>
      </c>
      <c r="T34" s="48" t="e">
        <f t="shared" si="8"/>
        <v>#REF!</v>
      </c>
      <c r="U34" s="48" t="e">
        <f t="shared" si="8"/>
        <v>#REF!</v>
      </c>
      <c r="V34" s="48" t="e">
        <f t="shared" si="8"/>
        <v>#REF!</v>
      </c>
      <c r="W34" s="11" t="e">
        <f t="shared" si="8"/>
        <v>#REF!</v>
      </c>
      <c r="X34" s="11" t="e">
        <f t="shared" si="8"/>
        <v>#REF!</v>
      </c>
      <c r="Y34" s="48" t="e">
        <f t="shared" si="8"/>
        <v>#REF!</v>
      </c>
      <c r="Z34" s="48" t="e">
        <f t="shared" si="8"/>
        <v>#REF!</v>
      </c>
      <c r="AA34" s="48" t="e">
        <f t="shared" si="8"/>
        <v>#REF!</v>
      </c>
      <c r="AB34" s="48" t="e">
        <f t="shared" si="8"/>
        <v>#REF!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56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56</v>
      </c>
      <c r="B37" s="44">
        <f t="shared" ref="B37:AC37" si="9">B18-B56</f>
        <v>-34</v>
      </c>
      <c r="C37" s="11">
        <f t="shared" si="9"/>
        <v>-32.5</v>
      </c>
      <c r="D37" s="11">
        <f t="shared" si="9"/>
        <v>-32.5</v>
      </c>
      <c r="E37" s="11">
        <f t="shared" si="9"/>
        <v>-33.4</v>
      </c>
      <c r="F37" s="11">
        <f t="shared" si="9"/>
        <v>-33.4</v>
      </c>
      <c r="G37" s="11">
        <f t="shared" si="9"/>
        <v>-33.4</v>
      </c>
      <c r="H37" s="11">
        <f t="shared" si="9"/>
        <v>-33.4</v>
      </c>
      <c r="I37" s="11">
        <f t="shared" si="9"/>
        <v>-33.4</v>
      </c>
      <c r="J37" s="11">
        <f t="shared" si="9"/>
        <v>-34</v>
      </c>
      <c r="K37" s="11">
        <f t="shared" si="9"/>
        <v>-34</v>
      </c>
      <c r="L37" s="11">
        <f t="shared" si="9"/>
        <v>-34</v>
      </c>
      <c r="M37" s="11">
        <f t="shared" si="9"/>
        <v>-34</v>
      </c>
      <c r="N37" s="11">
        <f t="shared" si="9"/>
        <v>-34</v>
      </c>
      <c r="O37" s="11">
        <f t="shared" si="9"/>
        <v>-34</v>
      </c>
      <c r="P37" s="11">
        <f t="shared" si="9"/>
        <v>-34</v>
      </c>
      <c r="Q37" s="11">
        <f t="shared" si="9"/>
        <v>-34</v>
      </c>
      <c r="R37" s="11">
        <f t="shared" si="9"/>
        <v>-34</v>
      </c>
      <c r="S37" s="11">
        <f t="shared" si="9"/>
        <v>-34</v>
      </c>
      <c r="T37" s="11">
        <f t="shared" si="9"/>
        <v>-34</v>
      </c>
      <c r="U37" s="11">
        <f t="shared" si="9"/>
        <v>-34</v>
      </c>
      <c r="V37" s="11">
        <f t="shared" si="9"/>
        <v>-34</v>
      </c>
      <c r="W37" s="11">
        <f t="shared" si="9"/>
        <v>-34</v>
      </c>
      <c r="X37" s="11">
        <f t="shared" si="9"/>
        <v>-34</v>
      </c>
      <c r="Y37" s="11">
        <f t="shared" si="9"/>
        <v>-34</v>
      </c>
      <c r="Z37" s="11">
        <f t="shared" si="9"/>
        <v>-34</v>
      </c>
      <c r="AA37" s="11">
        <f t="shared" si="9"/>
        <v>-34</v>
      </c>
      <c r="AB37" s="11">
        <f t="shared" si="9"/>
        <v>-34</v>
      </c>
      <c r="AC37" s="66">
        <f t="shared" si="9"/>
        <v>-53.666666666666664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>'Power Price'!A46</f>
        <v>37190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32.65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33.450000000000003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33.81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33.049999999999997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33.049999999999997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34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35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53.666666666666664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133350</xdr:colOff>
                <xdr:row>2</xdr:row>
                <xdr:rowOff>95250</xdr:rowOff>
              </from>
              <to>
                <xdr:col>0</xdr:col>
                <xdr:colOff>1314450</xdr:colOff>
                <xdr:row>4</xdr:row>
                <xdr:rowOff>114300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activeCell="G13" sqref="G13"/>
    </sheetView>
  </sheetViews>
  <sheetFormatPr defaultColWidth="0" defaultRowHeight="11.25" x14ac:dyDescent="0.2"/>
  <cols>
    <col min="1" max="1" width="30.85546875" style="73" customWidth="1"/>
    <col min="2" max="2" width="9.28515625" style="73" hidden="1" customWidth="1"/>
    <col min="3" max="5" width="9.140625" style="73" customWidth="1"/>
    <col min="6" max="6" width="9.7109375" style="73" customWidth="1"/>
    <col min="7" max="7" width="13" style="73" customWidth="1"/>
    <col min="8" max="9" width="9.7109375" style="73" hidden="1" customWidth="1"/>
    <col min="10" max="10" width="13" style="73" customWidth="1"/>
    <col min="11" max="12" width="9.7109375" style="73" hidden="1" customWidth="1"/>
    <col min="13" max="14" width="9.7109375" style="73" customWidth="1"/>
    <col min="15" max="15" width="12.140625" style="73" customWidth="1"/>
    <col min="16" max="17" width="9.7109375" style="73" hidden="1" customWidth="1"/>
    <col min="18" max="18" width="9.7109375" style="73" customWidth="1"/>
    <col min="19" max="19" width="12.5703125" style="73" customWidth="1"/>
    <col min="20" max="22" width="9.7109375" style="73" hidden="1" customWidth="1"/>
    <col min="23" max="27" width="9.7109375" style="73" customWidth="1"/>
    <col min="28" max="28" width="10.42578125" style="73" customWidth="1"/>
    <col min="29" max="29" width="12.5703125" style="73" bestFit="1" customWidth="1"/>
    <col min="30" max="31" width="9.85546875" style="135" bestFit="1" customWidth="1"/>
    <col min="32" max="32" width="14.85546875" style="73" customWidth="1"/>
    <col min="33" max="140" width="9.140625" style="73" customWidth="1"/>
    <col min="141" max="16384" width="0" style="73" hidden="1"/>
  </cols>
  <sheetData>
    <row r="1" spans="1:140" x14ac:dyDescent="0.2">
      <c r="A1" s="132" t="s">
        <v>4</v>
      </c>
      <c r="N1" s="132" t="s">
        <v>29</v>
      </c>
      <c r="O1" s="133"/>
      <c r="P1" s="134" t="s">
        <v>30</v>
      </c>
    </row>
    <row r="2" spans="1:140" ht="24" customHeight="1" x14ac:dyDescent="0.2">
      <c r="A2" s="136">
        <v>37193</v>
      </c>
      <c r="B2" s="133"/>
      <c r="P2" s="134" t="s">
        <v>28</v>
      </c>
      <c r="AC2" s="135"/>
      <c r="AD2" s="73"/>
      <c r="AE2" s="73"/>
    </row>
    <row r="3" spans="1:140" ht="12.75" hidden="1" customHeight="1" x14ac:dyDescent="0.2">
      <c r="C3" s="73">
        <v>2</v>
      </c>
      <c r="D3" s="73">
        <v>25</v>
      </c>
      <c r="E3" s="73">
        <v>25</v>
      </c>
      <c r="AC3" s="135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  <c r="AD4" s="73"/>
      <c r="AE4" s="73"/>
    </row>
    <row r="5" spans="1:140" ht="10.5" hidden="1" customHeight="1" x14ac:dyDescent="0.2">
      <c r="A5" s="137"/>
      <c r="B5" s="133"/>
      <c r="C5" s="73">
        <v>2</v>
      </c>
      <c r="D5" s="73">
        <v>21</v>
      </c>
      <c r="E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2.75" x14ac:dyDescent="0.2">
      <c r="A6" s="140">
        <v>37193</v>
      </c>
    </row>
    <row r="7" spans="1:140" ht="10.5" hidden="1" customHeight="1" x14ac:dyDescent="0.2">
      <c r="A7" s="140"/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B7" s="143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s="151" customFormat="1" ht="15.75" customHeight="1" thickBot="1" x14ac:dyDescent="0.2">
      <c r="A8" s="144" t="s">
        <v>95</v>
      </c>
      <c r="B8" s="145"/>
      <c r="C8" s="146" t="s">
        <v>43</v>
      </c>
      <c r="D8" s="146" t="s">
        <v>44</v>
      </c>
      <c r="E8" s="146" t="s">
        <v>45</v>
      </c>
      <c r="F8" s="147" t="s">
        <v>9</v>
      </c>
      <c r="G8" s="148" t="s">
        <v>39</v>
      </c>
      <c r="H8" s="149">
        <v>37257</v>
      </c>
      <c r="I8" s="149">
        <v>37288</v>
      </c>
      <c r="J8" s="148" t="s">
        <v>40</v>
      </c>
      <c r="K8" s="149">
        <v>37316</v>
      </c>
      <c r="L8" s="149">
        <v>37347</v>
      </c>
      <c r="M8" s="149">
        <v>37377</v>
      </c>
      <c r="N8" s="149">
        <v>37408</v>
      </c>
      <c r="O8" s="150" t="s">
        <v>41</v>
      </c>
      <c r="P8" s="149">
        <v>37438</v>
      </c>
      <c r="Q8" s="149">
        <v>37469</v>
      </c>
      <c r="R8" s="149">
        <v>37500</v>
      </c>
      <c r="S8" s="150" t="s">
        <v>42</v>
      </c>
      <c r="T8" s="149">
        <v>37530</v>
      </c>
      <c r="U8" s="149">
        <v>37561</v>
      </c>
      <c r="V8" s="149">
        <v>37591</v>
      </c>
      <c r="W8" s="146" t="s">
        <v>17</v>
      </c>
      <c r="X8" s="146" t="s">
        <v>18</v>
      </c>
      <c r="Y8" s="147" t="s">
        <v>34</v>
      </c>
      <c r="Z8" s="147" t="s">
        <v>35</v>
      </c>
      <c r="AA8" s="147" t="s">
        <v>104</v>
      </c>
      <c r="AB8" s="146" t="s">
        <v>105</v>
      </c>
      <c r="AC8" s="148" t="s">
        <v>93</v>
      </c>
      <c r="AD8" s="148"/>
      <c r="AE8" s="148"/>
      <c r="AG8" s="152"/>
    </row>
    <row r="9" spans="1:140" ht="13.7" customHeight="1" x14ac:dyDescent="0.2">
      <c r="A9" s="255" t="s">
        <v>57</v>
      </c>
      <c r="B9" s="135" t="s">
        <v>10</v>
      </c>
      <c r="C9" s="99">
        <v>38.299999999999997</v>
      </c>
      <c r="D9" s="99">
        <v>39</v>
      </c>
      <c r="E9" s="99">
        <v>46</v>
      </c>
      <c r="F9" s="154">
        <v>42.223255813953486</v>
      </c>
      <c r="G9" s="99">
        <v>44.5</v>
      </c>
      <c r="H9" s="99">
        <v>46</v>
      </c>
      <c r="I9" s="99">
        <v>43</v>
      </c>
      <c r="J9" s="99">
        <v>33.125</v>
      </c>
      <c r="K9" s="99">
        <v>35</v>
      </c>
      <c r="L9" s="99">
        <v>31.25</v>
      </c>
      <c r="M9" s="99">
        <v>29.5</v>
      </c>
      <c r="N9" s="99">
        <v>30</v>
      </c>
      <c r="O9" s="99">
        <v>49</v>
      </c>
      <c r="P9" s="95">
        <v>45</v>
      </c>
      <c r="Q9" s="99">
        <v>53</v>
      </c>
      <c r="R9" s="99">
        <v>44</v>
      </c>
      <c r="S9" s="99">
        <v>39</v>
      </c>
      <c r="T9" s="99">
        <v>40</v>
      </c>
      <c r="U9" s="99">
        <v>38</v>
      </c>
      <c r="V9" s="99">
        <v>39</v>
      </c>
      <c r="W9" s="154">
        <v>39.523529411764706</v>
      </c>
      <c r="X9" s="99">
        <v>41.035294117647062</v>
      </c>
      <c r="Y9" s="99">
        <v>41.596442953020137</v>
      </c>
      <c r="Z9" s="99">
        <v>41.768627450980389</v>
      </c>
      <c r="AA9" s="99">
        <v>42.840392156862734</v>
      </c>
      <c r="AB9" s="100">
        <v>44.045859374999992</v>
      </c>
      <c r="AC9" s="155">
        <v>42.127535241349825</v>
      </c>
      <c r="AD9" s="156"/>
      <c r="AE9" s="156"/>
      <c r="AF9" s="157"/>
      <c r="AG9" s="95">
        <v>46</v>
      </c>
      <c r="AH9" s="95">
        <v>43</v>
      </c>
      <c r="AI9" s="95">
        <v>35</v>
      </c>
      <c r="AJ9" s="95">
        <v>31.25</v>
      </c>
      <c r="AK9" s="95">
        <v>29.5</v>
      </c>
      <c r="AL9" s="95">
        <v>30</v>
      </c>
      <c r="AM9" s="95">
        <v>45</v>
      </c>
      <c r="AN9" s="95">
        <v>53</v>
      </c>
      <c r="AO9" s="95">
        <v>44</v>
      </c>
      <c r="AP9" s="95">
        <v>40</v>
      </c>
      <c r="AQ9" s="95">
        <v>38</v>
      </c>
      <c r="AR9" s="95">
        <v>39</v>
      </c>
      <c r="AS9" s="95">
        <v>43</v>
      </c>
      <c r="AT9" s="95">
        <v>42</v>
      </c>
      <c r="AU9" s="95">
        <v>37</v>
      </c>
      <c r="AV9" s="95">
        <v>34</v>
      </c>
      <c r="AW9" s="95">
        <v>30</v>
      </c>
      <c r="AX9" s="95">
        <v>31</v>
      </c>
      <c r="AY9" s="95">
        <v>50</v>
      </c>
      <c r="AZ9" s="95">
        <v>57.5</v>
      </c>
      <c r="BA9" s="95">
        <v>47.5</v>
      </c>
      <c r="BB9" s="95">
        <v>42.5</v>
      </c>
      <c r="BC9" s="95">
        <v>38.5</v>
      </c>
      <c r="BD9" s="95">
        <v>39</v>
      </c>
      <c r="BE9" s="95">
        <v>43.12</v>
      </c>
      <c r="BF9" s="95">
        <v>42.26</v>
      </c>
      <c r="BG9" s="95">
        <v>37.97</v>
      </c>
      <c r="BH9" s="95">
        <v>35.39</v>
      </c>
      <c r="BI9" s="95">
        <v>31.96</v>
      </c>
      <c r="BJ9" s="95">
        <v>32.82</v>
      </c>
      <c r="BK9" s="95">
        <v>49.13</v>
      </c>
      <c r="BL9" s="95">
        <v>55.57</v>
      </c>
      <c r="BM9" s="95">
        <v>46.98</v>
      </c>
      <c r="BN9" s="95">
        <v>42.69</v>
      </c>
      <c r="BO9" s="95">
        <v>39.26</v>
      </c>
      <c r="BP9" s="95">
        <v>39.69</v>
      </c>
      <c r="BQ9" s="95">
        <v>43.22</v>
      </c>
      <c r="BR9" s="95">
        <v>42.48</v>
      </c>
      <c r="BS9" s="95">
        <v>38.81</v>
      </c>
      <c r="BT9" s="95">
        <v>36.6</v>
      </c>
      <c r="BU9" s="95">
        <v>33.659999999999997</v>
      </c>
      <c r="BV9" s="95">
        <v>34.39</v>
      </c>
      <c r="BW9" s="95">
        <v>48.38</v>
      </c>
      <c r="BX9" s="95">
        <v>53.9</v>
      </c>
      <c r="BY9" s="95">
        <v>46.54</v>
      </c>
      <c r="BZ9" s="95">
        <v>42.86</v>
      </c>
      <c r="CA9" s="95">
        <v>39.92</v>
      </c>
      <c r="CB9" s="95">
        <v>40.29</v>
      </c>
      <c r="CC9" s="95">
        <v>43.48</v>
      </c>
      <c r="CD9" s="95">
        <v>42.81</v>
      </c>
      <c r="CE9" s="95">
        <v>39.47</v>
      </c>
      <c r="CF9" s="95">
        <v>37.47</v>
      </c>
      <c r="CG9" s="95">
        <v>34.799999999999997</v>
      </c>
      <c r="CH9" s="95">
        <v>35.47</v>
      </c>
      <c r="CI9" s="95">
        <v>48.17</v>
      </c>
      <c r="CJ9" s="95">
        <v>53.19</v>
      </c>
      <c r="CK9" s="95">
        <v>46.5</v>
      </c>
      <c r="CL9" s="95">
        <v>43.16</v>
      </c>
      <c r="CM9" s="95">
        <v>40.49</v>
      </c>
      <c r="CN9" s="95">
        <v>40.83</v>
      </c>
      <c r="CO9" s="95">
        <v>43.75</v>
      </c>
      <c r="CP9" s="95">
        <v>43.15</v>
      </c>
      <c r="CQ9" s="95">
        <v>40.11</v>
      </c>
      <c r="CR9" s="95">
        <v>38.29</v>
      </c>
      <c r="CS9" s="95">
        <v>35.869999999999997</v>
      </c>
      <c r="CT9" s="95">
        <v>36.479999999999997</v>
      </c>
      <c r="CU9" s="95">
        <v>48.02</v>
      </c>
      <c r="CV9" s="95">
        <v>52.58</v>
      </c>
      <c r="CW9" s="95">
        <v>46.51</v>
      </c>
      <c r="CX9" s="95">
        <v>43.48</v>
      </c>
      <c r="CY9" s="95">
        <v>41.05</v>
      </c>
      <c r="CZ9" s="95">
        <v>41.36</v>
      </c>
      <c r="DA9" s="95">
        <v>44.16</v>
      </c>
      <c r="DB9" s="95">
        <v>43.6</v>
      </c>
      <c r="DC9" s="95">
        <v>40.78</v>
      </c>
      <c r="DD9" s="95">
        <v>39.090000000000003</v>
      </c>
      <c r="DE9" s="95">
        <v>36.83</v>
      </c>
      <c r="DF9" s="95">
        <v>37.4</v>
      </c>
      <c r="DG9" s="95">
        <v>48.14</v>
      </c>
      <c r="DH9" s="95">
        <v>52.39</v>
      </c>
      <c r="DI9" s="95">
        <v>46.74</v>
      </c>
      <c r="DJ9" s="95">
        <v>43.92</v>
      </c>
      <c r="DK9" s="95">
        <v>41.66</v>
      </c>
      <c r="DL9" s="95">
        <v>41.94</v>
      </c>
      <c r="DM9" s="95">
        <v>44.58</v>
      </c>
      <c r="DN9" s="95">
        <v>44.06</v>
      </c>
      <c r="DO9" s="95">
        <v>41.44</v>
      </c>
      <c r="DP9" s="95">
        <v>39.86</v>
      </c>
      <c r="DQ9" s="95">
        <v>37.76</v>
      </c>
      <c r="DR9" s="95">
        <v>38.29</v>
      </c>
      <c r="DS9" s="95">
        <v>48.29</v>
      </c>
      <c r="DT9" s="95">
        <v>52.24</v>
      </c>
      <c r="DU9" s="95">
        <v>46.98</v>
      </c>
      <c r="DV9" s="95">
        <v>44.36</v>
      </c>
      <c r="DW9" s="95">
        <v>42.26</v>
      </c>
      <c r="DX9" s="95">
        <v>42.52</v>
      </c>
      <c r="DY9" s="95">
        <v>45.01</v>
      </c>
      <c r="DZ9" s="95">
        <v>44.52</v>
      </c>
      <c r="EA9" s="95">
        <v>42.08</v>
      </c>
      <c r="EB9" s="95">
        <v>40.619999999999997</v>
      </c>
      <c r="EC9" s="95">
        <v>38.659999999999997</v>
      </c>
      <c r="ED9" s="95">
        <v>39.159999999999997</v>
      </c>
      <c r="EE9" s="95">
        <v>48.46</v>
      </c>
      <c r="EF9" s="95">
        <v>52.14</v>
      </c>
      <c r="EG9" s="95">
        <v>47.25</v>
      </c>
      <c r="EH9" s="95">
        <v>44.8</v>
      </c>
      <c r="EI9" s="95">
        <v>42.85</v>
      </c>
      <c r="EJ9" s="95">
        <v>43.1</v>
      </c>
    </row>
    <row r="10" spans="1:140" ht="13.7" customHeight="1" x14ac:dyDescent="0.2">
      <c r="A10" s="256" t="s">
        <v>58</v>
      </c>
      <c r="B10" s="159" t="s">
        <v>11</v>
      </c>
      <c r="C10" s="95">
        <v>38.9</v>
      </c>
      <c r="D10" s="95">
        <v>39.25</v>
      </c>
      <c r="E10" s="95">
        <v>46.25</v>
      </c>
      <c r="F10" s="160">
        <v>42.489534883720928</v>
      </c>
      <c r="G10" s="95">
        <v>44.45</v>
      </c>
      <c r="H10" s="95">
        <v>46</v>
      </c>
      <c r="I10" s="95">
        <v>42.9</v>
      </c>
      <c r="J10" s="95">
        <v>34.125</v>
      </c>
      <c r="K10" s="95">
        <v>35</v>
      </c>
      <c r="L10" s="95">
        <v>33.25</v>
      </c>
      <c r="M10" s="95">
        <v>32</v>
      </c>
      <c r="N10" s="95">
        <v>32.5</v>
      </c>
      <c r="O10" s="95">
        <v>51.75</v>
      </c>
      <c r="P10" s="95">
        <v>48</v>
      </c>
      <c r="Q10" s="95">
        <v>55.5</v>
      </c>
      <c r="R10" s="95">
        <v>47.5</v>
      </c>
      <c r="S10" s="95">
        <v>39</v>
      </c>
      <c r="T10" s="95">
        <v>40</v>
      </c>
      <c r="U10" s="95">
        <v>38</v>
      </c>
      <c r="V10" s="95">
        <v>39</v>
      </c>
      <c r="W10" s="160">
        <v>40.84901960784314</v>
      </c>
      <c r="X10" s="95">
        <v>43.341176470588238</v>
      </c>
      <c r="Y10" s="95">
        <v>43.712080536912751</v>
      </c>
      <c r="Z10" s="95">
        <v>44.067450980392159</v>
      </c>
      <c r="AA10" s="95">
        <v>45.939490196078438</v>
      </c>
      <c r="AB10" s="96">
        <v>47.789687499999999</v>
      </c>
      <c r="AC10" s="161">
        <v>44.789158479282335</v>
      </c>
      <c r="AD10" s="156"/>
      <c r="AE10" s="156"/>
      <c r="AF10" s="157"/>
      <c r="AG10" s="162">
        <v>46</v>
      </c>
      <c r="AH10" s="162">
        <v>42.9</v>
      </c>
      <c r="AI10" s="162">
        <v>35</v>
      </c>
      <c r="AJ10" s="162">
        <v>33.25</v>
      </c>
      <c r="AK10" s="162">
        <v>32</v>
      </c>
      <c r="AL10" s="162">
        <v>32.5</v>
      </c>
      <c r="AM10" s="162">
        <v>48</v>
      </c>
      <c r="AN10" s="162">
        <v>55.5</v>
      </c>
      <c r="AO10" s="162">
        <v>47.5</v>
      </c>
      <c r="AP10" s="162">
        <v>40</v>
      </c>
      <c r="AQ10" s="162">
        <v>38</v>
      </c>
      <c r="AR10" s="162">
        <v>39</v>
      </c>
      <c r="AS10" s="162">
        <v>43.5</v>
      </c>
      <c r="AT10" s="162">
        <v>42.75</v>
      </c>
      <c r="AU10" s="162">
        <v>38.5</v>
      </c>
      <c r="AV10" s="162">
        <v>37.5</v>
      </c>
      <c r="AW10" s="162">
        <v>33.5</v>
      </c>
      <c r="AX10" s="162">
        <v>34.75</v>
      </c>
      <c r="AY10" s="162">
        <v>54.5</v>
      </c>
      <c r="AZ10" s="162">
        <v>61</v>
      </c>
      <c r="BA10" s="162">
        <v>51</v>
      </c>
      <c r="BB10" s="162">
        <v>44.25</v>
      </c>
      <c r="BC10" s="162">
        <v>39</v>
      </c>
      <c r="BD10" s="162">
        <v>39.25</v>
      </c>
      <c r="BE10" s="162">
        <v>43.87</v>
      </c>
      <c r="BF10" s="162">
        <v>43.23</v>
      </c>
      <c r="BG10" s="162">
        <v>39.58</v>
      </c>
      <c r="BH10" s="162">
        <v>38.729999999999997</v>
      </c>
      <c r="BI10" s="162">
        <v>35.29</v>
      </c>
      <c r="BJ10" s="162">
        <v>36.369999999999997</v>
      </c>
      <c r="BK10" s="162">
        <v>53.31</v>
      </c>
      <c r="BL10" s="162">
        <v>58.89</v>
      </c>
      <c r="BM10" s="162">
        <v>50.31</v>
      </c>
      <c r="BN10" s="162">
        <v>44.52</v>
      </c>
      <c r="BO10" s="162">
        <v>40.01</v>
      </c>
      <c r="BP10" s="162">
        <v>40.229999999999997</v>
      </c>
      <c r="BQ10" s="162">
        <v>44.17</v>
      </c>
      <c r="BR10" s="162">
        <v>43.62</v>
      </c>
      <c r="BS10" s="162">
        <v>40.5</v>
      </c>
      <c r="BT10" s="162">
        <v>39.78</v>
      </c>
      <c r="BU10" s="162">
        <v>36.840000000000003</v>
      </c>
      <c r="BV10" s="162">
        <v>37.770000000000003</v>
      </c>
      <c r="BW10" s="162">
        <v>52.29</v>
      </c>
      <c r="BX10" s="162">
        <v>57.08</v>
      </c>
      <c r="BY10" s="162">
        <v>49.73</v>
      </c>
      <c r="BZ10" s="162">
        <v>44.77</v>
      </c>
      <c r="CA10" s="162">
        <v>40.92</v>
      </c>
      <c r="CB10" s="162">
        <v>41.11</v>
      </c>
      <c r="CC10" s="162">
        <v>44.9</v>
      </c>
      <c r="CD10" s="162">
        <v>44.4</v>
      </c>
      <c r="CE10" s="162">
        <v>41.55</v>
      </c>
      <c r="CF10" s="162">
        <v>40.880000000000003</v>
      </c>
      <c r="CG10" s="162">
        <v>38.200000000000003</v>
      </c>
      <c r="CH10" s="162">
        <v>39.049999999999997</v>
      </c>
      <c r="CI10" s="162">
        <v>52.34</v>
      </c>
      <c r="CJ10" s="162">
        <v>56.72</v>
      </c>
      <c r="CK10" s="162">
        <v>50</v>
      </c>
      <c r="CL10" s="162">
        <v>45.47</v>
      </c>
      <c r="CM10" s="162">
        <v>41.94</v>
      </c>
      <c r="CN10" s="162">
        <v>42.11</v>
      </c>
      <c r="CO10" s="162">
        <v>45.64</v>
      </c>
      <c r="CP10" s="162">
        <v>45.18</v>
      </c>
      <c r="CQ10" s="162">
        <v>42.57</v>
      </c>
      <c r="CR10" s="162">
        <v>41.96</v>
      </c>
      <c r="CS10" s="162">
        <v>39.51</v>
      </c>
      <c r="CT10" s="162">
        <v>40.28</v>
      </c>
      <c r="CU10" s="162">
        <v>52.45</v>
      </c>
      <c r="CV10" s="162">
        <v>56.46</v>
      </c>
      <c r="CW10" s="162">
        <v>50.31</v>
      </c>
      <c r="CX10" s="162">
        <v>46.16</v>
      </c>
      <c r="CY10" s="162">
        <v>42.94</v>
      </c>
      <c r="CZ10" s="162">
        <v>43.1</v>
      </c>
      <c r="DA10" s="162">
        <v>46.38</v>
      </c>
      <c r="DB10" s="162">
        <v>45.95</v>
      </c>
      <c r="DC10" s="162">
        <v>43.51</v>
      </c>
      <c r="DD10" s="162">
        <v>42.95</v>
      </c>
      <c r="DE10" s="162">
        <v>40.65</v>
      </c>
      <c r="DF10" s="162">
        <v>41.38</v>
      </c>
      <c r="DG10" s="162">
        <v>52.75</v>
      </c>
      <c r="DH10" s="162">
        <v>56.51</v>
      </c>
      <c r="DI10" s="162">
        <v>50.75</v>
      </c>
      <c r="DJ10" s="162">
        <v>46.87</v>
      </c>
      <c r="DK10" s="162">
        <v>43.86</v>
      </c>
      <c r="DL10" s="162">
        <v>44.01</v>
      </c>
      <c r="DM10" s="162">
        <v>47.12</v>
      </c>
      <c r="DN10" s="162">
        <v>46.72</v>
      </c>
      <c r="DO10" s="162">
        <v>44.44</v>
      </c>
      <c r="DP10" s="162">
        <v>43.91</v>
      </c>
      <c r="DQ10" s="162">
        <v>41.77</v>
      </c>
      <c r="DR10" s="162">
        <v>42.45</v>
      </c>
      <c r="DS10" s="162">
        <v>53.08</v>
      </c>
      <c r="DT10" s="162">
        <v>56.59</v>
      </c>
      <c r="DU10" s="162">
        <v>51.22</v>
      </c>
      <c r="DV10" s="162">
        <v>47.59</v>
      </c>
      <c r="DW10" s="162">
        <v>44.77</v>
      </c>
      <c r="DX10" s="162">
        <v>44.91</v>
      </c>
      <c r="DY10" s="162">
        <v>47.86</v>
      </c>
      <c r="DZ10" s="162">
        <v>47.49</v>
      </c>
      <c r="EA10" s="162">
        <v>45.36</v>
      </c>
      <c r="EB10" s="162">
        <v>44.86</v>
      </c>
      <c r="EC10" s="162">
        <v>42.86</v>
      </c>
      <c r="ED10" s="162">
        <v>43.5</v>
      </c>
      <c r="EE10" s="162">
        <v>53.44</v>
      </c>
      <c r="EF10" s="162">
        <v>56.72</v>
      </c>
      <c r="EG10" s="162">
        <v>51.7</v>
      </c>
      <c r="EH10" s="162">
        <v>48.31</v>
      </c>
      <c r="EI10" s="162">
        <v>45.67</v>
      </c>
      <c r="EJ10" s="162">
        <v>45.8</v>
      </c>
    </row>
    <row r="11" spans="1:140" ht="13.7" customHeight="1" x14ac:dyDescent="0.2">
      <c r="A11" s="256" t="s">
        <v>60</v>
      </c>
      <c r="B11" s="135"/>
      <c r="C11" s="95">
        <v>36.365000000000002</v>
      </c>
      <c r="D11" s="95">
        <v>39</v>
      </c>
      <c r="E11" s="95">
        <v>46</v>
      </c>
      <c r="F11" s="160">
        <v>42.13325581395349</v>
      </c>
      <c r="G11" s="95">
        <v>44.75</v>
      </c>
      <c r="H11" s="95">
        <v>46.25</v>
      </c>
      <c r="I11" s="95">
        <v>43.25</v>
      </c>
      <c r="J11" s="95">
        <v>38.25</v>
      </c>
      <c r="K11" s="95">
        <v>41</v>
      </c>
      <c r="L11" s="95">
        <v>35.5</v>
      </c>
      <c r="M11" s="95">
        <v>35.25</v>
      </c>
      <c r="N11" s="95">
        <v>41.75</v>
      </c>
      <c r="O11" s="95">
        <v>56.375</v>
      </c>
      <c r="P11" s="95">
        <v>53.25</v>
      </c>
      <c r="Q11" s="95">
        <v>59.5</v>
      </c>
      <c r="R11" s="95">
        <v>52.25</v>
      </c>
      <c r="S11" s="95">
        <v>44.25</v>
      </c>
      <c r="T11" s="95">
        <v>43.25</v>
      </c>
      <c r="U11" s="95">
        <v>44.25</v>
      </c>
      <c r="V11" s="95">
        <v>45.25</v>
      </c>
      <c r="W11" s="160">
        <v>45.060784313725492</v>
      </c>
      <c r="X11" s="95">
        <v>45.482352941176472</v>
      </c>
      <c r="Y11" s="95">
        <v>45.738691275167781</v>
      </c>
      <c r="Z11" s="95">
        <v>46.053647058823522</v>
      </c>
      <c r="AA11" s="95">
        <v>46.61038235294118</v>
      </c>
      <c r="AB11" s="96">
        <v>47.2724609375</v>
      </c>
      <c r="AC11" s="161">
        <v>46.156373344724464</v>
      </c>
      <c r="AD11" s="156"/>
      <c r="AE11" s="156"/>
      <c r="AF11" s="157"/>
      <c r="AG11" s="162">
        <v>46.25</v>
      </c>
      <c r="AH11" s="162">
        <v>43.25</v>
      </c>
      <c r="AI11" s="162">
        <v>41</v>
      </c>
      <c r="AJ11" s="162">
        <v>35.5</v>
      </c>
      <c r="AK11" s="162">
        <v>35.25</v>
      </c>
      <c r="AL11" s="162">
        <v>41.75</v>
      </c>
      <c r="AM11" s="162">
        <v>53.25</v>
      </c>
      <c r="AN11" s="162">
        <v>59.5</v>
      </c>
      <c r="AO11" s="162">
        <v>52.25</v>
      </c>
      <c r="AP11" s="162">
        <v>43.25</v>
      </c>
      <c r="AQ11" s="162">
        <v>44.25</v>
      </c>
      <c r="AR11" s="162">
        <v>45.25</v>
      </c>
      <c r="AS11" s="162">
        <v>46</v>
      </c>
      <c r="AT11" s="162">
        <v>44</v>
      </c>
      <c r="AU11" s="162">
        <v>42</v>
      </c>
      <c r="AV11" s="162">
        <v>35.75</v>
      </c>
      <c r="AW11" s="162">
        <v>36.25</v>
      </c>
      <c r="AX11" s="162">
        <v>41.25</v>
      </c>
      <c r="AY11" s="162">
        <v>52</v>
      </c>
      <c r="AZ11" s="162">
        <v>60.5</v>
      </c>
      <c r="BA11" s="162">
        <v>55.5</v>
      </c>
      <c r="BB11" s="162">
        <v>42.25</v>
      </c>
      <c r="BC11" s="162">
        <v>44.25</v>
      </c>
      <c r="BD11" s="162">
        <v>46.25</v>
      </c>
      <c r="BE11" s="162">
        <v>46.25</v>
      </c>
      <c r="BF11" s="162">
        <v>44.24</v>
      </c>
      <c r="BG11" s="162">
        <v>42.23</v>
      </c>
      <c r="BH11" s="162">
        <v>35.950000000000003</v>
      </c>
      <c r="BI11" s="162">
        <v>36.450000000000003</v>
      </c>
      <c r="BJ11" s="162">
        <v>41.48</v>
      </c>
      <c r="BK11" s="162">
        <v>52.29</v>
      </c>
      <c r="BL11" s="162">
        <v>60.83</v>
      </c>
      <c r="BM11" s="162">
        <v>55.8</v>
      </c>
      <c r="BN11" s="162">
        <v>42.48</v>
      </c>
      <c r="BO11" s="162">
        <v>44.49</v>
      </c>
      <c r="BP11" s="162">
        <v>46.5</v>
      </c>
      <c r="BQ11" s="162">
        <v>46.51</v>
      </c>
      <c r="BR11" s="162">
        <v>44.48</v>
      </c>
      <c r="BS11" s="162">
        <v>42.46</v>
      </c>
      <c r="BT11" s="162">
        <v>36.14</v>
      </c>
      <c r="BU11" s="162">
        <v>36.65</v>
      </c>
      <c r="BV11" s="162">
        <v>41.7</v>
      </c>
      <c r="BW11" s="162">
        <v>52.57</v>
      </c>
      <c r="BX11" s="162">
        <v>61.16</v>
      </c>
      <c r="BY11" s="162">
        <v>56.11</v>
      </c>
      <c r="BZ11" s="162">
        <v>42.71</v>
      </c>
      <c r="CA11" s="162">
        <v>44.74</v>
      </c>
      <c r="CB11" s="162">
        <v>46.76</v>
      </c>
      <c r="CC11" s="162">
        <v>46.76</v>
      </c>
      <c r="CD11" s="162">
        <v>44.73</v>
      </c>
      <c r="CE11" s="162">
        <v>42.69</v>
      </c>
      <c r="CF11" s="162">
        <v>36.340000000000003</v>
      </c>
      <c r="CG11" s="162">
        <v>36.85</v>
      </c>
      <c r="CH11" s="162">
        <v>41.93</v>
      </c>
      <c r="CI11" s="162">
        <v>52.86</v>
      </c>
      <c r="CJ11" s="162">
        <v>61.5</v>
      </c>
      <c r="CK11" s="162">
        <v>56.41</v>
      </c>
      <c r="CL11" s="162">
        <v>42.95</v>
      </c>
      <c r="CM11" s="162">
        <v>44.98</v>
      </c>
      <c r="CN11" s="162">
        <v>47.01</v>
      </c>
      <c r="CO11" s="162">
        <v>47.01</v>
      </c>
      <c r="CP11" s="162">
        <v>44.97</v>
      </c>
      <c r="CQ11" s="162">
        <v>42.92</v>
      </c>
      <c r="CR11" s="162">
        <v>36.54</v>
      </c>
      <c r="CS11" s="162">
        <v>37.049999999999997</v>
      </c>
      <c r="CT11" s="162">
        <v>42.16</v>
      </c>
      <c r="CU11" s="162">
        <v>53.14</v>
      </c>
      <c r="CV11" s="162">
        <v>61.83</v>
      </c>
      <c r="CW11" s="162">
        <v>56.72</v>
      </c>
      <c r="CX11" s="162">
        <v>43.18</v>
      </c>
      <c r="CY11" s="162">
        <v>45.22</v>
      </c>
      <c r="CZ11" s="162">
        <v>47.26</v>
      </c>
      <c r="DA11" s="162">
        <v>47.27</v>
      </c>
      <c r="DB11" s="162">
        <v>45.21</v>
      </c>
      <c r="DC11" s="162">
        <v>43.16</v>
      </c>
      <c r="DD11" s="162">
        <v>36.729999999999997</v>
      </c>
      <c r="DE11" s="162">
        <v>37.25</v>
      </c>
      <c r="DF11" s="162">
        <v>42.38</v>
      </c>
      <c r="DG11" s="162">
        <v>53.43</v>
      </c>
      <c r="DH11" s="162">
        <v>62.16</v>
      </c>
      <c r="DI11" s="162">
        <v>57.02</v>
      </c>
      <c r="DJ11" s="162">
        <v>43.41</v>
      </c>
      <c r="DK11" s="162">
        <v>45.46</v>
      </c>
      <c r="DL11" s="162">
        <v>47.52</v>
      </c>
      <c r="DM11" s="162">
        <v>47.52</v>
      </c>
      <c r="DN11" s="162">
        <v>45.45</v>
      </c>
      <c r="DO11" s="162">
        <v>43.39</v>
      </c>
      <c r="DP11" s="162">
        <v>36.93</v>
      </c>
      <c r="DQ11" s="162">
        <v>37.450000000000003</v>
      </c>
      <c r="DR11" s="162">
        <v>42.61</v>
      </c>
      <c r="DS11" s="162">
        <v>53.71</v>
      </c>
      <c r="DT11" s="162">
        <v>62.49</v>
      </c>
      <c r="DU11" s="162">
        <v>57.33</v>
      </c>
      <c r="DV11" s="162">
        <v>43.64</v>
      </c>
      <c r="DW11" s="162">
        <v>45.71</v>
      </c>
      <c r="DX11" s="162">
        <v>47.77</v>
      </c>
      <c r="DY11" s="162">
        <v>47.77</v>
      </c>
      <c r="DZ11" s="162">
        <v>45.7</v>
      </c>
      <c r="EA11" s="162">
        <v>43.62</v>
      </c>
      <c r="EB11" s="162">
        <v>37.130000000000003</v>
      </c>
      <c r="EC11" s="162">
        <v>37.64</v>
      </c>
      <c r="ED11" s="162">
        <v>42.84</v>
      </c>
      <c r="EE11" s="162">
        <v>54</v>
      </c>
      <c r="EF11" s="162">
        <v>62.82</v>
      </c>
      <c r="EG11" s="162">
        <v>57.63</v>
      </c>
      <c r="EH11" s="162">
        <v>43.87</v>
      </c>
      <c r="EI11" s="162">
        <v>45.95</v>
      </c>
      <c r="EJ11" s="162">
        <v>48.02</v>
      </c>
    </row>
    <row r="12" spans="1:140" ht="13.7" customHeight="1" x14ac:dyDescent="0.2">
      <c r="A12" s="256" t="s">
        <v>62</v>
      </c>
      <c r="B12" s="135"/>
      <c r="C12" s="95">
        <v>32.743749999999999</v>
      </c>
      <c r="D12" s="95">
        <v>21.673999435424765</v>
      </c>
      <c r="E12" s="95">
        <v>40.5</v>
      </c>
      <c r="F12" s="160">
        <v>30.945150887067907</v>
      </c>
      <c r="G12" s="95">
        <v>40.75</v>
      </c>
      <c r="H12" s="95">
        <v>41.25</v>
      </c>
      <c r="I12" s="95">
        <v>40.25</v>
      </c>
      <c r="J12" s="95">
        <v>37</v>
      </c>
      <c r="K12" s="95">
        <v>38.5</v>
      </c>
      <c r="L12" s="95">
        <v>35.5</v>
      </c>
      <c r="M12" s="95">
        <v>35.25</v>
      </c>
      <c r="N12" s="95">
        <v>41.75</v>
      </c>
      <c r="O12" s="95">
        <v>56</v>
      </c>
      <c r="P12" s="95">
        <v>52.5</v>
      </c>
      <c r="Q12" s="95">
        <v>59.5</v>
      </c>
      <c r="R12" s="95">
        <v>52</v>
      </c>
      <c r="S12" s="95">
        <v>42</v>
      </c>
      <c r="T12" s="95">
        <v>42</v>
      </c>
      <c r="U12" s="95">
        <v>41</v>
      </c>
      <c r="V12" s="95">
        <v>43</v>
      </c>
      <c r="W12" s="160">
        <v>43.550980392156866</v>
      </c>
      <c r="X12" s="95">
        <v>44.291176470588233</v>
      </c>
      <c r="Y12" s="95">
        <v>44.423489932885914</v>
      </c>
      <c r="Z12" s="95">
        <v>44.865176470588239</v>
      </c>
      <c r="AA12" s="95">
        <v>45.436264705882351</v>
      </c>
      <c r="AB12" s="96">
        <v>46.072773437499997</v>
      </c>
      <c r="AC12" s="161">
        <v>44.752234723683891</v>
      </c>
      <c r="AD12" s="156"/>
      <c r="AE12" s="156"/>
      <c r="AF12" s="157"/>
      <c r="AG12" s="162">
        <v>41.25</v>
      </c>
      <c r="AH12" s="162">
        <v>40.25</v>
      </c>
      <c r="AI12" s="162">
        <v>38.5</v>
      </c>
      <c r="AJ12" s="162">
        <v>35.5</v>
      </c>
      <c r="AK12" s="162">
        <v>35.25</v>
      </c>
      <c r="AL12" s="162">
        <v>41.75</v>
      </c>
      <c r="AM12" s="162">
        <v>52.5</v>
      </c>
      <c r="AN12" s="162">
        <v>59.5</v>
      </c>
      <c r="AO12" s="162">
        <v>52</v>
      </c>
      <c r="AP12" s="162">
        <v>42</v>
      </c>
      <c r="AQ12" s="162">
        <v>41</v>
      </c>
      <c r="AR12" s="162">
        <v>43</v>
      </c>
      <c r="AS12" s="162">
        <v>43.75</v>
      </c>
      <c r="AT12" s="162">
        <v>42.25</v>
      </c>
      <c r="AU12" s="162">
        <v>41.5</v>
      </c>
      <c r="AV12" s="162">
        <v>35.75</v>
      </c>
      <c r="AW12" s="162">
        <v>36.25</v>
      </c>
      <c r="AX12" s="162">
        <v>41.25</v>
      </c>
      <c r="AY12" s="162">
        <v>52</v>
      </c>
      <c r="AZ12" s="162">
        <v>60.5</v>
      </c>
      <c r="BA12" s="162">
        <v>50.25</v>
      </c>
      <c r="BB12" s="162">
        <v>42.25</v>
      </c>
      <c r="BC12" s="162">
        <v>42.25</v>
      </c>
      <c r="BD12" s="162">
        <v>43.5</v>
      </c>
      <c r="BE12" s="162">
        <v>44</v>
      </c>
      <c r="BF12" s="162">
        <v>42.49</v>
      </c>
      <c r="BG12" s="162">
        <v>41.73</v>
      </c>
      <c r="BH12" s="162">
        <v>35.950000000000003</v>
      </c>
      <c r="BI12" s="162">
        <v>36.450000000000003</v>
      </c>
      <c r="BJ12" s="162">
        <v>41.48</v>
      </c>
      <c r="BK12" s="162">
        <v>52.29</v>
      </c>
      <c r="BL12" s="162">
        <v>60.84</v>
      </c>
      <c r="BM12" s="162">
        <v>50.53</v>
      </c>
      <c r="BN12" s="162">
        <v>42.49</v>
      </c>
      <c r="BO12" s="162">
        <v>42.49</v>
      </c>
      <c r="BP12" s="162">
        <v>43.74</v>
      </c>
      <c r="BQ12" s="162">
        <v>44.25</v>
      </c>
      <c r="BR12" s="162">
        <v>42.73</v>
      </c>
      <c r="BS12" s="162">
        <v>41.97</v>
      </c>
      <c r="BT12" s="162">
        <v>36.15</v>
      </c>
      <c r="BU12" s="162">
        <v>36.659999999999997</v>
      </c>
      <c r="BV12" s="162">
        <v>41.72</v>
      </c>
      <c r="BW12" s="162">
        <v>52.59</v>
      </c>
      <c r="BX12" s="162">
        <v>61.18</v>
      </c>
      <c r="BY12" s="162">
        <v>50.82</v>
      </c>
      <c r="BZ12" s="162">
        <v>42.73</v>
      </c>
      <c r="CA12" s="162">
        <v>42.73</v>
      </c>
      <c r="CB12" s="162">
        <v>43.99</v>
      </c>
      <c r="CC12" s="162">
        <v>44.49</v>
      </c>
      <c r="CD12" s="162">
        <v>42.97</v>
      </c>
      <c r="CE12" s="162">
        <v>42.2</v>
      </c>
      <c r="CF12" s="162">
        <v>36.36</v>
      </c>
      <c r="CG12" s="162">
        <v>36.86</v>
      </c>
      <c r="CH12" s="162">
        <v>41.95</v>
      </c>
      <c r="CI12" s="162">
        <v>52.88</v>
      </c>
      <c r="CJ12" s="162">
        <v>61.52</v>
      </c>
      <c r="CK12" s="162">
        <v>51.1</v>
      </c>
      <c r="CL12" s="162">
        <v>42.96</v>
      </c>
      <c r="CM12" s="162">
        <v>42.96</v>
      </c>
      <c r="CN12" s="162">
        <v>44.23</v>
      </c>
      <c r="CO12" s="162">
        <v>44.74</v>
      </c>
      <c r="CP12" s="162">
        <v>43.21</v>
      </c>
      <c r="CQ12" s="162">
        <v>42.44</v>
      </c>
      <c r="CR12" s="162">
        <v>36.56</v>
      </c>
      <c r="CS12" s="162">
        <v>37.07</v>
      </c>
      <c r="CT12" s="162">
        <v>42.18</v>
      </c>
      <c r="CU12" s="162">
        <v>53.17</v>
      </c>
      <c r="CV12" s="162">
        <v>61.86</v>
      </c>
      <c r="CW12" s="162">
        <v>51.38</v>
      </c>
      <c r="CX12" s="162">
        <v>43.2</v>
      </c>
      <c r="CY12" s="162">
        <v>43.2</v>
      </c>
      <c r="CZ12" s="162">
        <v>44.48</v>
      </c>
      <c r="DA12" s="162">
        <v>44.99</v>
      </c>
      <c r="DB12" s="162">
        <v>43.44</v>
      </c>
      <c r="DC12" s="162">
        <v>42.67</v>
      </c>
      <c r="DD12" s="162">
        <v>36.76</v>
      </c>
      <c r="DE12" s="162">
        <v>37.270000000000003</v>
      </c>
      <c r="DF12" s="162">
        <v>42.41</v>
      </c>
      <c r="DG12" s="162">
        <v>53.47</v>
      </c>
      <c r="DH12" s="162">
        <v>62.21</v>
      </c>
      <c r="DI12" s="162">
        <v>51.67</v>
      </c>
      <c r="DJ12" s="162">
        <v>43.44</v>
      </c>
      <c r="DK12" s="162">
        <v>43.44</v>
      </c>
      <c r="DL12" s="162">
        <v>44.72</v>
      </c>
      <c r="DM12" s="162">
        <v>45.24</v>
      </c>
      <c r="DN12" s="162">
        <v>43.68</v>
      </c>
      <c r="DO12" s="162">
        <v>42.91</v>
      </c>
      <c r="DP12" s="162">
        <v>36.96</v>
      </c>
      <c r="DQ12" s="162">
        <v>37.479999999999997</v>
      </c>
      <c r="DR12" s="162">
        <v>42.65</v>
      </c>
      <c r="DS12" s="162">
        <v>53.76</v>
      </c>
      <c r="DT12" s="162">
        <v>62.55</v>
      </c>
      <c r="DU12" s="162">
        <v>51.95</v>
      </c>
      <c r="DV12" s="162">
        <v>43.68</v>
      </c>
      <c r="DW12" s="162">
        <v>43.68</v>
      </c>
      <c r="DX12" s="162">
        <v>44.97</v>
      </c>
      <c r="DY12" s="162">
        <v>45.48</v>
      </c>
      <c r="DZ12" s="162">
        <v>43.92</v>
      </c>
      <c r="EA12" s="162">
        <v>43.14</v>
      </c>
      <c r="EB12" s="162">
        <v>37.159999999999997</v>
      </c>
      <c r="EC12" s="162">
        <v>37.68</v>
      </c>
      <c r="ED12" s="162">
        <v>42.88</v>
      </c>
      <c r="EE12" s="162">
        <v>54.05</v>
      </c>
      <c r="EF12" s="162">
        <v>62.89</v>
      </c>
      <c r="EG12" s="162">
        <v>52.23</v>
      </c>
      <c r="EH12" s="162">
        <v>43.92</v>
      </c>
      <c r="EI12" s="162">
        <v>43.92</v>
      </c>
      <c r="EJ12" s="162">
        <v>45.21</v>
      </c>
    </row>
    <row r="13" spans="1:140" ht="13.7" customHeight="1" x14ac:dyDescent="0.2">
      <c r="A13" s="256" t="s">
        <v>61</v>
      </c>
      <c r="B13" s="159" t="s">
        <v>8</v>
      </c>
      <c r="C13" s="95">
        <v>36.5</v>
      </c>
      <c r="D13" s="95">
        <v>37.25</v>
      </c>
      <c r="E13" s="95">
        <v>40.5</v>
      </c>
      <c r="F13" s="160">
        <v>38.72674418604651</v>
      </c>
      <c r="G13" s="95">
        <v>40.75</v>
      </c>
      <c r="H13" s="95">
        <v>41.25</v>
      </c>
      <c r="I13" s="95">
        <v>40.25</v>
      </c>
      <c r="J13" s="95">
        <v>37.75</v>
      </c>
      <c r="K13" s="95">
        <v>38.5</v>
      </c>
      <c r="L13" s="95">
        <v>37</v>
      </c>
      <c r="M13" s="95">
        <v>38.5</v>
      </c>
      <c r="N13" s="95">
        <v>44.5</v>
      </c>
      <c r="O13" s="95">
        <v>56.5</v>
      </c>
      <c r="P13" s="95">
        <v>52.5</v>
      </c>
      <c r="Q13" s="95">
        <v>60.5</v>
      </c>
      <c r="R13" s="95">
        <v>52</v>
      </c>
      <c r="S13" s="95">
        <v>42</v>
      </c>
      <c r="T13" s="95">
        <v>42</v>
      </c>
      <c r="U13" s="95">
        <v>41</v>
      </c>
      <c r="V13" s="95">
        <v>43</v>
      </c>
      <c r="W13" s="160">
        <v>44.262745098039218</v>
      </c>
      <c r="X13" s="95">
        <v>45.767647058823528</v>
      </c>
      <c r="Y13" s="95">
        <v>45.673053691275172</v>
      </c>
      <c r="Z13" s="95">
        <v>46.313725490196084</v>
      </c>
      <c r="AA13" s="95">
        <v>46.907764705882357</v>
      </c>
      <c r="AB13" s="96">
        <v>47.529531249999998</v>
      </c>
      <c r="AC13" s="161">
        <v>46.251183255019228</v>
      </c>
      <c r="AD13" s="156"/>
      <c r="AE13" s="156"/>
      <c r="AF13" s="157"/>
      <c r="AG13" s="162">
        <v>41.25</v>
      </c>
      <c r="AH13" s="162">
        <v>40.25</v>
      </c>
      <c r="AI13" s="162">
        <v>38.5</v>
      </c>
      <c r="AJ13" s="162">
        <v>37</v>
      </c>
      <c r="AK13" s="162">
        <v>38.5</v>
      </c>
      <c r="AL13" s="162">
        <v>44.5</v>
      </c>
      <c r="AM13" s="162">
        <v>52.5</v>
      </c>
      <c r="AN13" s="162">
        <v>60.5</v>
      </c>
      <c r="AO13" s="162">
        <v>52</v>
      </c>
      <c r="AP13" s="162">
        <v>42</v>
      </c>
      <c r="AQ13" s="162">
        <v>41</v>
      </c>
      <c r="AR13" s="162">
        <v>43</v>
      </c>
      <c r="AS13" s="162">
        <v>43.75</v>
      </c>
      <c r="AT13" s="162">
        <v>42.25</v>
      </c>
      <c r="AU13" s="162">
        <v>41.5</v>
      </c>
      <c r="AV13" s="162">
        <v>38.75</v>
      </c>
      <c r="AW13" s="162">
        <v>39.5</v>
      </c>
      <c r="AX13" s="162">
        <v>44</v>
      </c>
      <c r="AY13" s="162">
        <v>57.5</v>
      </c>
      <c r="AZ13" s="162">
        <v>63.25</v>
      </c>
      <c r="BA13" s="162">
        <v>50.25</v>
      </c>
      <c r="BB13" s="162">
        <v>42.5</v>
      </c>
      <c r="BC13" s="162">
        <v>42.25</v>
      </c>
      <c r="BD13" s="162">
        <v>43.5</v>
      </c>
      <c r="BE13" s="162">
        <v>43.99</v>
      </c>
      <c r="BF13" s="162">
        <v>42.48</v>
      </c>
      <c r="BG13" s="162">
        <v>41.73</v>
      </c>
      <c r="BH13" s="162">
        <v>38.96</v>
      </c>
      <c r="BI13" s="162">
        <v>39.72</v>
      </c>
      <c r="BJ13" s="162">
        <v>44.24</v>
      </c>
      <c r="BK13" s="162">
        <v>57.81</v>
      </c>
      <c r="BL13" s="162">
        <v>63.6</v>
      </c>
      <c r="BM13" s="162">
        <v>50.52</v>
      </c>
      <c r="BN13" s="162">
        <v>42.73</v>
      </c>
      <c r="BO13" s="162">
        <v>42.48</v>
      </c>
      <c r="BP13" s="162">
        <v>43.74</v>
      </c>
      <c r="BQ13" s="162">
        <v>44.23</v>
      </c>
      <c r="BR13" s="162">
        <v>42.71</v>
      </c>
      <c r="BS13" s="162">
        <v>41.95</v>
      </c>
      <c r="BT13" s="162">
        <v>39.17</v>
      </c>
      <c r="BU13" s="162">
        <v>39.93</v>
      </c>
      <c r="BV13" s="162">
        <v>44.48</v>
      </c>
      <c r="BW13" s="162">
        <v>58.13</v>
      </c>
      <c r="BX13" s="162">
        <v>63.94</v>
      </c>
      <c r="BY13" s="162">
        <v>50.8</v>
      </c>
      <c r="BZ13" s="162">
        <v>42.96</v>
      </c>
      <c r="CA13" s="162">
        <v>42.71</v>
      </c>
      <c r="CB13" s="162">
        <v>43.97</v>
      </c>
      <c r="CC13" s="162">
        <v>44.47</v>
      </c>
      <c r="CD13" s="162">
        <v>42.94</v>
      </c>
      <c r="CE13" s="162">
        <v>42.18</v>
      </c>
      <c r="CF13" s="162">
        <v>39.39</v>
      </c>
      <c r="CG13" s="162">
        <v>40.15</v>
      </c>
      <c r="CH13" s="162">
        <v>44.72</v>
      </c>
      <c r="CI13" s="162">
        <v>58.44</v>
      </c>
      <c r="CJ13" s="162">
        <v>64.290000000000006</v>
      </c>
      <c r="CK13" s="162">
        <v>51.07</v>
      </c>
      <c r="CL13" s="162">
        <v>43.2</v>
      </c>
      <c r="CM13" s="162">
        <v>42.94</v>
      </c>
      <c r="CN13" s="162">
        <v>44.21</v>
      </c>
      <c r="CO13" s="162">
        <v>44.71</v>
      </c>
      <c r="CP13" s="162">
        <v>43.18</v>
      </c>
      <c r="CQ13" s="162">
        <v>42.41</v>
      </c>
      <c r="CR13" s="162">
        <v>39.6</v>
      </c>
      <c r="CS13" s="162">
        <v>40.36</v>
      </c>
      <c r="CT13" s="162">
        <v>44.96</v>
      </c>
      <c r="CU13" s="162">
        <v>58.76</v>
      </c>
      <c r="CV13" s="162">
        <v>64.63</v>
      </c>
      <c r="CW13" s="162">
        <v>51.35</v>
      </c>
      <c r="CX13" s="162">
        <v>43.43</v>
      </c>
      <c r="CY13" s="162">
        <v>43.17</v>
      </c>
      <c r="CZ13" s="162">
        <v>44.45</v>
      </c>
      <c r="DA13" s="162">
        <v>44.95</v>
      </c>
      <c r="DB13" s="162">
        <v>43.41</v>
      </c>
      <c r="DC13" s="162">
        <v>42.64</v>
      </c>
      <c r="DD13" s="162">
        <v>39.81</v>
      </c>
      <c r="DE13" s="162">
        <v>40.58</v>
      </c>
      <c r="DF13" s="162">
        <v>45.2</v>
      </c>
      <c r="DG13" s="162">
        <v>59.07</v>
      </c>
      <c r="DH13" s="162">
        <v>64.98</v>
      </c>
      <c r="DI13" s="162">
        <v>51.62</v>
      </c>
      <c r="DJ13" s="162">
        <v>43.66</v>
      </c>
      <c r="DK13" s="162">
        <v>43.4</v>
      </c>
      <c r="DL13" s="162">
        <v>44.69</v>
      </c>
      <c r="DM13" s="162">
        <v>45.19</v>
      </c>
      <c r="DN13" s="162">
        <v>43.64</v>
      </c>
      <c r="DO13" s="162">
        <v>42.86</v>
      </c>
      <c r="DP13" s="162">
        <v>40.020000000000003</v>
      </c>
      <c r="DQ13" s="162">
        <v>40.799999999999997</v>
      </c>
      <c r="DR13" s="162">
        <v>45.44</v>
      </c>
      <c r="DS13" s="162">
        <v>59.38</v>
      </c>
      <c r="DT13" s="162">
        <v>65.319999999999993</v>
      </c>
      <c r="DU13" s="162">
        <v>51.9</v>
      </c>
      <c r="DV13" s="162">
        <v>43.89</v>
      </c>
      <c r="DW13" s="162">
        <v>43.63</v>
      </c>
      <c r="DX13" s="162">
        <v>44.92</v>
      </c>
      <c r="DY13" s="162">
        <v>45.43</v>
      </c>
      <c r="DZ13" s="162">
        <v>43.87</v>
      </c>
      <c r="EA13" s="162">
        <v>43.09</v>
      </c>
      <c r="EB13" s="162">
        <v>40.229999999999997</v>
      </c>
      <c r="EC13" s="162">
        <v>41.01</v>
      </c>
      <c r="ED13" s="162">
        <v>45.68</v>
      </c>
      <c r="EE13" s="162">
        <v>59.7</v>
      </c>
      <c r="EF13" s="162">
        <v>65.67</v>
      </c>
      <c r="EG13" s="162">
        <v>52.17</v>
      </c>
      <c r="EH13" s="162">
        <v>44.12</v>
      </c>
      <c r="EI13" s="162">
        <v>43.86</v>
      </c>
      <c r="EJ13" s="162">
        <v>45.16</v>
      </c>
    </row>
    <row r="14" spans="1:140" ht="13.7" customHeight="1" x14ac:dyDescent="0.2">
      <c r="A14" s="256" t="s">
        <v>59</v>
      </c>
      <c r="B14" s="159" t="s">
        <v>8</v>
      </c>
      <c r="C14" s="95">
        <v>38.625</v>
      </c>
      <c r="D14" s="95">
        <v>36.25</v>
      </c>
      <c r="E14" s="95">
        <v>38.75</v>
      </c>
      <c r="F14" s="160">
        <v>37.52325581395349</v>
      </c>
      <c r="G14" s="95">
        <v>38.125</v>
      </c>
      <c r="H14" s="95">
        <v>39.25</v>
      </c>
      <c r="I14" s="95">
        <v>37</v>
      </c>
      <c r="J14" s="95">
        <v>35.5</v>
      </c>
      <c r="K14" s="95">
        <v>36.5</v>
      </c>
      <c r="L14" s="95">
        <v>34.5</v>
      </c>
      <c r="M14" s="95">
        <v>38.75</v>
      </c>
      <c r="N14" s="95">
        <v>46</v>
      </c>
      <c r="O14" s="95">
        <v>61.25</v>
      </c>
      <c r="P14" s="95">
        <v>56.5</v>
      </c>
      <c r="Q14" s="95">
        <v>66</v>
      </c>
      <c r="R14" s="95">
        <v>54</v>
      </c>
      <c r="S14" s="95">
        <v>38.333333333333336</v>
      </c>
      <c r="T14" s="95">
        <v>39.5</v>
      </c>
      <c r="U14" s="95">
        <v>37.5</v>
      </c>
      <c r="V14" s="95">
        <v>38</v>
      </c>
      <c r="W14" s="160">
        <v>43.658823529411762</v>
      </c>
      <c r="X14" s="95">
        <v>43.25686274509804</v>
      </c>
      <c r="Y14" s="95">
        <v>42.9</v>
      </c>
      <c r="Z14" s="95">
        <v>43.946705882352937</v>
      </c>
      <c r="AA14" s="95">
        <v>44.632166666666677</v>
      </c>
      <c r="AB14" s="96">
        <v>45.388203125000004</v>
      </c>
      <c r="AC14" s="161">
        <v>44.136813327637768</v>
      </c>
      <c r="AD14" s="156"/>
      <c r="AE14" s="156"/>
      <c r="AF14" s="157"/>
      <c r="AG14" s="162">
        <v>39.25</v>
      </c>
      <c r="AH14" s="162">
        <v>37</v>
      </c>
      <c r="AI14" s="162">
        <v>36.5</v>
      </c>
      <c r="AJ14" s="162">
        <v>34.5</v>
      </c>
      <c r="AK14" s="162">
        <v>38.75</v>
      </c>
      <c r="AL14" s="162">
        <v>46</v>
      </c>
      <c r="AM14" s="162">
        <v>56.5</v>
      </c>
      <c r="AN14" s="162">
        <v>66</v>
      </c>
      <c r="AO14" s="162">
        <v>54</v>
      </c>
      <c r="AP14" s="162">
        <v>39.5</v>
      </c>
      <c r="AQ14" s="162">
        <v>37.5</v>
      </c>
      <c r="AR14" s="162">
        <v>38</v>
      </c>
      <c r="AS14" s="162">
        <v>37.75</v>
      </c>
      <c r="AT14" s="162">
        <v>37.75</v>
      </c>
      <c r="AU14" s="162">
        <v>37.25</v>
      </c>
      <c r="AV14" s="162">
        <v>36.25</v>
      </c>
      <c r="AW14" s="162">
        <v>37.25</v>
      </c>
      <c r="AX14" s="162">
        <v>44</v>
      </c>
      <c r="AY14" s="162">
        <v>55.75</v>
      </c>
      <c r="AZ14" s="162">
        <v>65.25</v>
      </c>
      <c r="BA14" s="162">
        <v>53.25</v>
      </c>
      <c r="BB14" s="162">
        <v>39</v>
      </c>
      <c r="BC14" s="162">
        <v>38</v>
      </c>
      <c r="BD14" s="162">
        <v>37.5</v>
      </c>
      <c r="BE14" s="162">
        <v>38.46</v>
      </c>
      <c r="BF14" s="162">
        <v>38.46</v>
      </c>
      <c r="BG14" s="162">
        <v>37.99</v>
      </c>
      <c r="BH14" s="162">
        <v>37.07</v>
      </c>
      <c r="BI14" s="162">
        <v>37.99</v>
      </c>
      <c r="BJ14" s="162">
        <v>44.25</v>
      </c>
      <c r="BK14" s="162">
        <v>55.13</v>
      </c>
      <c r="BL14" s="162">
        <v>63.93</v>
      </c>
      <c r="BM14" s="162">
        <v>52.82</v>
      </c>
      <c r="BN14" s="162">
        <v>39.619999999999997</v>
      </c>
      <c r="BO14" s="162">
        <v>38.69</v>
      </c>
      <c r="BP14" s="162">
        <v>38.229999999999997</v>
      </c>
      <c r="BQ14" s="162">
        <v>38.72</v>
      </c>
      <c r="BR14" s="162">
        <v>38.72</v>
      </c>
      <c r="BS14" s="162">
        <v>38.25</v>
      </c>
      <c r="BT14" s="162">
        <v>37.32</v>
      </c>
      <c r="BU14" s="162">
        <v>38.26</v>
      </c>
      <c r="BV14" s="162">
        <v>44.55</v>
      </c>
      <c r="BW14" s="162">
        <v>55.51</v>
      </c>
      <c r="BX14" s="162">
        <v>64.38</v>
      </c>
      <c r="BY14" s="162">
        <v>53.18</v>
      </c>
      <c r="BZ14" s="162">
        <v>39.89</v>
      </c>
      <c r="CA14" s="162">
        <v>38.96</v>
      </c>
      <c r="CB14" s="162">
        <v>38.49</v>
      </c>
      <c r="CC14" s="162">
        <v>38.99</v>
      </c>
      <c r="CD14" s="162">
        <v>38.99</v>
      </c>
      <c r="CE14" s="162">
        <v>38.520000000000003</v>
      </c>
      <c r="CF14" s="162">
        <v>37.58</v>
      </c>
      <c r="CG14" s="162">
        <v>38.520000000000003</v>
      </c>
      <c r="CH14" s="162">
        <v>44.86</v>
      </c>
      <c r="CI14" s="162">
        <v>55.89</v>
      </c>
      <c r="CJ14" s="162">
        <v>64.819999999999993</v>
      </c>
      <c r="CK14" s="162">
        <v>53.55</v>
      </c>
      <c r="CL14" s="162">
        <v>40.159999999999997</v>
      </c>
      <c r="CM14" s="162">
        <v>39.22</v>
      </c>
      <c r="CN14" s="162">
        <v>38.75</v>
      </c>
      <c r="CO14" s="162">
        <v>39.25</v>
      </c>
      <c r="CP14" s="162">
        <v>39.25</v>
      </c>
      <c r="CQ14" s="162">
        <v>38.78</v>
      </c>
      <c r="CR14" s="162">
        <v>37.83</v>
      </c>
      <c r="CS14" s="162">
        <v>38.78</v>
      </c>
      <c r="CT14" s="162">
        <v>45.16</v>
      </c>
      <c r="CU14" s="162">
        <v>56.27</v>
      </c>
      <c r="CV14" s="162">
        <v>65.260000000000005</v>
      </c>
      <c r="CW14" s="162">
        <v>53.91</v>
      </c>
      <c r="CX14" s="162">
        <v>40.43</v>
      </c>
      <c r="CY14" s="162">
        <v>39.49</v>
      </c>
      <c r="CZ14" s="162">
        <v>39.020000000000003</v>
      </c>
      <c r="DA14" s="162">
        <v>39.520000000000003</v>
      </c>
      <c r="DB14" s="162">
        <v>39.520000000000003</v>
      </c>
      <c r="DC14" s="162">
        <v>39.04</v>
      </c>
      <c r="DD14" s="162">
        <v>38.090000000000003</v>
      </c>
      <c r="DE14" s="162">
        <v>39.04</v>
      </c>
      <c r="DF14" s="162">
        <v>45.47</v>
      </c>
      <c r="DG14" s="162">
        <v>56.65</v>
      </c>
      <c r="DH14" s="162">
        <v>65.7</v>
      </c>
      <c r="DI14" s="162">
        <v>54.27</v>
      </c>
      <c r="DJ14" s="162">
        <v>40.71</v>
      </c>
      <c r="DK14" s="162">
        <v>39.76</v>
      </c>
      <c r="DL14" s="162">
        <v>39.28</v>
      </c>
      <c r="DM14" s="162">
        <v>39.78</v>
      </c>
      <c r="DN14" s="162">
        <v>39.78</v>
      </c>
      <c r="DO14" s="162">
        <v>39.299999999999997</v>
      </c>
      <c r="DP14" s="162">
        <v>38.340000000000003</v>
      </c>
      <c r="DQ14" s="162">
        <v>39.299999999999997</v>
      </c>
      <c r="DR14" s="162">
        <v>45.77</v>
      </c>
      <c r="DS14" s="162">
        <v>57.03</v>
      </c>
      <c r="DT14" s="162">
        <v>66.14</v>
      </c>
      <c r="DU14" s="162">
        <v>54.64</v>
      </c>
      <c r="DV14" s="162">
        <v>40.98</v>
      </c>
      <c r="DW14" s="162">
        <v>40.020000000000003</v>
      </c>
      <c r="DX14" s="162">
        <v>39.54</v>
      </c>
      <c r="DY14" s="162">
        <v>40.049999999999997</v>
      </c>
      <c r="DZ14" s="162">
        <v>40.049999999999997</v>
      </c>
      <c r="EA14" s="162">
        <v>39.56</v>
      </c>
      <c r="EB14" s="162">
        <v>38.6</v>
      </c>
      <c r="EC14" s="162">
        <v>39.56</v>
      </c>
      <c r="ED14" s="162">
        <v>46.08</v>
      </c>
      <c r="EE14" s="162">
        <v>57.41</v>
      </c>
      <c r="EF14" s="162">
        <v>66.58</v>
      </c>
      <c r="EG14" s="162">
        <v>55</v>
      </c>
      <c r="EH14" s="162">
        <v>41.25</v>
      </c>
      <c r="EI14" s="162">
        <v>40.29</v>
      </c>
      <c r="EJ14" s="162">
        <v>39.81</v>
      </c>
    </row>
    <row r="15" spans="1:140" ht="13.7" customHeight="1" thickBot="1" x14ac:dyDescent="0.25">
      <c r="A15" s="257" t="s">
        <v>63</v>
      </c>
      <c r="B15" s="164" t="s">
        <v>7</v>
      </c>
      <c r="C15" s="107">
        <v>39.625</v>
      </c>
      <c r="D15" s="107">
        <v>37.25</v>
      </c>
      <c r="E15" s="107">
        <v>40.75</v>
      </c>
      <c r="F15" s="165">
        <v>38.988372093023258</v>
      </c>
      <c r="G15" s="107">
        <v>39.5</v>
      </c>
      <c r="H15" s="107">
        <v>40.75</v>
      </c>
      <c r="I15" s="107">
        <v>38.25</v>
      </c>
      <c r="J15" s="107">
        <v>37.125</v>
      </c>
      <c r="K15" s="107">
        <v>37.75</v>
      </c>
      <c r="L15" s="107">
        <v>36.5</v>
      </c>
      <c r="M15" s="107">
        <v>41.75</v>
      </c>
      <c r="N15" s="107">
        <v>51</v>
      </c>
      <c r="O15" s="107">
        <v>69.75</v>
      </c>
      <c r="P15" s="107">
        <v>63.5</v>
      </c>
      <c r="Q15" s="107">
        <v>76</v>
      </c>
      <c r="R15" s="107">
        <v>61</v>
      </c>
      <c r="S15" s="107">
        <v>40.5</v>
      </c>
      <c r="T15" s="107">
        <v>42</v>
      </c>
      <c r="U15" s="107">
        <v>39.5</v>
      </c>
      <c r="V15" s="107">
        <v>40</v>
      </c>
      <c r="W15" s="165">
        <v>47.375490196078431</v>
      </c>
      <c r="X15" s="107">
        <v>46.592156862745099</v>
      </c>
      <c r="Y15" s="107">
        <v>46.095570469798659</v>
      </c>
      <c r="Z15" s="107">
        <v>47.245921568627452</v>
      </c>
      <c r="AA15" s="107">
        <v>47.793156862745079</v>
      </c>
      <c r="AB15" s="108">
        <v>48.374335937500007</v>
      </c>
      <c r="AC15" s="166">
        <v>47.361234515164462</v>
      </c>
      <c r="AD15" s="156"/>
      <c r="AE15" s="156"/>
      <c r="AF15" s="157"/>
      <c r="AG15" s="95">
        <v>40.75</v>
      </c>
      <c r="AH15" s="95">
        <v>38.25</v>
      </c>
      <c r="AI15" s="95">
        <v>37.75</v>
      </c>
      <c r="AJ15" s="95">
        <v>36.5</v>
      </c>
      <c r="AK15" s="95">
        <v>41.75</v>
      </c>
      <c r="AL15" s="95">
        <v>51</v>
      </c>
      <c r="AM15" s="95">
        <v>63.5</v>
      </c>
      <c r="AN15" s="95">
        <v>76</v>
      </c>
      <c r="AO15" s="95">
        <v>61</v>
      </c>
      <c r="AP15" s="95">
        <v>42</v>
      </c>
      <c r="AQ15" s="95">
        <v>39.5</v>
      </c>
      <c r="AR15" s="95">
        <v>40</v>
      </c>
      <c r="AS15" s="95">
        <v>39.75</v>
      </c>
      <c r="AT15" s="95">
        <v>39.75</v>
      </c>
      <c r="AU15" s="95">
        <v>39.25</v>
      </c>
      <c r="AV15" s="95">
        <v>38.25</v>
      </c>
      <c r="AW15" s="95">
        <v>39.25</v>
      </c>
      <c r="AX15" s="95">
        <v>48.5</v>
      </c>
      <c r="AY15" s="95">
        <v>61.75</v>
      </c>
      <c r="AZ15" s="95">
        <v>73.25</v>
      </c>
      <c r="BA15" s="95">
        <v>59.25</v>
      </c>
      <c r="BB15" s="95">
        <v>41.25</v>
      </c>
      <c r="BC15" s="95">
        <v>39.75</v>
      </c>
      <c r="BD15" s="95">
        <v>39</v>
      </c>
      <c r="BE15" s="95">
        <v>40.659999999999997</v>
      </c>
      <c r="BF15" s="95">
        <v>40.659999999999997</v>
      </c>
      <c r="BG15" s="95">
        <v>40.19</v>
      </c>
      <c r="BH15" s="95">
        <v>39.270000000000003</v>
      </c>
      <c r="BI15" s="95">
        <v>40.19</v>
      </c>
      <c r="BJ15" s="95">
        <v>48.58</v>
      </c>
      <c r="BK15" s="95">
        <v>60.73</v>
      </c>
      <c r="BL15" s="95">
        <v>71.23</v>
      </c>
      <c r="BM15" s="95">
        <v>58.42</v>
      </c>
      <c r="BN15" s="95">
        <v>42.03</v>
      </c>
      <c r="BO15" s="95">
        <v>40.67</v>
      </c>
      <c r="BP15" s="95">
        <v>40</v>
      </c>
      <c r="BQ15" s="95">
        <v>41.04</v>
      </c>
      <c r="BR15" s="95">
        <v>41.04</v>
      </c>
      <c r="BS15" s="95">
        <v>40.57</v>
      </c>
      <c r="BT15" s="95">
        <v>39.64</v>
      </c>
      <c r="BU15" s="95">
        <v>40.58</v>
      </c>
      <c r="BV15" s="95">
        <v>48.68</v>
      </c>
      <c r="BW15" s="95">
        <v>60.71</v>
      </c>
      <c r="BX15" s="95">
        <v>71.02</v>
      </c>
      <c r="BY15" s="95">
        <v>58.38</v>
      </c>
      <c r="BZ15" s="95">
        <v>42.39</v>
      </c>
      <c r="CA15" s="95">
        <v>41.1</v>
      </c>
      <c r="CB15" s="95">
        <v>40.450000000000003</v>
      </c>
      <c r="CC15" s="95">
        <v>41.41</v>
      </c>
      <c r="CD15" s="95">
        <v>41.41</v>
      </c>
      <c r="CE15" s="95">
        <v>40.94</v>
      </c>
      <c r="CF15" s="95">
        <v>40</v>
      </c>
      <c r="CG15" s="95">
        <v>40.94</v>
      </c>
      <c r="CH15" s="95">
        <v>48.82</v>
      </c>
      <c r="CI15" s="95">
        <v>60.75</v>
      </c>
      <c r="CJ15" s="95">
        <v>70.900000000000006</v>
      </c>
      <c r="CK15" s="95">
        <v>58.41</v>
      </c>
      <c r="CL15" s="95">
        <v>42.73</v>
      </c>
      <c r="CM15" s="95">
        <v>41.48</v>
      </c>
      <c r="CN15" s="95">
        <v>40.86</v>
      </c>
      <c r="CO15" s="95">
        <v>41.7</v>
      </c>
      <c r="CP15" s="95">
        <v>41.7</v>
      </c>
      <c r="CQ15" s="95">
        <v>41.23</v>
      </c>
      <c r="CR15" s="95">
        <v>40.29</v>
      </c>
      <c r="CS15" s="95">
        <v>41.23</v>
      </c>
      <c r="CT15" s="95">
        <v>49</v>
      </c>
      <c r="CU15" s="95">
        <v>60.91</v>
      </c>
      <c r="CV15" s="95">
        <v>71</v>
      </c>
      <c r="CW15" s="95">
        <v>58.55</v>
      </c>
      <c r="CX15" s="95">
        <v>43.01</v>
      </c>
      <c r="CY15" s="95">
        <v>41.8</v>
      </c>
      <c r="CZ15" s="95">
        <v>41.19</v>
      </c>
      <c r="DA15" s="95">
        <v>41.98</v>
      </c>
      <c r="DB15" s="95">
        <v>41.98</v>
      </c>
      <c r="DC15" s="95">
        <v>41.5</v>
      </c>
      <c r="DD15" s="95">
        <v>40.56</v>
      </c>
      <c r="DE15" s="95">
        <v>41.51</v>
      </c>
      <c r="DF15" s="95">
        <v>49.21</v>
      </c>
      <c r="DG15" s="95">
        <v>61.12</v>
      </c>
      <c r="DH15" s="95">
        <v>71.180000000000007</v>
      </c>
      <c r="DI15" s="95">
        <v>58.74</v>
      </c>
      <c r="DJ15" s="95">
        <v>43.29</v>
      </c>
      <c r="DK15" s="95">
        <v>42.09</v>
      </c>
      <c r="DL15" s="95">
        <v>41.48</v>
      </c>
      <c r="DM15" s="95">
        <v>42.25</v>
      </c>
      <c r="DN15" s="95">
        <v>42.25</v>
      </c>
      <c r="DO15" s="95">
        <v>41.77</v>
      </c>
      <c r="DP15" s="95">
        <v>40.81</v>
      </c>
      <c r="DQ15" s="95">
        <v>41.77</v>
      </c>
      <c r="DR15" s="95">
        <v>49.42</v>
      </c>
      <c r="DS15" s="95">
        <v>61.33</v>
      </c>
      <c r="DT15" s="95">
        <v>71.37</v>
      </c>
      <c r="DU15" s="95">
        <v>58.95</v>
      </c>
      <c r="DV15" s="95">
        <v>43.55</v>
      </c>
      <c r="DW15" s="95">
        <v>42.36</v>
      </c>
      <c r="DX15" s="95">
        <v>41.76</v>
      </c>
      <c r="DY15" s="95">
        <v>42.47</v>
      </c>
      <c r="DZ15" s="95">
        <v>42.47</v>
      </c>
      <c r="EA15" s="95">
        <v>41.99</v>
      </c>
      <c r="EB15" s="95">
        <v>41.03</v>
      </c>
      <c r="EC15" s="95">
        <v>41.99</v>
      </c>
      <c r="ED15" s="95">
        <v>49.58</v>
      </c>
      <c r="EE15" s="95">
        <v>61.5</v>
      </c>
      <c r="EF15" s="95">
        <v>71.52</v>
      </c>
      <c r="EG15" s="95">
        <v>59.1</v>
      </c>
      <c r="EH15" s="95">
        <v>43.77</v>
      </c>
      <c r="EI15" s="95">
        <v>42.6</v>
      </c>
      <c r="EJ15" s="95">
        <v>42.01</v>
      </c>
    </row>
    <row r="16" spans="1:140" ht="13.7" customHeight="1" x14ac:dyDescent="0.2">
      <c r="A16" s="167"/>
      <c r="B16" s="168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6"/>
      <c r="AF16" s="157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7" customHeight="1" thickBot="1" x14ac:dyDescent="0.3">
      <c r="A17" s="169" t="s">
        <v>96</v>
      </c>
      <c r="B17" s="164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6"/>
      <c r="AE17" s="156"/>
      <c r="AF17" s="157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7" customHeight="1" thickBot="1" x14ac:dyDescent="0.25">
      <c r="A18" s="170" t="s">
        <v>56</v>
      </c>
      <c r="B18" s="171" t="s">
        <v>1</v>
      </c>
      <c r="C18" s="172">
        <v>54</v>
      </c>
      <c r="D18" s="172">
        <v>59.178567512148902</v>
      </c>
      <c r="E18" s="172">
        <v>61.3</v>
      </c>
      <c r="F18" s="173">
        <v>59.924416691979701</v>
      </c>
      <c r="G18" s="172">
        <v>69.084999999999994</v>
      </c>
      <c r="H18" s="172">
        <v>69.52</v>
      </c>
      <c r="I18" s="172">
        <v>68.650000000000006</v>
      </c>
      <c r="J18" s="172">
        <v>64.436659698486324</v>
      </c>
      <c r="K18" s="172">
        <v>66.739048156738278</v>
      </c>
      <c r="L18" s="172">
        <v>62.134271240234376</v>
      </c>
      <c r="M18" s="172">
        <v>62.809289550781251</v>
      </c>
      <c r="N18" s="172">
        <v>63.594390270165427</v>
      </c>
      <c r="O18" s="172">
        <v>53.976849489056846</v>
      </c>
      <c r="P18" s="172">
        <v>53.650334807602839</v>
      </c>
      <c r="Q18" s="172">
        <v>54.303364170510861</v>
      </c>
      <c r="R18" s="172">
        <v>54.301665800632712</v>
      </c>
      <c r="S18" s="172">
        <v>63.729933350767404</v>
      </c>
      <c r="T18" s="172">
        <v>59.148648328269374</v>
      </c>
      <c r="U18" s="172">
        <v>64.187257137734022</v>
      </c>
      <c r="V18" s="172">
        <v>67.853894586298821</v>
      </c>
      <c r="W18" s="172">
        <v>62.175359561746909</v>
      </c>
      <c r="X18" s="172">
        <v>51.491803059097428</v>
      </c>
      <c r="Y18" s="172">
        <v>49.874738547770917</v>
      </c>
      <c r="Z18" s="172">
        <v>49.395817079501853</v>
      </c>
      <c r="AA18" s="172">
        <v>48.002299747620391</v>
      </c>
      <c r="AB18" s="174">
        <v>50.458732414866617</v>
      </c>
      <c r="AC18" s="175">
        <v>50.730745115574742</v>
      </c>
      <c r="AD18" s="156"/>
      <c r="AE18" s="156"/>
      <c r="AF18" s="157"/>
      <c r="AG18" s="95">
        <v>69.52</v>
      </c>
      <c r="AH18" s="95">
        <v>68.650000000000006</v>
      </c>
      <c r="AI18" s="95">
        <v>66.739048156738278</v>
      </c>
      <c r="AJ18" s="95">
        <v>62.134271240234376</v>
      </c>
      <c r="AK18" s="95">
        <v>62.809289550781251</v>
      </c>
      <c r="AL18" s="95">
        <v>63.594390270165427</v>
      </c>
      <c r="AM18" s="95">
        <v>53.650334807602839</v>
      </c>
      <c r="AN18" s="95">
        <v>54.303364170510861</v>
      </c>
      <c r="AO18" s="95">
        <v>54.301665800632712</v>
      </c>
      <c r="AP18" s="95">
        <v>59.148648328269374</v>
      </c>
      <c r="AQ18" s="95">
        <v>64.187257137734022</v>
      </c>
      <c r="AR18" s="95">
        <v>67.853894586298821</v>
      </c>
      <c r="AS18" s="95">
        <v>54.500450013590338</v>
      </c>
      <c r="AT18" s="95">
        <v>53.013057378236482</v>
      </c>
      <c r="AU18" s="95">
        <v>51.290064909999344</v>
      </c>
      <c r="AV18" s="95">
        <v>49.174348393694096</v>
      </c>
      <c r="AW18" s="95">
        <v>49.175010575713863</v>
      </c>
      <c r="AX18" s="95">
        <v>49.489119682738789</v>
      </c>
      <c r="AY18" s="95">
        <v>49.88063351151883</v>
      </c>
      <c r="AZ18" s="95">
        <v>50.380388312289185</v>
      </c>
      <c r="BA18" s="95">
        <v>50.456351440661322</v>
      </c>
      <c r="BB18" s="95">
        <v>50.767713440995031</v>
      </c>
      <c r="BC18" s="95">
        <v>53.791034744564548</v>
      </c>
      <c r="BD18" s="95">
        <v>56.165110347835324</v>
      </c>
      <c r="BE18" s="95">
        <v>52.871573703067405</v>
      </c>
      <c r="BF18" s="95">
        <v>51.580803036922184</v>
      </c>
      <c r="BG18" s="95">
        <v>49.548544130198543</v>
      </c>
      <c r="BH18" s="95">
        <v>46.864766717310012</v>
      </c>
      <c r="BI18" s="95">
        <v>46.933971589641793</v>
      </c>
      <c r="BJ18" s="95">
        <v>47.4827487549666</v>
      </c>
      <c r="BK18" s="95">
        <v>48.135462359248947</v>
      </c>
      <c r="BL18" s="95">
        <v>48.68886187844091</v>
      </c>
      <c r="BM18" s="95">
        <v>48.602478330949957</v>
      </c>
      <c r="BN18" s="95">
        <v>48.60586316434545</v>
      </c>
      <c r="BO18" s="95">
        <v>51.213473836132643</v>
      </c>
      <c r="BP18" s="95">
        <v>53.407180214267981</v>
      </c>
      <c r="BQ18" s="95">
        <v>52.800515758961197</v>
      </c>
      <c r="BR18" s="95">
        <v>51.538896142956034</v>
      </c>
      <c r="BS18" s="95">
        <v>49.556940013192438</v>
      </c>
      <c r="BT18" s="95">
        <v>46.800262272985236</v>
      </c>
      <c r="BU18" s="95">
        <v>46.864379674522382</v>
      </c>
      <c r="BV18" s="95">
        <v>47.394897832527597</v>
      </c>
      <c r="BW18" s="95">
        <v>48.026816325082429</v>
      </c>
      <c r="BX18" s="95">
        <v>48.561841725727135</v>
      </c>
      <c r="BY18" s="95">
        <v>48.474426937890179</v>
      </c>
      <c r="BZ18" s="95">
        <v>48.473602769153381</v>
      </c>
      <c r="CA18" s="95">
        <v>51.150006525182597</v>
      </c>
      <c r="CB18" s="95">
        <v>53.30344289946914</v>
      </c>
      <c r="CC18" s="95">
        <v>49.281785356918206</v>
      </c>
      <c r="CD18" s="95">
        <v>48.161756494404372</v>
      </c>
      <c r="CE18" s="95">
        <v>46.382950250177473</v>
      </c>
      <c r="CF18" s="95">
        <v>43.895864115342278</v>
      </c>
      <c r="CG18" s="95">
        <v>43.973933326652855</v>
      </c>
      <c r="CH18" s="95">
        <v>44.478809543557794</v>
      </c>
      <c r="CI18" s="95">
        <v>45.074420669769822</v>
      </c>
      <c r="CJ18" s="95">
        <v>45.581127651003271</v>
      </c>
      <c r="CK18" s="95">
        <v>45.520495895294097</v>
      </c>
      <c r="CL18" s="95">
        <v>45.537340931056839</v>
      </c>
      <c r="CM18" s="95">
        <v>47.996191750441078</v>
      </c>
      <c r="CN18" s="95">
        <v>49.95913691704331</v>
      </c>
      <c r="CO18" s="95">
        <v>50.73280256250262</v>
      </c>
      <c r="CP18" s="95">
        <v>49.593649248125544</v>
      </c>
      <c r="CQ18" s="95">
        <v>47.795605786173077</v>
      </c>
      <c r="CR18" s="95">
        <v>45.15747411261453</v>
      </c>
      <c r="CS18" s="95">
        <v>45.220216641619977</v>
      </c>
      <c r="CT18" s="95">
        <v>45.709211644128708</v>
      </c>
      <c r="CU18" s="95">
        <v>46.28859193110128</v>
      </c>
      <c r="CV18" s="95">
        <v>46.777322291946476</v>
      </c>
      <c r="CW18" s="95">
        <v>46.697459412323809</v>
      </c>
      <c r="CX18" s="95">
        <v>46.695109418531302</v>
      </c>
      <c r="CY18" s="95">
        <v>49.134122217960631</v>
      </c>
      <c r="CZ18" s="95">
        <v>51.094924378427216</v>
      </c>
      <c r="DA18" s="95">
        <v>51.899277546877329</v>
      </c>
      <c r="DB18" s="95">
        <v>50.759592070692584</v>
      </c>
      <c r="DC18" s="95">
        <v>48.961473257263307</v>
      </c>
      <c r="DD18" s="95">
        <v>46.25928225088402</v>
      </c>
      <c r="DE18" s="95">
        <v>46.320944761613035</v>
      </c>
      <c r="DF18" s="95">
        <v>46.808535753626195</v>
      </c>
      <c r="DG18" s="95">
        <v>47.386461762206274</v>
      </c>
      <c r="DH18" s="95">
        <v>47.873739747855936</v>
      </c>
      <c r="DI18" s="95">
        <v>47.792818268604208</v>
      </c>
      <c r="DJ18" s="95">
        <v>47.789388873345068</v>
      </c>
      <c r="DK18" s="95">
        <v>50.032596601509155</v>
      </c>
      <c r="DL18" s="95">
        <v>52.016972789665822</v>
      </c>
      <c r="DM18" s="95">
        <v>52.880359912482639</v>
      </c>
      <c r="DN18" s="95">
        <v>51.767452357931973</v>
      </c>
      <c r="DO18" s="95">
        <v>49.992188738046622</v>
      </c>
      <c r="DP18" s="95">
        <v>46.859651548544555</v>
      </c>
      <c r="DQ18" s="95">
        <v>46.946804322637774</v>
      </c>
      <c r="DR18" s="95">
        <v>47.462624535509548</v>
      </c>
      <c r="DS18" s="95">
        <v>48.069349302395004</v>
      </c>
      <c r="DT18" s="95">
        <v>48.587235252555864</v>
      </c>
      <c r="DU18" s="95">
        <v>48.53546801239029</v>
      </c>
      <c r="DV18" s="95">
        <v>48.561141569184556</v>
      </c>
      <c r="DW18" s="95">
        <v>51.301958158280307</v>
      </c>
      <c r="DX18" s="95">
        <v>53.304856481237842</v>
      </c>
      <c r="DY18" s="95">
        <v>54.21309052353088</v>
      </c>
      <c r="DZ18" s="95">
        <v>53.100372783063605</v>
      </c>
      <c r="EA18" s="95">
        <v>51.320131974997125</v>
      </c>
      <c r="EB18" s="95">
        <v>47.718265910555175</v>
      </c>
      <c r="EC18" s="95">
        <v>47.811970932171157</v>
      </c>
      <c r="ED18" s="95">
        <v>48.337466434182538</v>
      </c>
      <c r="EE18" s="95">
        <v>48.954421537577623</v>
      </c>
      <c r="EF18" s="95">
        <v>49.482274025831138</v>
      </c>
      <c r="EG18" s="95">
        <v>49.436547836771211</v>
      </c>
      <c r="EH18" s="95">
        <v>49.468609702909518</v>
      </c>
      <c r="EI18" s="95">
        <v>51.843640161396486</v>
      </c>
      <c r="EJ18" s="95">
        <v>53.867827558319142</v>
      </c>
    </row>
    <row r="19" spans="1:140" ht="13.7" hidden="1" customHeight="1" x14ac:dyDescent="0.2">
      <c r="A19" s="158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1"/>
      <c r="AD19" s="156"/>
      <c r="AE19" s="156"/>
      <c r="AF19" s="157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7" hidden="1" customHeight="1" x14ac:dyDescent="0.2">
      <c r="A20" s="158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1"/>
      <c r="AD20" s="156"/>
      <c r="AE20" s="156"/>
      <c r="AF20" s="157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7" hidden="1" customHeight="1" x14ac:dyDescent="0.2">
      <c r="A21" s="158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1"/>
      <c r="AD21" s="156"/>
      <c r="AE21" s="156"/>
      <c r="AF21" s="157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7" hidden="1" customHeight="1" x14ac:dyDescent="0.2">
      <c r="A22" s="158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1"/>
      <c r="AD22" s="156"/>
      <c r="AE22" s="156"/>
      <c r="AF22" s="157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7" hidden="1" customHeight="1" x14ac:dyDescent="0.2">
      <c r="A23" s="158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1"/>
      <c r="AD23" s="156"/>
      <c r="AE23" s="156"/>
      <c r="AF23" s="157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7" hidden="1" customHeight="1" x14ac:dyDescent="0.2">
      <c r="A24" s="158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1"/>
      <c r="AD24" s="156"/>
      <c r="AE24" s="156"/>
      <c r="AF24" s="157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7" hidden="1" customHeight="1" thickBot="1" x14ac:dyDescent="0.25">
      <c r="A25" s="163"/>
      <c r="B25" s="176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6"/>
      <c r="AD25" s="177"/>
      <c r="AE25" s="177"/>
      <c r="AF25" s="15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</row>
    <row r="27" spans="1:140" s="135" customFormat="1" ht="13.5" customHeight="1" thickBot="1" x14ac:dyDescent="0.3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</row>
    <row r="28" spans="1:140" ht="13.7" customHeight="1" x14ac:dyDescent="0.2">
      <c r="A28" s="255" t="s">
        <v>57</v>
      </c>
      <c r="B28" s="135"/>
      <c r="C28" s="99">
        <v>5.4166666666666643</v>
      </c>
      <c r="D28" s="99">
        <v>3.7</v>
      </c>
      <c r="E28" s="99">
        <v>3.25</v>
      </c>
      <c r="F28" s="154">
        <v>3.7016649048625823</v>
      </c>
      <c r="G28" s="99">
        <v>3.625</v>
      </c>
      <c r="H28" s="99">
        <v>3.25</v>
      </c>
      <c r="I28" s="99">
        <v>4</v>
      </c>
      <c r="J28" s="99">
        <v>0.75</v>
      </c>
      <c r="K28" s="99">
        <v>0.75</v>
      </c>
      <c r="L28" s="99">
        <v>0.75</v>
      </c>
      <c r="M28" s="99">
        <v>0.5</v>
      </c>
      <c r="N28" s="99">
        <v>0.5</v>
      </c>
      <c r="O28" s="99">
        <v>2</v>
      </c>
      <c r="P28" s="99">
        <v>1.5</v>
      </c>
      <c r="Q28" s="99">
        <v>2.5</v>
      </c>
      <c r="R28" s="99">
        <v>0.5</v>
      </c>
      <c r="S28" s="99">
        <v>0.8333333333333357</v>
      </c>
      <c r="T28" s="99">
        <v>1</v>
      </c>
      <c r="U28" s="99">
        <v>1</v>
      </c>
      <c r="V28" s="99">
        <v>0.5</v>
      </c>
      <c r="W28" s="154">
        <v>1.397058823529413</v>
      </c>
      <c r="X28" s="99">
        <v>0.91372549019607874</v>
      </c>
      <c r="Y28" s="99">
        <v>0.92080536912752109</v>
      </c>
      <c r="Z28" s="99">
        <v>0.91533333333333644</v>
      </c>
      <c r="AA28" s="99">
        <v>0.91798039215684213</v>
      </c>
      <c r="AB28" s="99">
        <v>0.91343749999998636</v>
      </c>
      <c r="AC28" s="155">
        <v>1.0204259330663135</v>
      </c>
      <c r="AD28" s="156"/>
      <c r="AE28" s="156"/>
      <c r="AF28" s="157"/>
      <c r="AG28" s="95">
        <v>1012</v>
      </c>
      <c r="AH28" s="181">
        <v>860</v>
      </c>
      <c r="AI28" s="181">
        <v>735</v>
      </c>
      <c r="AJ28" s="181">
        <v>687.5</v>
      </c>
      <c r="AK28" s="181">
        <v>649</v>
      </c>
      <c r="AL28" s="181">
        <v>600</v>
      </c>
      <c r="AM28" s="181">
        <v>990</v>
      </c>
      <c r="AN28" s="181">
        <v>1166</v>
      </c>
      <c r="AO28" s="181">
        <v>880</v>
      </c>
      <c r="AP28" s="181">
        <v>920</v>
      </c>
      <c r="AQ28" s="181">
        <v>760</v>
      </c>
      <c r="AR28" s="181">
        <v>819</v>
      </c>
      <c r="AS28" s="181">
        <v>946</v>
      </c>
      <c r="AT28" s="181">
        <v>840</v>
      </c>
      <c r="AU28" s="181">
        <v>777</v>
      </c>
      <c r="AV28" s="181">
        <v>748</v>
      </c>
      <c r="AW28" s="181">
        <v>630</v>
      </c>
      <c r="AX28" s="181">
        <v>651</v>
      </c>
      <c r="AY28" s="181">
        <v>1100</v>
      </c>
      <c r="AZ28" s="181">
        <v>1207.5</v>
      </c>
      <c r="BA28" s="181">
        <v>997.5</v>
      </c>
      <c r="BB28" s="181">
        <v>977.5</v>
      </c>
      <c r="BC28" s="181">
        <v>731.5</v>
      </c>
      <c r="BD28" s="181">
        <v>858</v>
      </c>
      <c r="BE28" s="181">
        <v>905.52</v>
      </c>
      <c r="BF28" s="181">
        <v>845.2</v>
      </c>
      <c r="BG28" s="181">
        <v>873.31</v>
      </c>
      <c r="BH28" s="181">
        <v>778.58</v>
      </c>
      <c r="BI28" s="181">
        <v>639.20000000000005</v>
      </c>
      <c r="BJ28" s="181">
        <v>722.04</v>
      </c>
      <c r="BK28" s="181">
        <v>1031.73</v>
      </c>
      <c r="BL28" s="181">
        <v>1222.54</v>
      </c>
      <c r="BM28" s="181">
        <v>986.58</v>
      </c>
      <c r="BN28" s="181">
        <v>896.49</v>
      </c>
      <c r="BO28" s="181">
        <v>824.46</v>
      </c>
      <c r="BP28" s="181">
        <v>912.87</v>
      </c>
      <c r="BQ28" s="181">
        <v>907.62</v>
      </c>
      <c r="BR28" s="181">
        <v>849.6</v>
      </c>
      <c r="BS28" s="181">
        <v>892.63</v>
      </c>
      <c r="BT28" s="181">
        <v>768.6</v>
      </c>
      <c r="BU28" s="181">
        <v>706.86</v>
      </c>
      <c r="BV28" s="181">
        <v>756.58</v>
      </c>
      <c r="BW28" s="181">
        <v>967.6</v>
      </c>
      <c r="BX28" s="181">
        <v>1239.7</v>
      </c>
      <c r="BY28" s="181">
        <v>977.34</v>
      </c>
      <c r="BZ28" s="181">
        <v>900.06</v>
      </c>
      <c r="CA28" s="181">
        <v>838.32</v>
      </c>
      <c r="CB28" s="181">
        <v>846.09</v>
      </c>
      <c r="CC28" s="181">
        <v>913.08</v>
      </c>
      <c r="CD28" s="181">
        <v>856.2</v>
      </c>
      <c r="CE28" s="181">
        <v>907.81</v>
      </c>
      <c r="CF28" s="181">
        <v>749.4</v>
      </c>
      <c r="CG28" s="181">
        <v>765.6</v>
      </c>
      <c r="CH28" s="181">
        <v>780.34</v>
      </c>
      <c r="CI28" s="181">
        <v>963.4</v>
      </c>
      <c r="CJ28" s="181">
        <v>1223.3699999999999</v>
      </c>
      <c r="CK28" s="181">
        <v>930</v>
      </c>
      <c r="CL28" s="181">
        <v>949.52</v>
      </c>
      <c r="CM28" s="181">
        <v>850.29</v>
      </c>
      <c r="CN28" s="181">
        <v>816.6</v>
      </c>
      <c r="CO28" s="181">
        <v>962.5</v>
      </c>
      <c r="CP28" s="181">
        <v>863</v>
      </c>
      <c r="CQ28" s="181">
        <v>882.42</v>
      </c>
      <c r="CR28" s="181">
        <v>804.09</v>
      </c>
      <c r="CS28" s="181">
        <v>789.14</v>
      </c>
      <c r="CT28" s="181">
        <v>766.08</v>
      </c>
      <c r="CU28" s="181">
        <v>1008.42</v>
      </c>
      <c r="CV28" s="181">
        <v>1209.3399999999999</v>
      </c>
      <c r="CW28" s="181">
        <v>883.69</v>
      </c>
      <c r="CX28" s="181">
        <v>1000.04</v>
      </c>
      <c r="CY28" s="181">
        <v>862.05</v>
      </c>
      <c r="CZ28" s="181">
        <v>827.2</v>
      </c>
      <c r="DA28" s="181">
        <v>971.52</v>
      </c>
      <c r="DB28" s="181">
        <v>915.6</v>
      </c>
      <c r="DC28" s="181">
        <v>856.38</v>
      </c>
      <c r="DD28" s="181">
        <v>859.98</v>
      </c>
      <c r="DE28" s="181">
        <v>773.43</v>
      </c>
      <c r="DF28" s="181">
        <v>785.4</v>
      </c>
      <c r="DG28" s="181">
        <v>1059.08</v>
      </c>
      <c r="DH28" s="181">
        <v>1100.19</v>
      </c>
      <c r="DI28" s="181">
        <v>981.54</v>
      </c>
      <c r="DJ28" s="181">
        <v>1010.16</v>
      </c>
      <c r="DK28" s="181">
        <v>791.54</v>
      </c>
      <c r="DL28" s="181">
        <v>922.68</v>
      </c>
      <c r="DM28" s="181">
        <v>936.18</v>
      </c>
      <c r="DN28" s="181">
        <v>881.2</v>
      </c>
      <c r="DO28" s="181">
        <v>911.68</v>
      </c>
      <c r="DP28" s="181">
        <v>876.92</v>
      </c>
      <c r="DQ28" s="181">
        <v>755.2</v>
      </c>
      <c r="DR28" s="181">
        <v>842.38</v>
      </c>
      <c r="DS28" s="181">
        <v>1062.3800000000001</v>
      </c>
      <c r="DT28" s="181">
        <v>1097.04</v>
      </c>
      <c r="DU28" s="181">
        <v>986.58</v>
      </c>
      <c r="DV28" s="181">
        <v>975.92</v>
      </c>
      <c r="DW28" s="181">
        <v>845.2</v>
      </c>
      <c r="DX28" s="181">
        <v>935.44</v>
      </c>
      <c r="DY28" s="181">
        <v>900.2</v>
      </c>
      <c r="DZ28" s="181">
        <v>890.4</v>
      </c>
      <c r="EA28" s="181">
        <v>967.84</v>
      </c>
      <c r="EB28" s="181">
        <v>893.64</v>
      </c>
      <c r="EC28" s="181">
        <v>773.2</v>
      </c>
      <c r="ED28" s="181">
        <v>861.52</v>
      </c>
      <c r="EE28" s="181">
        <v>1017.66</v>
      </c>
      <c r="EF28" s="181">
        <v>1147.08</v>
      </c>
      <c r="EG28" s="181">
        <v>992.25</v>
      </c>
      <c r="EH28" s="181">
        <v>940.8</v>
      </c>
      <c r="EI28" s="181">
        <v>899.85</v>
      </c>
      <c r="EJ28" s="181">
        <v>991.3</v>
      </c>
    </row>
    <row r="29" spans="1:140" ht="13.7" customHeight="1" x14ac:dyDescent="0.2">
      <c r="A29" s="256" t="s">
        <v>58</v>
      </c>
      <c r="B29" s="159"/>
      <c r="C29" s="95">
        <v>5.75</v>
      </c>
      <c r="D29" s="95">
        <v>3.75</v>
      </c>
      <c r="E29" s="95">
        <v>3.25</v>
      </c>
      <c r="F29" s="160">
        <v>3.740671247357291</v>
      </c>
      <c r="G29" s="95">
        <v>3.625</v>
      </c>
      <c r="H29" s="95">
        <v>3.25</v>
      </c>
      <c r="I29" s="95">
        <v>4</v>
      </c>
      <c r="J29" s="95">
        <v>0.75</v>
      </c>
      <c r="K29" s="95">
        <v>0.75</v>
      </c>
      <c r="L29" s="95">
        <v>0.75</v>
      </c>
      <c r="M29" s="95">
        <v>0.5</v>
      </c>
      <c r="N29" s="95">
        <v>0.5</v>
      </c>
      <c r="O29" s="95">
        <v>2</v>
      </c>
      <c r="P29" s="95">
        <v>1.5</v>
      </c>
      <c r="Q29" s="95">
        <v>2.5</v>
      </c>
      <c r="R29" s="95">
        <v>0.5</v>
      </c>
      <c r="S29" s="95">
        <v>0.8333333333333357</v>
      </c>
      <c r="T29" s="95">
        <v>1</v>
      </c>
      <c r="U29" s="95">
        <v>1</v>
      </c>
      <c r="V29" s="95">
        <v>0.5</v>
      </c>
      <c r="W29" s="160">
        <v>1.397058823529413</v>
      </c>
      <c r="X29" s="95">
        <v>1.3764705882352999</v>
      </c>
      <c r="Y29" s="95">
        <v>1.3615771812080553</v>
      </c>
      <c r="Z29" s="95">
        <v>1.3819999999999908</v>
      </c>
      <c r="AA29" s="95">
        <v>1.3823627450980496</v>
      </c>
      <c r="AB29" s="95">
        <v>1.375</v>
      </c>
      <c r="AC29" s="161">
        <v>1.4268228686930868</v>
      </c>
      <c r="AD29" s="156"/>
      <c r="AE29" s="156"/>
      <c r="AF29" s="157"/>
      <c r="AG29" s="95">
        <v>1012</v>
      </c>
      <c r="AH29" s="181">
        <v>858</v>
      </c>
      <c r="AI29" s="181">
        <v>735</v>
      </c>
      <c r="AJ29" s="181">
        <v>731.5</v>
      </c>
      <c r="AK29" s="181">
        <v>704</v>
      </c>
      <c r="AL29" s="181">
        <v>650</v>
      </c>
      <c r="AM29" s="181">
        <v>1056</v>
      </c>
      <c r="AN29" s="181">
        <v>1221</v>
      </c>
      <c r="AO29" s="181">
        <v>950</v>
      </c>
      <c r="AP29" s="181">
        <v>920</v>
      </c>
      <c r="AQ29" s="181">
        <v>760</v>
      </c>
      <c r="AR29" s="181">
        <v>819</v>
      </c>
      <c r="AS29" s="181">
        <v>957</v>
      </c>
      <c r="AT29" s="181">
        <v>855</v>
      </c>
      <c r="AU29" s="181">
        <v>808.5</v>
      </c>
      <c r="AV29" s="181">
        <v>825</v>
      </c>
      <c r="AW29" s="181">
        <v>703.5</v>
      </c>
      <c r="AX29" s="181">
        <v>729.75</v>
      </c>
      <c r="AY29" s="181">
        <v>1199</v>
      </c>
      <c r="AZ29" s="181">
        <v>1281</v>
      </c>
      <c r="BA29" s="181">
        <v>1071</v>
      </c>
      <c r="BB29" s="181">
        <v>1017.75</v>
      </c>
      <c r="BC29" s="181">
        <v>741</v>
      </c>
      <c r="BD29" s="181">
        <v>863.5</v>
      </c>
      <c r="BE29" s="181">
        <v>921.27</v>
      </c>
      <c r="BF29" s="181">
        <v>864.6</v>
      </c>
      <c r="BG29" s="181">
        <v>910.34</v>
      </c>
      <c r="BH29" s="181">
        <v>852.06</v>
      </c>
      <c r="BI29" s="181">
        <v>705.8</v>
      </c>
      <c r="BJ29" s="181">
        <v>800.14</v>
      </c>
      <c r="BK29" s="181">
        <v>1119.51</v>
      </c>
      <c r="BL29" s="181">
        <v>1295.58</v>
      </c>
      <c r="BM29" s="181">
        <v>1056.51</v>
      </c>
      <c r="BN29" s="181">
        <v>934.92</v>
      </c>
      <c r="BO29" s="181">
        <v>840.21</v>
      </c>
      <c r="BP29" s="181">
        <v>925.29</v>
      </c>
      <c r="BQ29" s="181">
        <v>927.57</v>
      </c>
      <c r="BR29" s="181">
        <v>872.4</v>
      </c>
      <c r="BS29" s="181">
        <v>931.5</v>
      </c>
      <c r="BT29" s="181">
        <v>835.38</v>
      </c>
      <c r="BU29" s="181">
        <v>773.64</v>
      </c>
      <c r="BV29" s="181">
        <v>830.94</v>
      </c>
      <c r="BW29" s="181">
        <v>1045.8</v>
      </c>
      <c r="BX29" s="181">
        <v>1312.84</v>
      </c>
      <c r="BY29" s="181">
        <v>1044.33</v>
      </c>
      <c r="BZ29" s="181">
        <v>940.17</v>
      </c>
      <c r="CA29" s="181">
        <v>859.32</v>
      </c>
      <c r="CB29" s="181">
        <v>863.31</v>
      </c>
      <c r="CC29" s="181">
        <v>942.9</v>
      </c>
      <c r="CD29" s="181">
        <v>888</v>
      </c>
      <c r="CE29" s="181">
        <v>955.65</v>
      </c>
      <c r="CF29" s="181">
        <v>817.6</v>
      </c>
      <c r="CG29" s="181">
        <v>840.4</v>
      </c>
      <c r="CH29" s="181">
        <v>859.1</v>
      </c>
      <c r="CI29" s="181">
        <v>1046.8</v>
      </c>
      <c r="CJ29" s="181">
        <v>1304.56</v>
      </c>
      <c r="CK29" s="181">
        <v>1000</v>
      </c>
      <c r="CL29" s="181">
        <v>1000.34</v>
      </c>
      <c r="CM29" s="181">
        <v>880.74</v>
      </c>
      <c r="CN29" s="181">
        <v>842.2</v>
      </c>
      <c r="CO29" s="181">
        <v>1004.08</v>
      </c>
      <c r="CP29" s="181">
        <v>903.6</v>
      </c>
      <c r="CQ29" s="181">
        <v>936.54</v>
      </c>
      <c r="CR29" s="181">
        <v>881.16</v>
      </c>
      <c r="CS29" s="181">
        <v>869.22</v>
      </c>
      <c r="CT29" s="181">
        <v>845.88</v>
      </c>
      <c r="CU29" s="181">
        <v>1101.45</v>
      </c>
      <c r="CV29" s="181">
        <v>1298.58</v>
      </c>
      <c r="CW29" s="181">
        <v>955.89</v>
      </c>
      <c r="CX29" s="181">
        <v>1061.68</v>
      </c>
      <c r="CY29" s="181">
        <v>901.74</v>
      </c>
      <c r="CZ29" s="181">
        <v>862</v>
      </c>
      <c r="DA29" s="181">
        <v>1020.36</v>
      </c>
      <c r="DB29" s="181">
        <v>964.95</v>
      </c>
      <c r="DC29" s="181">
        <v>913.71</v>
      </c>
      <c r="DD29" s="181">
        <v>944.9</v>
      </c>
      <c r="DE29" s="181">
        <v>853.65</v>
      </c>
      <c r="DF29" s="181">
        <v>868.98</v>
      </c>
      <c r="DG29" s="181">
        <v>1160.5</v>
      </c>
      <c r="DH29" s="181">
        <v>1186.71</v>
      </c>
      <c r="DI29" s="181">
        <v>1065.75</v>
      </c>
      <c r="DJ29" s="181">
        <v>1078.01</v>
      </c>
      <c r="DK29" s="181">
        <v>833.34</v>
      </c>
      <c r="DL29" s="181">
        <v>968.22</v>
      </c>
      <c r="DM29" s="181">
        <v>989.52</v>
      </c>
      <c r="DN29" s="181">
        <v>934.4</v>
      </c>
      <c r="DO29" s="181">
        <v>977.68</v>
      </c>
      <c r="DP29" s="181">
        <v>966.02</v>
      </c>
      <c r="DQ29" s="181">
        <v>835.4</v>
      </c>
      <c r="DR29" s="181">
        <v>933.9</v>
      </c>
      <c r="DS29" s="181">
        <v>1167.76</v>
      </c>
      <c r="DT29" s="181">
        <v>1188.3900000000001</v>
      </c>
      <c r="DU29" s="181">
        <v>1075.6199999999999</v>
      </c>
      <c r="DV29" s="181">
        <v>1046.98</v>
      </c>
      <c r="DW29" s="181">
        <v>895.4</v>
      </c>
      <c r="DX29" s="181">
        <v>988.02</v>
      </c>
      <c r="DY29" s="181">
        <v>957.2</v>
      </c>
      <c r="DZ29" s="181">
        <v>949.8</v>
      </c>
      <c r="EA29" s="181">
        <v>1043.28</v>
      </c>
      <c r="EB29" s="181">
        <v>986.92</v>
      </c>
      <c r="EC29" s="181">
        <v>857.2</v>
      </c>
      <c r="ED29" s="181">
        <v>957</v>
      </c>
      <c r="EE29" s="181">
        <v>1122.24</v>
      </c>
      <c r="EF29" s="181">
        <v>1247.8399999999999</v>
      </c>
      <c r="EG29" s="181">
        <v>1085.7</v>
      </c>
      <c r="EH29" s="181">
        <v>1014.51</v>
      </c>
      <c r="EI29" s="181">
        <v>959.07</v>
      </c>
      <c r="EJ29" s="181">
        <v>1053.4000000000001</v>
      </c>
    </row>
    <row r="30" spans="1:140" ht="13.7" customHeight="1" x14ac:dyDescent="0.2">
      <c r="A30" s="256" t="s">
        <v>60</v>
      </c>
      <c r="B30" s="135"/>
      <c r="C30" s="95">
        <v>1.961666666666666</v>
      </c>
      <c r="D30" s="95">
        <v>3.65</v>
      </c>
      <c r="E30" s="95">
        <v>3.5</v>
      </c>
      <c r="F30" s="160">
        <v>3.597801268498948</v>
      </c>
      <c r="G30" s="95">
        <v>3.125</v>
      </c>
      <c r="H30" s="95">
        <v>3.5</v>
      </c>
      <c r="I30" s="95">
        <v>2.75</v>
      </c>
      <c r="J30" s="95">
        <v>2.25</v>
      </c>
      <c r="K30" s="95">
        <v>2.75</v>
      </c>
      <c r="L30" s="95">
        <v>1.75</v>
      </c>
      <c r="M30" s="95">
        <v>1.75</v>
      </c>
      <c r="N30" s="95">
        <v>1.75</v>
      </c>
      <c r="O30" s="95">
        <v>3.5</v>
      </c>
      <c r="P30" s="95">
        <v>3.5</v>
      </c>
      <c r="Q30" s="95">
        <v>3.5</v>
      </c>
      <c r="R30" s="95">
        <v>3.5</v>
      </c>
      <c r="S30" s="95">
        <v>2</v>
      </c>
      <c r="T30" s="95">
        <v>1</v>
      </c>
      <c r="U30" s="95">
        <v>3</v>
      </c>
      <c r="V30" s="95">
        <v>2</v>
      </c>
      <c r="W30" s="160">
        <v>2.551960784313728</v>
      </c>
      <c r="X30" s="95">
        <v>0.73137254901961057</v>
      </c>
      <c r="Y30" s="95">
        <v>0.86278523489932013</v>
      </c>
      <c r="Z30" s="95">
        <v>0.79952941176470915</v>
      </c>
      <c r="AA30" s="95">
        <v>0.91930392156863405</v>
      </c>
      <c r="AB30" s="95">
        <v>1.0512109375000001</v>
      </c>
      <c r="AC30" s="161">
        <v>1.1119668545451304</v>
      </c>
      <c r="AD30" s="156"/>
      <c r="AE30" s="156"/>
      <c r="AF30" s="157"/>
      <c r="AG30" s="95">
        <v>1017.5</v>
      </c>
      <c r="AH30" s="181">
        <v>865</v>
      </c>
      <c r="AI30" s="181">
        <v>861</v>
      </c>
      <c r="AJ30" s="181">
        <v>781</v>
      </c>
      <c r="AK30" s="181">
        <v>775.5</v>
      </c>
      <c r="AL30" s="181">
        <v>835</v>
      </c>
      <c r="AM30" s="181">
        <v>1171.5</v>
      </c>
      <c r="AN30" s="181">
        <v>1309</v>
      </c>
      <c r="AO30" s="181">
        <v>1045</v>
      </c>
      <c r="AP30" s="181">
        <v>994.75</v>
      </c>
      <c r="AQ30" s="181">
        <v>885</v>
      </c>
      <c r="AR30" s="181">
        <v>950.25</v>
      </c>
      <c r="AS30" s="181">
        <v>1012</v>
      </c>
      <c r="AT30" s="181">
        <v>880</v>
      </c>
      <c r="AU30" s="181">
        <v>882</v>
      </c>
      <c r="AV30" s="181">
        <v>786.5</v>
      </c>
      <c r="AW30" s="181">
        <v>761.25</v>
      </c>
      <c r="AX30" s="181">
        <v>866.25</v>
      </c>
      <c r="AY30" s="181">
        <v>1144</v>
      </c>
      <c r="AZ30" s="181">
        <v>1270.5</v>
      </c>
      <c r="BA30" s="181">
        <v>1165.5</v>
      </c>
      <c r="BB30" s="181">
        <v>971.75</v>
      </c>
      <c r="BC30" s="181">
        <v>840.75</v>
      </c>
      <c r="BD30" s="181">
        <v>1017.5</v>
      </c>
      <c r="BE30" s="181">
        <v>971.25</v>
      </c>
      <c r="BF30" s="181">
        <v>884.8</v>
      </c>
      <c r="BG30" s="181">
        <v>971.29</v>
      </c>
      <c r="BH30" s="181">
        <v>790.9</v>
      </c>
      <c r="BI30" s="181">
        <v>729</v>
      </c>
      <c r="BJ30" s="181">
        <v>912.56</v>
      </c>
      <c r="BK30" s="181">
        <v>1098.0899999999999</v>
      </c>
      <c r="BL30" s="181">
        <v>1338.26</v>
      </c>
      <c r="BM30" s="181">
        <v>1171.8</v>
      </c>
      <c r="BN30" s="181">
        <v>892.08</v>
      </c>
      <c r="BO30" s="181">
        <v>934.29</v>
      </c>
      <c r="BP30" s="181">
        <v>1069.5</v>
      </c>
      <c r="BQ30" s="181">
        <v>976.71</v>
      </c>
      <c r="BR30" s="181">
        <v>889.6</v>
      </c>
      <c r="BS30" s="181">
        <v>976.58</v>
      </c>
      <c r="BT30" s="181">
        <v>758.94</v>
      </c>
      <c r="BU30" s="181">
        <v>769.65</v>
      </c>
      <c r="BV30" s="181">
        <v>917.4</v>
      </c>
      <c r="BW30" s="181">
        <v>1051.4000000000001</v>
      </c>
      <c r="BX30" s="181">
        <v>1406.68</v>
      </c>
      <c r="BY30" s="181">
        <v>1178.31</v>
      </c>
      <c r="BZ30" s="181">
        <v>896.91</v>
      </c>
      <c r="CA30" s="181">
        <v>939.54</v>
      </c>
      <c r="CB30" s="181">
        <v>981.96</v>
      </c>
      <c r="CC30" s="181">
        <v>981.96</v>
      </c>
      <c r="CD30" s="181">
        <v>894.6</v>
      </c>
      <c r="CE30" s="181">
        <v>981.87</v>
      </c>
      <c r="CF30" s="181">
        <v>726.8</v>
      </c>
      <c r="CG30" s="181">
        <v>810.7</v>
      </c>
      <c r="CH30" s="181">
        <v>922.46</v>
      </c>
      <c r="CI30" s="181">
        <v>1057.2</v>
      </c>
      <c r="CJ30" s="181">
        <v>1414.5</v>
      </c>
      <c r="CK30" s="181">
        <v>1128.2</v>
      </c>
      <c r="CL30" s="181">
        <v>944.9</v>
      </c>
      <c r="CM30" s="181">
        <v>944.58</v>
      </c>
      <c r="CN30" s="181">
        <v>940.2</v>
      </c>
      <c r="CO30" s="181">
        <v>1034.22</v>
      </c>
      <c r="CP30" s="181">
        <v>899.4</v>
      </c>
      <c r="CQ30" s="181">
        <v>944.24</v>
      </c>
      <c r="CR30" s="181">
        <v>767.34</v>
      </c>
      <c r="CS30" s="181">
        <v>815.1</v>
      </c>
      <c r="CT30" s="181">
        <v>885.36</v>
      </c>
      <c r="CU30" s="181">
        <v>1115.94</v>
      </c>
      <c r="CV30" s="181">
        <v>1422.09</v>
      </c>
      <c r="CW30" s="181">
        <v>1077.68</v>
      </c>
      <c r="CX30" s="181">
        <v>993.14</v>
      </c>
      <c r="CY30" s="181">
        <v>949.62</v>
      </c>
      <c r="CZ30" s="181">
        <v>945.2</v>
      </c>
      <c r="DA30" s="181">
        <v>1039.94</v>
      </c>
      <c r="DB30" s="181">
        <v>949.41</v>
      </c>
      <c r="DC30" s="181">
        <v>906.36</v>
      </c>
      <c r="DD30" s="181">
        <v>808.06</v>
      </c>
      <c r="DE30" s="181">
        <v>782.25</v>
      </c>
      <c r="DF30" s="181">
        <v>889.98</v>
      </c>
      <c r="DG30" s="181">
        <v>1175.46</v>
      </c>
      <c r="DH30" s="181">
        <v>1305.3599999999999</v>
      </c>
      <c r="DI30" s="181">
        <v>1197.42</v>
      </c>
      <c r="DJ30" s="181">
        <v>998.43</v>
      </c>
      <c r="DK30" s="181">
        <v>863.74</v>
      </c>
      <c r="DL30" s="181">
        <v>1045.44</v>
      </c>
      <c r="DM30" s="181">
        <v>997.92</v>
      </c>
      <c r="DN30" s="181">
        <v>909</v>
      </c>
      <c r="DO30" s="181">
        <v>954.58</v>
      </c>
      <c r="DP30" s="181">
        <v>812.46</v>
      </c>
      <c r="DQ30" s="181">
        <v>749</v>
      </c>
      <c r="DR30" s="181">
        <v>937.42</v>
      </c>
      <c r="DS30" s="181">
        <v>1181.6199999999999</v>
      </c>
      <c r="DT30" s="181">
        <v>1312.29</v>
      </c>
      <c r="DU30" s="181">
        <v>1203.93</v>
      </c>
      <c r="DV30" s="181">
        <v>960.08</v>
      </c>
      <c r="DW30" s="181">
        <v>914.2</v>
      </c>
      <c r="DX30" s="181">
        <v>1050.94</v>
      </c>
      <c r="DY30" s="181">
        <v>955.4</v>
      </c>
      <c r="DZ30" s="181">
        <v>914</v>
      </c>
      <c r="EA30" s="181">
        <v>1003.26</v>
      </c>
      <c r="EB30" s="181">
        <v>816.86</v>
      </c>
      <c r="EC30" s="181">
        <v>752.8</v>
      </c>
      <c r="ED30" s="181">
        <v>942.48</v>
      </c>
      <c r="EE30" s="181">
        <v>1134</v>
      </c>
      <c r="EF30" s="181">
        <v>1382.04</v>
      </c>
      <c r="EG30" s="181">
        <v>1210.23</v>
      </c>
      <c r="EH30" s="181">
        <v>921.27</v>
      </c>
      <c r="EI30" s="181">
        <v>964.95</v>
      </c>
      <c r="EJ30" s="181">
        <v>1104.46</v>
      </c>
    </row>
    <row r="31" spans="1:140" ht="13.7" customHeight="1" x14ac:dyDescent="0.2">
      <c r="A31" s="256" t="s">
        <v>62</v>
      </c>
      <c r="B31" s="135"/>
      <c r="C31" s="95">
        <v>3.6020833333333329</v>
      </c>
      <c r="D31" s="95">
        <v>-0.6990000915527439</v>
      </c>
      <c r="E31" s="95">
        <v>2</v>
      </c>
      <c r="F31" s="160">
        <v>0.78019656737409449</v>
      </c>
      <c r="G31" s="95">
        <v>2.5</v>
      </c>
      <c r="H31" s="95">
        <v>2</v>
      </c>
      <c r="I31" s="95">
        <v>3</v>
      </c>
      <c r="J31" s="95">
        <v>2.125</v>
      </c>
      <c r="K31" s="95">
        <v>2.5</v>
      </c>
      <c r="L31" s="95">
        <v>1.75</v>
      </c>
      <c r="M31" s="95">
        <v>1.75</v>
      </c>
      <c r="N31" s="95">
        <v>1.75</v>
      </c>
      <c r="O31" s="95">
        <v>3.375</v>
      </c>
      <c r="P31" s="95">
        <v>3.25</v>
      </c>
      <c r="Q31" s="95">
        <v>3.5</v>
      </c>
      <c r="R31" s="95">
        <v>3.25</v>
      </c>
      <c r="S31" s="95">
        <v>1</v>
      </c>
      <c r="T31" s="95">
        <v>1</v>
      </c>
      <c r="U31" s="95">
        <v>1</v>
      </c>
      <c r="V31" s="95">
        <v>1</v>
      </c>
      <c r="W31" s="160">
        <v>2.1411764705882419</v>
      </c>
      <c r="X31" s="95">
        <v>10.765686274509804</v>
      </c>
      <c r="Y31" s="95">
        <v>13.389597315436248</v>
      </c>
      <c r="Z31" s="95">
        <v>15.87329411764706</v>
      </c>
      <c r="AA31" s="95">
        <v>6.0208039215686284</v>
      </c>
      <c r="AB31" s="95">
        <v>2.8955078124999929</v>
      </c>
      <c r="AC31" s="161">
        <v>7.4989136348425163</v>
      </c>
      <c r="AD31" s="156"/>
      <c r="AE31" s="156"/>
      <c r="AF31" s="157"/>
      <c r="AG31" s="95">
        <v>907.5</v>
      </c>
      <c r="AH31" s="181">
        <v>805</v>
      </c>
      <c r="AI31" s="181">
        <v>808.5</v>
      </c>
      <c r="AJ31" s="181">
        <v>781</v>
      </c>
      <c r="AK31" s="181">
        <v>775.5</v>
      </c>
      <c r="AL31" s="181">
        <v>835</v>
      </c>
      <c r="AM31" s="181">
        <v>1155</v>
      </c>
      <c r="AN31" s="181">
        <v>1309</v>
      </c>
      <c r="AO31" s="181">
        <v>1040</v>
      </c>
      <c r="AP31" s="181">
        <v>966</v>
      </c>
      <c r="AQ31" s="181">
        <v>820</v>
      </c>
      <c r="AR31" s="181">
        <v>903</v>
      </c>
      <c r="AS31" s="181">
        <v>962.5</v>
      </c>
      <c r="AT31" s="181">
        <v>845</v>
      </c>
      <c r="AU31" s="181">
        <v>871.5</v>
      </c>
      <c r="AV31" s="181">
        <v>786.5</v>
      </c>
      <c r="AW31" s="181">
        <v>761.25</v>
      </c>
      <c r="AX31" s="181">
        <v>866.25</v>
      </c>
      <c r="AY31" s="181">
        <v>1144</v>
      </c>
      <c r="AZ31" s="181">
        <v>1270.5</v>
      </c>
      <c r="BA31" s="181">
        <v>1055.25</v>
      </c>
      <c r="BB31" s="181">
        <v>971.75</v>
      </c>
      <c r="BC31" s="181">
        <v>802.75</v>
      </c>
      <c r="BD31" s="181">
        <v>957</v>
      </c>
      <c r="BE31" s="181">
        <v>924</v>
      </c>
      <c r="BF31" s="181">
        <v>849.8</v>
      </c>
      <c r="BG31" s="181">
        <v>959.79</v>
      </c>
      <c r="BH31" s="181">
        <v>790.9</v>
      </c>
      <c r="BI31" s="181">
        <v>729</v>
      </c>
      <c r="BJ31" s="181">
        <v>912.56</v>
      </c>
      <c r="BK31" s="181">
        <v>1098.0899999999999</v>
      </c>
      <c r="BL31" s="181">
        <v>1338.48</v>
      </c>
      <c r="BM31" s="181">
        <v>1061.1300000000001</v>
      </c>
      <c r="BN31" s="181">
        <v>892.29</v>
      </c>
      <c r="BO31" s="181">
        <v>892.29</v>
      </c>
      <c r="BP31" s="181">
        <v>1006.02</v>
      </c>
      <c r="BQ31" s="181">
        <v>929.25</v>
      </c>
      <c r="BR31" s="181">
        <v>854.6</v>
      </c>
      <c r="BS31" s="181">
        <v>965.31</v>
      </c>
      <c r="BT31" s="181">
        <v>759.15</v>
      </c>
      <c r="BU31" s="181">
        <v>769.86</v>
      </c>
      <c r="BV31" s="181">
        <v>917.84</v>
      </c>
      <c r="BW31" s="181">
        <v>1051.8</v>
      </c>
      <c r="BX31" s="181">
        <v>1407.14</v>
      </c>
      <c r="BY31" s="181">
        <v>1067.22</v>
      </c>
      <c r="BZ31" s="181">
        <v>897.33</v>
      </c>
      <c r="CA31" s="181">
        <v>897.33</v>
      </c>
      <c r="CB31" s="181">
        <v>923.79</v>
      </c>
      <c r="CC31" s="181">
        <v>934.29</v>
      </c>
      <c r="CD31" s="181">
        <v>859.4</v>
      </c>
      <c r="CE31" s="181">
        <v>970.6</v>
      </c>
      <c r="CF31" s="181">
        <v>727.2</v>
      </c>
      <c r="CG31" s="181">
        <v>810.92</v>
      </c>
      <c r="CH31" s="181">
        <v>922.9</v>
      </c>
      <c r="CI31" s="181">
        <v>1057.5999999999999</v>
      </c>
      <c r="CJ31" s="181">
        <v>1414.96</v>
      </c>
      <c r="CK31" s="181">
        <v>1022</v>
      </c>
      <c r="CL31" s="181">
        <v>945.12</v>
      </c>
      <c r="CM31" s="181">
        <v>902.16</v>
      </c>
      <c r="CN31" s="181">
        <v>884.6</v>
      </c>
      <c r="CO31" s="181">
        <v>984.28</v>
      </c>
      <c r="CP31" s="181">
        <v>864.2</v>
      </c>
      <c r="CQ31" s="181">
        <v>933.68</v>
      </c>
      <c r="CR31" s="181">
        <v>767.76</v>
      </c>
      <c r="CS31" s="181">
        <v>815.54</v>
      </c>
      <c r="CT31" s="181">
        <v>885.78</v>
      </c>
      <c r="CU31" s="181">
        <v>1116.57</v>
      </c>
      <c r="CV31" s="181">
        <v>1422.78</v>
      </c>
      <c r="CW31" s="181">
        <v>976.22</v>
      </c>
      <c r="CX31" s="181">
        <v>993.6</v>
      </c>
      <c r="CY31" s="181">
        <v>907.2</v>
      </c>
      <c r="CZ31" s="181">
        <v>889.6</v>
      </c>
      <c r="DA31" s="181">
        <v>989.78</v>
      </c>
      <c r="DB31" s="181">
        <v>912.24</v>
      </c>
      <c r="DC31" s="181">
        <v>896.07</v>
      </c>
      <c r="DD31" s="181">
        <v>808.72</v>
      </c>
      <c r="DE31" s="181">
        <v>782.67</v>
      </c>
      <c r="DF31" s="181">
        <v>890.61</v>
      </c>
      <c r="DG31" s="181">
        <v>1176.3399999999999</v>
      </c>
      <c r="DH31" s="181">
        <v>1306.4100000000001</v>
      </c>
      <c r="DI31" s="181">
        <v>1085.07</v>
      </c>
      <c r="DJ31" s="181">
        <v>999.12</v>
      </c>
      <c r="DK31" s="181">
        <v>825.36</v>
      </c>
      <c r="DL31" s="181">
        <v>983.84</v>
      </c>
      <c r="DM31" s="181">
        <v>950.04</v>
      </c>
      <c r="DN31" s="181">
        <v>873.6</v>
      </c>
      <c r="DO31" s="181">
        <v>944.02</v>
      </c>
      <c r="DP31" s="181">
        <v>813.12</v>
      </c>
      <c r="DQ31" s="181">
        <v>749.6</v>
      </c>
      <c r="DR31" s="181">
        <v>938.3</v>
      </c>
      <c r="DS31" s="181">
        <v>1182.72</v>
      </c>
      <c r="DT31" s="181">
        <v>1313.55</v>
      </c>
      <c r="DU31" s="181">
        <v>1090.95</v>
      </c>
      <c r="DV31" s="181">
        <v>960.96</v>
      </c>
      <c r="DW31" s="181">
        <v>873.6</v>
      </c>
      <c r="DX31" s="181">
        <v>989.34</v>
      </c>
      <c r="DY31" s="181">
        <v>909.6</v>
      </c>
      <c r="DZ31" s="181">
        <v>878.4</v>
      </c>
      <c r="EA31" s="181">
        <v>992.22</v>
      </c>
      <c r="EB31" s="181">
        <v>817.52</v>
      </c>
      <c r="EC31" s="181">
        <v>753.6</v>
      </c>
      <c r="ED31" s="181">
        <v>943.36</v>
      </c>
      <c r="EE31" s="181">
        <v>1135.05</v>
      </c>
      <c r="EF31" s="181">
        <v>1383.58</v>
      </c>
      <c r="EG31" s="181">
        <v>1096.83</v>
      </c>
      <c r="EH31" s="181">
        <v>922.32</v>
      </c>
      <c r="EI31" s="181">
        <v>922.32</v>
      </c>
      <c r="EJ31" s="181">
        <v>1039.83</v>
      </c>
    </row>
    <row r="32" spans="1:140" ht="13.7" customHeight="1" x14ac:dyDescent="0.2">
      <c r="A32" s="256" t="s">
        <v>61</v>
      </c>
      <c r="B32" s="159"/>
      <c r="C32" s="95">
        <v>2.35</v>
      </c>
      <c r="D32" s="95">
        <v>3.15</v>
      </c>
      <c r="E32" s="95">
        <v>2</v>
      </c>
      <c r="F32" s="160">
        <v>2.6233350951374206</v>
      </c>
      <c r="G32" s="95">
        <v>2.5</v>
      </c>
      <c r="H32" s="95">
        <v>2</v>
      </c>
      <c r="I32" s="95">
        <v>3</v>
      </c>
      <c r="J32" s="95">
        <v>2.5</v>
      </c>
      <c r="K32" s="95">
        <v>2.5</v>
      </c>
      <c r="L32" s="95">
        <v>2.5</v>
      </c>
      <c r="M32" s="95">
        <v>2.5</v>
      </c>
      <c r="N32" s="95">
        <v>2.5</v>
      </c>
      <c r="O32" s="95">
        <v>3.25</v>
      </c>
      <c r="P32" s="95">
        <v>3.25</v>
      </c>
      <c r="Q32" s="95">
        <v>3.25</v>
      </c>
      <c r="R32" s="95">
        <v>3.25</v>
      </c>
      <c r="S32" s="95">
        <v>1</v>
      </c>
      <c r="T32" s="95">
        <v>1</v>
      </c>
      <c r="U32" s="95">
        <v>1</v>
      </c>
      <c r="V32" s="95">
        <v>1</v>
      </c>
      <c r="W32" s="160">
        <v>2.3078431372549062</v>
      </c>
      <c r="X32" s="95">
        <v>0.99803921568626919</v>
      </c>
      <c r="Y32" s="95">
        <v>1.0783557046979837</v>
      </c>
      <c r="Z32" s="95">
        <v>1.0472941176470627</v>
      </c>
      <c r="AA32" s="95">
        <v>1.1788823529411729</v>
      </c>
      <c r="AB32" s="95">
        <v>1.3020703124999999</v>
      </c>
      <c r="AC32" s="161">
        <v>1.2926648946434938</v>
      </c>
      <c r="AD32" s="156"/>
      <c r="AE32" s="156"/>
      <c r="AF32" s="157"/>
      <c r="AG32" s="95">
        <v>907.5</v>
      </c>
      <c r="AH32" s="181">
        <v>805</v>
      </c>
      <c r="AI32" s="181">
        <v>808.5</v>
      </c>
      <c r="AJ32" s="181">
        <v>814</v>
      </c>
      <c r="AK32" s="181">
        <v>847</v>
      </c>
      <c r="AL32" s="181">
        <v>890</v>
      </c>
      <c r="AM32" s="181">
        <v>1155</v>
      </c>
      <c r="AN32" s="181">
        <v>1331</v>
      </c>
      <c r="AO32" s="181">
        <v>1040</v>
      </c>
      <c r="AP32" s="181">
        <v>966</v>
      </c>
      <c r="AQ32" s="181">
        <v>820</v>
      </c>
      <c r="AR32" s="181">
        <v>903</v>
      </c>
      <c r="AS32" s="181">
        <v>962.5</v>
      </c>
      <c r="AT32" s="181">
        <v>845</v>
      </c>
      <c r="AU32" s="181">
        <v>871.5</v>
      </c>
      <c r="AV32" s="181">
        <v>852.5</v>
      </c>
      <c r="AW32" s="181">
        <v>829.5</v>
      </c>
      <c r="AX32" s="181">
        <v>924</v>
      </c>
      <c r="AY32" s="181">
        <v>1265</v>
      </c>
      <c r="AZ32" s="181">
        <v>1328.25</v>
      </c>
      <c r="BA32" s="181">
        <v>1055.25</v>
      </c>
      <c r="BB32" s="181">
        <v>977.5</v>
      </c>
      <c r="BC32" s="181">
        <v>802.75</v>
      </c>
      <c r="BD32" s="181">
        <v>957</v>
      </c>
      <c r="BE32" s="181">
        <v>923.79</v>
      </c>
      <c r="BF32" s="181">
        <v>849.6</v>
      </c>
      <c r="BG32" s="181">
        <v>959.79</v>
      </c>
      <c r="BH32" s="181">
        <v>857.12</v>
      </c>
      <c r="BI32" s="181">
        <v>794.4</v>
      </c>
      <c r="BJ32" s="181">
        <v>973.28</v>
      </c>
      <c r="BK32" s="181">
        <v>1214.01</v>
      </c>
      <c r="BL32" s="181">
        <v>1399.2</v>
      </c>
      <c r="BM32" s="181">
        <v>1060.92</v>
      </c>
      <c r="BN32" s="181">
        <v>897.33</v>
      </c>
      <c r="BO32" s="181">
        <v>892.08</v>
      </c>
      <c r="BP32" s="181">
        <v>1006.02</v>
      </c>
      <c r="BQ32" s="181">
        <v>928.83</v>
      </c>
      <c r="BR32" s="181">
        <v>854.2</v>
      </c>
      <c r="BS32" s="181">
        <v>964.85</v>
      </c>
      <c r="BT32" s="181">
        <v>822.57</v>
      </c>
      <c r="BU32" s="181">
        <v>838.53</v>
      </c>
      <c r="BV32" s="181">
        <v>978.56</v>
      </c>
      <c r="BW32" s="181">
        <v>1162.5999999999999</v>
      </c>
      <c r="BX32" s="181">
        <v>1470.62</v>
      </c>
      <c r="BY32" s="181">
        <v>1066.8</v>
      </c>
      <c r="BZ32" s="181">
        <v>902.16</v>
      </c>
      <c r="CA32" s="181">
        <v>896.91</v>
      </c>
      <c r="CB32" s="181">
        <v>923.37</v>
      </c>
      <c r="CC32" s="181">
        <v>933.87</v>
      </c>
      <c r="CD32" s="181">
        <v>858.8</v>
      </c>
      <c r="CE32" s="181">
        <v>970.14</v>
      </c>
      <c r="CF32" s="181">
        <v>787.8</v>
      </c>
      <c r="CG32" s="181">
        <v>883.3</v>
      </c>
      <c r="CH32" s="181">
        <v>983.84</v>
      </c>
      <c r="CI32" s="181">
        <v>1168.8</v>
      </c>
      <c r="CJ32" s="181">
        <v>1478.67</v>
      </c>
      <c r="CK32" s="181">
        <v>1021.4</v>
      </c>
      <c r="CL32" s="181">
        <v>950.4</v>
      </c>
      <c r="CM32" s="181">
        <v>901.74</v>
      </c>
      <c r="CN32" s="181">
        <v>884.2</v>
      </c>
      <c r="CO32" s="181">
        <v>983.62</v>
      </c>
      <c r="CP32" s="181">
        <v>863.6</v>
      </c>
      <c r="CQ32" s="181">
        <v>933.02</v>
      </c>
      <c r="CR32" s="181">
        <v>831.6</v>
      </c>
      <c r="CS32" s="181">
        <v>887.92</v>
      </c>
      <c r="CT32" s="181">
        <v>944.16</v>
      </c>
      <c r="CU32" s="181">
        <v>1233.96</v>
      </c>
      <c r="CV32" s="181">
        <v>1486.49</v>
      </c>
      <c r="CW32" s="181">
        <v>975.65</v>
      </c>
      <c r="CX32" s="181">
        <v>998.89</v>
      </c>
      <c r="CY32" s="181">
        <v>906.57</v>
      </c>
      <c r="CZ32" s="181">
        <v>889</v>
      </c>
      <c r="DA32" s="181">
        <v>988.9</v>
      </c>
      <c r="DB32" s="181">
        <v>911.61</v>
      </c>
      <c r="DC32" s="181">
        <v>895.44</v>
      </c>
      <c r="DD32" s="181">
        <v>875.82</v>
      </c>
      <c r="DE32" s="181">
        <v>852.18</v>
      </c>
      <c r="DF32" s="181">
        <v>949.2</v>
      </c>
      <c r="DG32" s="181">
        <v>1299.54</v>
      </c>
      <c r="DH32" s="181">
        <v>1364.58</v>
      </c>
      <c r="DI32" s="181">
        <v>1084.02</v>
      </c>
      <c r="DJ32" s="181">
        <v>1004.18</v>
      </c>
      <c r="DK32" s="181">
        <v>824.6</v>
      </c>
      <c r="DL32" s="181">
        <v>983.18</v>
      </c>
      <c r="DM32" s="181">
        <v>948.99</v>
      </c>
      <c r="DN32" s="181">
        <v>872.8</v>
      </c>
      <c r="DO32" s="181">
        <v>942.92</v>
      </c>
      <c r="DP32" s="181">
        <v>880.44</v>
      </c>
      <c r="DQ32" s="181">
        <v>816</v>
      </c>
      <c r="DR32" s="181">
        <v>999.68</v>
      </c>
      <c r="DS32" s="181">
        <v>1306.3599999999999</v>
      </c>
      <c r="DT32" s="181">
        <v>1371.72</v>
      </c>
      <c r="DU32" s="181">
        <v>1089.9000000000001</v>
      </c>
      <c r="DV32" s="181">
        <v>965.58</v>
      </c>
      <c r="DW32" s="181">
        <v>872.6</v>
      </c>
      <c r="DX32" s="181">
        <v>988.24</v>
      </c>
      <c r="DY32" s="181">
        <v>908.6</v>
      </c>
      <c r="DZ32" s="181">
        <v>877.4</v>
      </c>
      <c r="EA32" s="181">
        <v>991.07</v>
      </c>
      <c r="EB32" s="181">
        <v>885.06</v>
      </c>
      <c r="EC32" s="181">
        <v>820.2</v>
      </c>
      <c r="ED32" s="181">
        <v>1004.96</v>
      </c>
      <c r="EE32" s="181">
        <v>1253.7</v>
      </c>
      <c r="EF32" s="181">
        <v>1444.74</v>
      </c>
      <c r="EG32" s="181">
        <v>1095.57</v>
      </c>
      <c r="EH32" s="181">
        <v>926.52</v>
      </c>
      <c r="EI32" s="181">
        <v>921.06</v>
      </c>
      <c r="EJ32" s="181">
        <v>1038.68</v>
      </c>
    </row>
    <row r="33" spans="1:140" ht="13.7" customHeight="1" x14ac:dyDescent="0.2">
      <c r="A33" s="256" t="s">
        <v>59</v>
      </c>
      <c r="B33" s="135"/>
      <c r="C33" s="95">
        <v>4.2916666666666643</v>
      </c>
      <c r="D33" s="95">
        <v>3.5</v>
      </c>
      <c r="E33" s="95">
        <v>2.25</v>
      </c>
      <c r="F33" s="160">
        <v>2.9607558139534902</v>
      </c>
      <c r="G33" s="95">
        <v>2</v>
      </c>
      <c r="H33" s="95">
        <v>2.5</v>
      </c>
      <c r="I33" s="95">
        <v>1.5</v>
      </c>
      <c r="J33" s="95">
        <v>1.75</v>
      </c>
      <c r="K33" s="95">
        <v>1.5</v>
      </c>
      <c r="L33" s="95">
        <v>2</v>
      </c>
      <c r="M33" s="95">
        <v>1.25</v>
      </c>
      <c r="N33" s="95">
        <v>1</v>
      </c>
      <c r="O33" s="95">
        <v>2.75</v>
      </c>
      <c r="P33" s="95">
        <v>3</v>
      </c>
      <c r="Q33" s="95">
        <v>2.5</v>
      </c>
      <c r="R33" s="95">
        <v>3</v>
      </c>
      <c r="S33" s="95">
        <v>1</v>
      </c>
      <c r="T33" s="95">
        <v>1</v>
      </c>
      <c r="U33" s="95">
        <v>1</v>
      </c>
      <c r="V33" s="95">
        <v>1</v>
      </c>
      <c r="W33" s="160">
        <v>1.7764705882352914</v>
      </c>
      <c r="X33" s="95">
        <v>0.87450980392156907</v>
      </c>
      <c r="Y33" s="95">
        <v>0.85956375838926391</v>
      </c>
      <c r="Z33" s="95">
        <v>0.88270588235293701</v>
      </c>
      <c r="AA33" s="95">
        <v>0.87722549019608209</v>
      </c>
      <c r="AB33" s="95">
        <v>0.87679687500000369</v>
      </c>
      <c r="AC33" s="161">
        <v>1.0171634557333959</v>
      </c>
      <c r="AD33" s="156"/>
      <c r="AE33" s="156"/>
      <c r="AF33" s="157"/>
      <c r="AG33" s="95">
        <v>863.5</v>
      </c>
      <c r="AH33" s="181">
        <v>740</v>
      </c>
      <c r="AI33" s="181">
        <v>766.5</v>
      </c>
      <c r="AJ33" s="181">
        <v>759</v>
      </c>
      <c r="AK33" s="181">
        <v>852.5</v>
      </c>
      <c r="AL33" s="181">
        <v>920</v>
      </c>
      <c r="AM33" s="181">
        <v>1243</v>
      </c>
      <c r="AN33" s="181">
        <v>1452</v>
      </c>
      <c r="AO33" s="181">
        <v>1080</v>
      </c>
      <c r="AP33" s="181">
        <v>908.5</v>
      </c>
      <c r="AQ33" s="181">
        <v>750</v>
      </c>
      <c r="AR33" s="181">
        <v>798</v>
      </c>
      <c r="AS33" s="181">
        <v>830.5</v>
      </c>
      <c r="AT33" s="181">
        <v>755</v>
      </c>
      <c r="AU33" s="181">
        <v>782.25</v>
      </c>
      <c r="AV33" s="181">
        <v>797.5</v>
      </c>
      <c r="AW33" s="181">
        <v>782.25</v>
      </c>
      <c r="AX33" s="181">
        <v>924</v>
      </c>
      <c r="AY33" s="181">
        <v>1226.5</v>
      </c>
      <c r="AZ33" s="181">
        <v>1370.25</v>
      </c>
      <c r="BA33" s="181">
        <v>1118.25</v>
      </c>
      <c r="BB33" s="181">
        <v>897</v>
      </c>
      <c r="BC33" s="181">
        <v>722</v>
      </c>
      <c r="BD33" s="181">
        <v>825</v>
      </c>
      <c r="BE33" s="181">
        <v>807.66</v>
      </c>
      <c r="BF33" s="181">
        <v>769.2</v>
      </c>
      <c r="BG33" s="181">
        <v>873.77</v>
      </c>
      <c r="BH33" s="181">
        <v>815.54</v>
      </c>
      <c r="BI33" s="181">
        <v>759.8</v>
      </c>
      <c r="BJ33" s="181">
        <v>973.5</v>
      </c>
      <c r="BK33" s="181">
        <v>1157.73</v>
      </c>
      <c r="BL33" s="181">
        <v>1406.46</v>
      </c>
      <c r="BM33" s="181">
        <v>1109.22</v>
      </c>
      <c r="BN33" s="181">
        <v>832.02</v>
      </c>
      <c r="BO33" s="181">
        <v>812.49</v>
      </c>
      <c r="BP33" s="181">
        <v>879.29</v>
      </c>
      <c r="BQ33" s="181">
        <v>813.12</v>
      </c>
      <c r="BR33" s="181">
        <v>774.4</v>
      </c>
      <c r="BS33" s="181">
        <v>879.75</v>
      </c>
      <c r="BT33" s="181">
        <v>783.72</v>
      </c>
      <c r="BU33" s="181">
        <v>803.46</v>
      </c>
      <c r="BV33" s="181">
        <v>980.1</v>
      </c>
      <c r="BW33" s="181">
        <v>1110.2</v>
      </c>
      <c r="BX33" s="181">
        <v>1480.74</v>
      </c>
      <c r="BY33" s="181">
        <v>1116.78</v>
      </c>
      <c r="BZ33" s="181">
        <v>837.69</v>
      </c>
      <c r="CA33" s="181">
        <v>818.16</v>
      </c>
      <c r="CB33" s="181">
        <v>808.29</v>
      </c>
      <c r="CC33" s="181">
        <v>818.79</v>
      </c>
      <c r="CD33" s="181">
        <v>779.8</v>
      </c>
      <c r="CE33" s="181">
        <v>885.96</v>
      </c>
      <c r="CF33" s="181">
        <v>751.6</v>
      </c>
      <c r="CG33" s="181">
        <v>847.44</v>
      </c>
      <c r="CH33" s="181">
        <v>986.92</v>
      </c>
      <c r="CI33" s="181">
        <v>1117.8</v>
      </c>
      <c r="CJ33" s="181">
        <v>1490.86</v>
      </c>
      <c r="CK33" s="181">
        <v>1071</v>
      </c>
      <c r="CL33" s="181">
        <v>883.52</v>
      </c>
      <c r="CM33" s="181">
        <v>823.62</v>
      </c>
      <c r="CN33" s="181">
        <v>775</v>
      </c>
      <c r="CO33" s="181">
        <v>863.5</v>
      </c>
      <c r="CP33" s="181">
        <v>785</v>
      </c>
      <c r="CQ33" s="181">
        <v>853.16</v>
      </c>
      <c r="CR33" s="181">
        <v>794.43</v>
      </c>
      <c r="CS33" s="181">
        <v>853.16</v>
      </c>
      <c r="CT33" s="181">
        <v>948.36</v>
      </c>
      <c r="CU33" s="181">
        <v>1181.67</v>
      </c>
      <c r="CV33" s="181">
        <v>1500.98</v>
      </c>
      <c r="CW33" s="181">
        <v>1024.29</v>
      </c>
      <c r="CX33" s="181">
        <v>929.89</v>
      </c>
      <c r="CY33" s="181">
        <v>829.29</v>
      </c>
      <c r="CZ33" s="181">
        <v>780.4</v>
      </c>
      <c r="DA33" s="181">
        <v>869.44</v>
      </c>
      <c r="DB33" s="181">
        <v>829.92</v>
      </c>
      <c r="DC33" s="181">
        <v>819.84</v>
      </c>
      <c r="DD33" s="181">
        <v>837.98</v>
      </c>
      <c r="DE33" s="181">
        <v>819.84</v>
      </c>
      <c r="DF33" s="181">
        <v>954.87</v>
      </c>
      <c r="DG33" s="181">
        <v>1246.3</v>
      </c>
      <c r="DH33" s="181">
        <v>1379.7</v>
      </c>
      <c r="DI33" s="181">
        <v>1139.67</v>
      </c>
      <c r="DJ33" s="181">
        <v>936.33</v>
      </c>
      <c r="DK33" s="181">
        <v>755.44</v>
      </c>
      <c r="DL33" s="181">
        <v>864.16</v>
      </c>
      <c r="DM33" s="181">
        <v>835.38</v>
      </c>
      <c r="DN33" s="181">
        <v>795.6</v>
      </c>
      <c r="DO33" s="181">
        <v>864.6</v>
      </c>
      <c r="DP33" s="181">
        <v>843.48</v>
      </c>
      <c r="DQ33" s="181">
        <v>786</v>
      </c>
      <c r="DR33" s="181">
        <v>1006.94</v>
      </c>
      <c r="DS33" s="181">
        <v>1254.6600000000001</v>
      </c>
      <c r="DT33" s="181">
        <v>1388.94</v>
      </c>
      <c r="DU33" s="181">
        <v>1147.44</v>
      </c>
      <c r="DV33" s="181">
        <v>901.56</v>
      </c>
      <c r="DW33" s="181">
        <v>800.4</v>
      </c>
      <c r="DX33" s="181">
        <v>869.88</v>
      </c>
      <c r="DY33" s="181">
        <v>801</v>
      </c>
      <c r="DZ33" s="181">
        <v>801</v>
      </c>
      <c r="EA33" s="181">
        <v>909.88</v>
      </c>
      <c r="EB33" s="181">
        <v>849.2</v>
      </c>
      <c r="EC33" s="181">
        <v>791.2</v>
      </c>
      <c r="ED33" s="181">
        <v>1013.76</v>
      </c>
      <c r="EE33" s="181">
        <v>1205.6099999999999</v>
      </c>
      <c r="EF33" s="181">
        <v>1464.76</v>
      </c>
      <c r="EG33" s="181">
        <v>1155</v>
      </c>
      <c r="EH33" s="181">
        <v>866.25</v>
      </c>
      <c r="EI33" s="181">
        <v>846.09</v>
      </c>
      <c r="EJ33" s="181">
        <v>915.63</v>
      </c>
    </row>
    <row r="34" spans="1:140" ht="13.7" customHeight="1" thickBot="1" x14ac:dyDescent="0.25">
      <c r="A34" s="257" t="s">
        <v>63</v>
      </c>
      <c r="B34" s="164"/>
      <c r="C34" s="107">
        <v>4.2916666666666643</v>
      </c>
      <c r="D34" s="107">
        <v>3.5</v>
      </c>
      <c r="E34" s="107">
        <v>2.25</v>
      </c>
      <c r="F34" s="165">
        <v>2.9713266384778052</v>
      </c>
      <c r="G34" s="107">
        <v>2</v>
      </c>
      <c r="H34" s="107">
        <v>2.5</v>
      </c>
      <c r="I34" s="107">
        <v>1.5</v>
      </c>
      <c r="J34" s="107">
        <v>1.75</v>
      </c>
      <c r="K34" s="107">
        <v>1.5</v>
      </c>
      <c r="L34" s="107">
        <v>2</v>
      </c>
      <c r="M34" s="107">
        <v>1.25</v>
      </c>
      <c r="N34" s="107">
        <v>1</v>
      </c>
      <c r="O34" s="107">
        <v>2.75</v>
      </c>
      <c r="P34" s="107">
        <v>3</v>
      </c>
      <c r="Q34" s="107">
        <v>2.5</v>
      </c>
      <c r="R34" s="107">
        <v>3</v>
      </c>
      <c r="S34" s="107">
        <v>1</v>
      </c>
      <c r="T34" s="107">
        <v>1</v>
      </c>
      <c r="U34" s="107">
        <v>1</v>
      </c>
      <c r="V34" s="107">
        <v>1</v>
      </c>
      <c r="W34" s="165">
        <v>1.7764705882352914</v>
      </c>
      <c r="X34" s="107">
        <v>0.87450980392156907</v>
      </c>
      <c r="Y34" s="107">
        <v>0.85956375838926391</v>
      </c>
      <c r="Z34" s="107">
        <v>0.88270588235294412</v>
      </c>
      <c r="AA34" s="107">
        <v>0.87722549019605367</v>
      </c>
      <c r="AB34" s="107">
        <v>0.8767968750000108</v>
      </c>
      <c r="AC34" s="166">
        <v>1.0181132512874242</v>
      </c>
      <c r="AD34" s="156"/>
      <c r="AE34" s="156"/>
      <c r="AF34" s="157"/>
      <c r="AG34" s="95">
        <v>896.5</v>
      </c>
      <c r="AH34" s="181">
        <v>765</v>
      </c>
      <c r="AI34" s="181">
        <v>792.75</v>
      </c>
      <c r="AJ34" s="181">
        <v>803</v>
      </c>
      <c r="AK34" s="181">
        <v>918.5</v>
      </c>
      <c r="AL34" s="181">
        <v>1020</v>
      </c>
      <c r="AM34" s="181">
        <v>1397</v>
      </c>
      <c r="AN34" s="181">
        <v>1672</v>
      </c>
      <c r="AO34" s="181">
        <v>1220</v>
      </c>
      <c r="AP34" s="181">
        <v>966</v>
      </c>
      <c r="AQ34" s="181">
        <v>790</v>
      </c>
      <c r="AR34" s="181">
        <v>840</v>
      </c>
      <c r="AS34" s="181">
        <v>874.5</v>
      </c>
      <c r="AT34" s="181">
        <v>795</v>
      </c>
      <c r="AU34" s="181">
        <v>824.25</v>
      </c>
      <c r="AV34" s="181">
        <v>841.5</v>
      </c>
      <c r="AW34" s="181">
        <v>824.25</v>
      </c>
      <c r="AX34" s="181">
        <v>1018.5</v>
      </c>
      <c r="AY34" s="181">
        <v>1358.5</v>
      </c>
      <c r="AZ34" s="181">
        <v>1538.25</v>
      </c>
      <c r="BA34" s="181">
        <v>1244.25</v>
      </c>
      <c r="BB34" s="181">
        <v>948.75</v>
      </c>
      <c r="BC34" s="181">
        <v>755.25</v>
      </c>
      <c r="BD34" s="181">
        <v>858</v>
      </c>
      <c r="BE34" s="181">
        <v>853.86</v>
      </c>
      <c r="BF34" s="181">
        <v>813.2</v>
      </c>
      <c r="BG34" s="181">
        <v>924.37</v>
      </c>
      <c r="BH34" s="181">
        <v>863.94</v>
      </c>
      <c r="BI34" s="181">
        <v>803.8</v>
      </c>
      <c r="BJ34" s="181">
        <v>1068.76</v>
      </c>
      <c r="BK34" s="181">
        <v>1275.33</v>
      </c>
      <c r="BL34" s="181">
        <v>1567.06</v>
      </c>
      <c r="BM34" s="181">
        <v>1226.82</v>
      </c>
      <c r="BN34" s="181">
        <v>882.63</v>
      </c>
      <c r="BO34" s="181">
        <v>854.07</v>
      </c>
      <c r="BP34" s="181">
        <v>920</v>
      </c>
      <c r="BQ34" s="181">
        <v>861.84</v>
      </c>
      <c r="BR34" s="181">
        <v>820.8</v>
      </c>
      <c r="BS34" s="181">
        <v>933.11</v>
      </c>
      <c r="BT34" s="181">
        <v>832.44</v>
      </c>
      <c r="BU34" s="181">
        <v>852.18</v>
      </c>
      <c r="BV34" s="181">
        <v>1070.96</v>
      </c>
      <c r="BW34" s="181">
        <v>1214.2</v>
      </c>
      <c r="BX34" s="181">
        <v>1633.46</v>
      </c>
      <c r="BY34" s="181">
        <v>1225.98</v>
      </c>
      <c r="BZ34" s="181">
        <v>890.19</v>
      </c>
      <c r="CA34" s="181">
        <v>863.1</v>
      </c>
      <c r="CB34" s="181">
        <v>849.45</v>
      </c>
      <c r="CC34" s="181">
        <v>869.61</v>
      </c>
      <c r="CD34" s="181">
        <v>828.2</v>
      </c>
      <c r="CE34" s="181">
        <v>941.62</v>
      </c>
      <c r="CF34" s="181">
        <v>800</v>
      </c>
      <c r="CG34" s="181">
        <v>900.68</v>
      </c>
      <c r="CH34" s="181">
        <v>1074.04</v>
      </c>
      <c r="CI34" s="181">
        <v>1215</v>
      </c>
      <c r="CJ34" s="181">
        <v>1630.7</v>
      </c>
      <c r="CK34" s="181">
        <v>1168.2</v>
      </c>
      <c r="CL34" s="181">
        <v>940.06</v>
      </c>
      <c r="CM34" s="181">
        <v>871.08</v>
      </c>
      <c r="CN34" s="181">
        <v>817.2</v>
      </c>
      <c r="CO34" s="181">
        <v>917.4</v>
      </c>
      <c r="CP34" s="181">
        <v>834</v>
      </c>
      <c r="CQ34" s="181">
        <v>907.06</v>
      </c>
      <c r="CR34" s="181">
        <v>846.09</v>
      </c>
      <c r="CS34" s="181">
        <v>907.06</v>
      </c>
      <c r="CT34" s="181">
        <v>1029</v>
      </c>
      <c r="CU34" s="181">
        <v>1279.1099999999999</v>
      </c>
      <c r="CV34" s="181">
        <v>1633</v>
      </c>
      <c r="CW34" s="181">
        <v>1112.45</v>
      </c>
      <c r="CX34" s="181">
        <v>989.23</v>
      </c>
      <c r="CY34" s="181">
        <v>877.8</v>
      </c>
      <c r="CZ34" s="181">
        <v>823.8</v>
      </c>
      <c r="DA34" s="181">
        <v>923.56</v>
      </c>
      <c r="DB34" s="181">
        <v>881.58</v>
      </c>
      <c r="DC34" s="181">
        <v>871.5</v>
      </c>
      <c r="DD34" s="181">
        <v>892.32</v>
      </c>
      <c r="DE34" s="181">
        <v>871.71</v>
      </c>
      <c r="DF34" s="181">
        <v>1033.4100000000001</v>
      </c>
      <c r="DG34" s="181">
        <v>1344.64</v>
      </c>
      <c r="DH34" s="181">
        <v>1494.78</v>
      </c>
      <c r="DI34" s="181">
        <v>1233.54</v>
      </c>
      <c r="DJ34" s="181">
        <v>995.67</v>
      </c>
      <c r="DK34" s="181">
        <v>799.71</v>
      </c>
      <c r="DL34" s="181">
        <v>912.56</v>
      </c>
      <c r="DM34" s="181">
        <v>887.25</v>
      </c>
      <c r="DN34" s="181">
        <v>845</v>
      </c>
      <c r="DO34" s="181">
        <v>918.94</v>
      </c>
      <c r="DP34" s="181">
        <v>897.82</v>
      </c>
      <c r="DQ34" s="181">
        <v>835.4</v>
      </c>
      <c r="DR34" s="181">
        <v>1087.24</v>
      </c>
      <c r="DS34" s="181">
        <v>1349.26</v>
      </c>
      <c r="DT34" s="181">
        <v>1498.77</v>
      </c>
      <c r="DU34" s="181">
        <v>1237.95</v>
      </c>
      <c r="DV34" s="181">
        <v>958.1</v>
      </c>
      <c r="DW34" s="181">
        <v>847.2</v>
      </c>
      <c r="DX34" s="181">
        <v>918.72</v>
      </c>
      <c r="DY34" s="181">
        <v>849.4</v>
      </c>
      <c r="DZ34" s="181">
        <v>849.4</v>
      </c>
      <c r="EA34" s="181">
        <v>965.77</v>
      </c>
      <c r="EB34" s="181">
        <v>902.66</v>
      </c>
      <c r="EC34" s="181">
        <v>839.8</v>
      </c>
      <c r="ED34" s="181">
        <v>1090.76</v>
      </c>
      <c r="EE34" s="181">
        <v>1291.5</v>
      </c>
      <c r="EF34" s="181">
        <v>1573.44</v>
      </c>
      <c r="EG34" s="181">
        <v>1241.0999999999999</v>
      </c>
      <c r="EH34" s="181">
        <v>919.17</v>
      </c>
      <c r="EI34" s="181">
        <v>894.6</v>
      </c>
      <c r="EJ34" s="181">
        <v>966.23</v>
      </c>
    </row>
    <row r="35" spans="1:140" ht="13.7" customHeight="1" thickBot="1" x14ac:dyDescent="0.25">
      <c r="A35" s="182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6"/>
      <c r="AF35" s="157"/>
      <c r="AG35" s="95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1"/>
      <c r="BU35" s="181"/>
      <c r="BV35" s="181"/>
      <c r="BW35" s="181"/>
      <c r="BX35" s="181"/>
      <c r="BY35" s="181"/>
      <c r="BZ35" s="181"/>
      <c r="CA35" s="181"/>
      <c r="CB35" s="181"/>
      <c r="CC35" s="181"/>
      <c r="CD35" s="181"/>
      <c r="CE35" s="181"/>
      <c r="CF35" s="181"/>
      <c r="CG35" s="181"/>
      <c r="CH35" s="181"/>
      <c r="CI35" s="181"/>
      <c r="CJ35" s="181"/>
      <c r="CK35" s="181"/>
      <c r="CL35" s="181"/>
      <c r="CM35" s="181"/>
      <c r="CN35" s="181"/>
      <c r="CO35" s="181"/>
      <c r="CP35" s="181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1"/>
      <c r="DC35" s="181"/>
      <c r="DD35" s="181"/>
      <c r="DE35" s="181"/>
      <c r="DF35" s="181"/>
      <c r="DG35" s="181"/>
      <c r="DH35" s="181"/>
      <c r="DI35" s="181"/>
      <c r="DJ35" s="181"/>
      <c r="DK35" s="181"/>
      <c r="DL35" s="181"/>
      <c r="DM35" s="181"/>
      <c r="DN35" s="181"/>
      <c r="DO35" s="181"/>
      <c r="DP35" s="181"/>
      <c r="DQ35" s="181"/>
      <c r="DR35" s="181"/>
      <c r="DS35" s="181"/>
      <c r="DT35" s="181"/>
      <c r="DU35" s="181"/>
      <c r="DV35" s="181"/>
      <c r="DW35" s="181"/>
      <c r="DX35" s="181"/>
      <c r="DY35" s="181"/>
      <c r="DZ35" s="181"/>
      <c r="EA35" s="181"/>
      <c r="EB35" s="181"/>
      <c r="EC35" s="181"/>
      <c r="ED35" s="181"/>
      <c r="EE35" s="181"/>
      <c r="EF35" s="181"/>
      <c r="EG35" s="181"/>
      <c r="EH35" s="181"/>
      <c r="EI35" s="181"/>
      <c r="EJ35" s="181"/>
    </row>
    <row r="36" spans="1:140" ht="13.7" hidden="1" customHeight="1" x14ac:dyDescent="0.2">
      <c r="A36" s="153" t="s">
        <v>56</v>
      </c>
      <c r="B36" s="16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5"/>
      <c r="AD36" s="156"/>
      <c r="AE36" s="156"/>
      <c r="AF36" s="157"/>
      <c r="AG36" s="95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  <c r="BX36" s="181"/>
      <c r="BY36" s="181"/>
      <c r="BZ36" s="181"/>
      <c r="CA36" s="181"/>
      <c r="CB36" s="181"/>
      <c r="CC36" s="181"/>
      <c r="CD36" s="181"/>
      <c r="CE36" s="181"/>
      <c r="CF36" s="181"/>
      <c r="CG36" s="181"/>
      <c r="CH36" s="181"/>
      <c r="CI36" s="181"/>
      <c r="CJ36" s="181"/>
      <c r="CK36" s="181"/>
      <c r="CL36" s="181"/>
      <c r="CM36" s="181"/>
      <c r="CN36" s="181"/>
      <c r="CO36" s="181"/>
      <c r="CP36" s="181"/>
      <c r="CQ36" s="181"/>
      <c r="CR36" s="181"/>
      <c r="CS36" s="181"/>
      <c r="CT36" s="181"/>
      <c r="CU36" s="181"/>
      <c r="CV36" s="181"/>
      <c r="CW36" s="181"/>
      <c r="CX36" s="181"/>
      <c r="CY36" s="181"/>
      <c r="CZ36" s="181"/>
      <c r="DA36" s="181"/>
      <c r="DB36" s="181"/>
      <c r="DC36" s="181"/>
      <c r="DD36" s="181"/>
      <c r="DE36" s="181"/>
      <c r="DF36" s="181"/>
      <c r="DG36" s="181"/>
      <c r="DH36" s="181"/>
      <c r="DI36" s="181"/>
      <c r="DJ36" s="181"/>
      <c r="DK36" s="181"/>
      <c r="DL36" s="181"/>
      <c r="DM36" s="181"/>
      <c r="DN36" s="181"/>
      <c r="DO36" s="181"/>
      <c r="DP36" s="181"/>
      <c r="DQ36" s="181"/>
      <c r="DR36" s="181"/>
      <c r="DS36" s="181"/>
      <c r="DT36" s="181"/>
      <c r="DU36" s="181"/>
      <c r="DV36" s="181"/>
      <c r="DW36" s="181"/>
      <c r="DX36" s="181"/>
      <c r="DY36" s="181"/>
      <c r="DZ36" s="181"/>
      <c r="EA36" s="181"/>
      <c r="EB36" s="181"/>
      <c r="EC36" s="181"/>
      <c r="ED36" s="181"/>
      <c r="EE36" s="181"/>
      <c r="EF36" s="181"/>
      <c r="EG36" s="181"/>
      <c r="EH36" s="181"/>
      <c r="EI36" s="181"/>
      <c r="EJ36" s="181"/>
    </row>
    <row r="37" spans="1:140" ht="13.7" customHeight="1" thickBot="1" x14ac:dyDescent="0.25">
      <c r="A37" s="170" t="s">
        <v>56</v>
      </c>
      <c r="B37" s="171"/>
      <c r="C37" s="172">
        <v>0.3333333333333357</v>
      </c>
      <c r="D37" s="172">
        <v>4.6785714285714306</v>
      </c>
      <c r="E37" s="172">
        <v>1.2500007629394503</v>
      </c>
      <c r="F37" s="173">
        <v>2.9585098170629252</v>
      </c>
      <c r="G37" s="172">
        <v>3.3433699035644651</v>
      </c>
      <c r="H37" s="172">
        <v>3.2614810180664051</v>
      </c>
      <c r="I37" s="172">
        <v>3.4252587890625108</v>
      </c>
      <c r="J37" s="172">
        <v>3.11</v>
      </c>
      <c r="K37" s="172">
        <v>3.36</v>
      </c>
      <c r="L37" s="172">
        <v>2.86</v>
      </c>
      <c r="M37" s="172">
        <v>2.85</v>
      </c>
      <c r="N37" s="172">
        <v>2.7438473051404699</v>
      </c>
      <c r="O37" s="172">
        <v>2.1892999317846744</v>
      </c>
      <c r="P37" s="172">
        <v>2.1907014909018443</v>
      </c>
      <c r="Q37" s="172">
        <v>2.1878983726675116</v>
      </c>
      <c r="R37" s="172">
        <v>2.18624225946877</v>
      </c>
      <c r="S37" s="172">
        <v>2.4360353338792109</v>
      </c>
      <c r="T37" s="172">
        <v>2.3790283962738101</v>
      </c>
      <c r="U37" s="172">
        <v>2.4687215388548154</v>
      </c>
      <c r="V37" s="172">
        <v>2.460356066508993</v>
      </c>
      <c r="W37" s="173">
        <v>2.694620814735309</v>
      </c>
      <c r="X37" s="172">
        <v>1.7279765084924676</v>
      </c>
      <c r="Y37" s="172">
        <v>1.5497197189894223</v>
      </c>
      <c r="Z37" s="172">
        <v>1.4715426436361199</v>
      </c>
      <c r="AA37" s="172">
        <v>1.4690597222091171</v>
      </c>
      <c r="AB37" s="172">
        <v>1.3446659464334161</v>
      </c>
      <c r="AC37" s="175">
        <v>1.6516810893560532</v>
      </c>
      <c r="AD37" s="156"/>
      <c r="AE37" s="156"/>
      <c r="AF37" s="157"/>
      <c r="AG37" s="95">
        <v>1529.44</v>
      </c>
      <c r="AH37" s="181">
        <v>1373</v>
      </c>
      <c r="AI37" s="181">
        <v>1401.5200112915038</v>
      </c>
      <c r="AJ37" s="181">
        <v>1366.9539672851563</v>
      </c>
      <c r="AK37" s="181">
        <v>1381.8043701171875</v>
      </c>
      <c r="AL37" s="181">
        <v>1271.8878054033084</v>
      </c>
      <c r="AM37" s="181">
        <v>1180.3073657672624</v>
      </c>
      <c r="AN37" s="181">
        <v>1194.674011751239</v>
      </c>
      <c r="AO37" s="181">
        <v>1086.0333160126543</v>
      </c>
      <c r="AP37" s="181">
        <v>1360.4189115501956</v>
      </c>
      <c r="AQ37" s="181">
        <v>1283.7451427546805</v>
      </c>
      <c r="AR37" s="181">
        <v>1424.9317863122753</v>
      </c>
      <c r="AS37" s="181">
        <v>1199.0099002989875</v>
      </c>
      <c r="AT37" s="181">
        <v>1060.2611475647295</v>
      </c>
      <c r="AU37" s="181">
        <v>1077.0913631099863</v>
      </c>
      <c r="AV37" s="181">
        <v>1081.8356646612701</v>
      </c>
      <c r="AW37" s="181">
        <v>1032.6752220899912</v>
      </c>
      <c r="AX37" s="181">
        <v>1039.2715133375145</v>
      </c>
      <c r="AY37" s="181">
        <v>1097.3739372534142</v>
      </c>
      <c r="AZ37" s="181">
        <v>1057.9881545580729</v>
      </c>
      <c r="BA37" s="181">
        <v>1059.5833802538878</v>
      </c>
      <c r="BB37" s="181">
        <v>1167.6574091428856</v>
      </c>
      <c r="BC37" s="181">
        <v>1022.0296601467264</v>
      </c>
      <c r="BD37" s="181">
        <v>1235.6324276523771</v>
      </c>
      <c r="BE37" s="181">
        <v>1110.3030477644154</v>
      </c>
      <c r="BF37" s="181">
        <v>1031.6160607384436</v>
      </c>
      <c r="BG37" s="181">
        <v>1139.6165149945664</v>
      </c>
      <c r="BH37" s="181">
        <v>1031.0248677808202</v>
      </c>
      <c r="BI37" s="181">
        <v>938.67943179283589</v>
      </c>
      <c r="BJ37" s="181">
        <v>1044.6204726092651</v>
      </c>
      <c r="BK37" s="181">
        <v>1010.844709544228</v>
      </c>
      <c r="BL37" s="181">
        <v>1071.1549613257</v>
      </c>
      <c r="BM37" s="181">
        <v>1020.6520449499491</v>
      </c>
      <c r="BN37" s="181">
        <v>1020.7231264512544</v>
      </c>
      <c r="BO37" s="181">
        <v>1075.4829505587854</v>
      </c>
      <c r="BP37" s="181">
        <v>1228.3651449281635</v>
      </c>
      <c r="BQ37" s="181">
        <v>1108.8108309381851</v>
      </c>
      <c r="BR37" s="181">
        <v>1030.7779228591207</v>
      </c>
      <c r="BS37" s="181">
        <v>1139.8096203034261</v>
      </c>
      <c r="BT37" s="181">
        <v>982.80550773268999</v>
      </c>
      <c r="BU37" s="181">
        <v>984.15197316497006</v>
      </c>
      <c r="BV37" s="181">
        <v>1042.6877523156072</v>
      </c>
      <c r="BW37" s="181">
        <v>960.53632650164855</v>
      </c>
      <c r="BX37" s="181">
        <v>1116.9223596917241</v>
      </c>
      <c r="BY37" s="181">
        <v>1017.9629656956938</v>
      </c>
      <c r="BZ37" s="181">
        <v>1017.945658152221</v>
      </c>
      <c r="CA37" s="181">
        <v>1074.1501370288345</v>
      </c>
      <c r="CB37" s="181">
        <v>1119.3723008888519</v>
      </c>
      <c r="CC37" s="181">
        <v>1034.9174924952824</v>
      </c>
      <c r="CD37" s="181">
        <v>963.23512988808739</v>
      </c>
      <c r="CE37" s="181">
        <v>1066.8078557540819</v>
      </c>
      <c r="CF37" s="181">
        <v>877.91728230684555</v>
      </c>
      <c r="CG37" s="181">
        <v>967.4265331863628</v>
      </c>
      <c r="CH37" s="181">
        <v>978.53380995827149</v>
      </c>
      <c r="CI37" s="181">
        <v>901.48841339539649</v>
      </c>
      <c r="CJ37" s="181">
        <v>1048.3659359730752</v>
      </c>
      <c r="CK37" s="181">
        <v>910.40991790588191</v>
      </c>
      <c r="CL37" s="181">
        <v>1001.8215004832505</v>
      </c>
      <c r="CM37" s="181">
        <v>1007.9200267592627</v>
      </c>
      <c r="CN37" s="181">
        <v>999.18273834086619</v>
      </c>
      <c r="CO37" s="181">
        <v>1116.1216563750577</v>
      </c>
      <c r="CP37" s="181">
        <v>991.87298496251083</v>
      </c>
      <c r="CQ37" s="181">
        <v>1051.5033272958076</v>
      </c>
      <c r="CR37" s="181">
        <v>948.30695636490509</v>
      </c>
      <c r="CS37" s="181">
        <v>994.84476611563946</v>
      </c>
      <c r="CT37" s="181">
        <v>959.89344452670287</v>
      </c>
      <c r="CU37" s="181">
        <v>972.06043055312693</v>
      </c>
      <c r="CV37" s="181">
        <v>1075.878412714769</v>
      </c>
      <c r="CW37" s="181">
        <v>887.25172883415235</v>
      </c>
      <c r="CX37" s="181">
        <v>1073.98751662622</v>
      </c>
      <c r="CY37" s="181">
        <v>1031.8165665771733</v>
      </c>
      <c r="CZ37" s="181">
        <v>1021.8984875685443</v>
      </c>
      <c r="DA37" s="181">
        <v>1141.7841060313012</v>
      </c>
      <c r="DB37" s="181">
        <v>1065.9514334845442</v>
      </c>
      <c r="DC37" s="181">
        <v>1028.1909384025294</v>
      </c>
      <c r="DD37" s="181">
        <v>1017.7042095194485</v>
      </c>
      <c r="DE37" s="181">
        <v>972.73983999387372</v>
      </c>
      <c r="DF37" s="181">
        <v>982.97925082615006</v>
      </c>
      <c r="DG37" s="181">
        <v>1042.502158768538</v>
      </c>
      <c r="DH37" s="181">
        <v>1005.3485347049747</v>
      </c>
      <c r="DI37" s="181">
        <v>1003.6491836406883</v>
      </c>
      <c r="DJ37" s="181">
        <v>1099.1559440869366</v>
      </c>
      <c r="DK37" s="181">
        <v>950.61933542867393</v>
      </c>
      <c r="DL37" s="181">
        <v>1144.373401372648</v>
      </c>
      <c r="DM37" s="181">
        <v>1110.4875581621354</v>
      </c>
      <c r="DN37" s="181">
        <v>1035.3490471586395</v>
      </c>
      <c r="DO37" s="181">
        <v>1099.8281522370257</v>
      </c>
      <c r="DP37" s="181">
        <v>1030.9123340679803</v>
      </c>
      <c r="DQ37" s="181">
        <v>938.93608645275549</v>
      </c>
      <c r="DR37" s="181">
        <v>1044.17773978121</v>
      </c>
      <c r="DS37" s="181">
        <v>1057.5256846526902</v>
      </c>
      <c r="DT37" s="181">
        <v>1020.3319403036732</v>
      </c>
      <c r="DU37" s="181">
        <v>1019.2448282601961</v>
      </c>
      <c r="DV37" s="181">
        <v>1068.3451145220602</v>
      </c>
      <c r="DW37" s="181">
        <v>1026.0391631656062</v>
      </c>
      <c r="DX37" s="181">
        <v>1172.7068425872326</v>
      </c>
      <c r="DY37" s="181">
        <v>1084.2618104706175</v>
      </c>
      <c r="DZ37" s="181">
        <v>1062.0074556612722</v>
      </c>
      <c r="EA37" s="181">
        <v>1180.363035424934</v>
      </c>
      <c r="EB37" s="181">
        <v>1049.8018500322139</v>
      </c>
      <c r="EC37" s="181">
        <v>956.23941864342316</v>
      </c>
      <c r="ED37" s="181">
        <v>1063.4242615520159</v>
      </c>
      <c r="EE37" s="181">
        <v>1028.04285228913</v>
      </c>
      <c r="EF37" s="181">
        <v>1088.6100285682851</v>
      </c>
      <c r="EG37" s="181">
        <v>1038.1675045721954</v>
      </c>
      <c r="EH37" s="181">
        <v>1038.8408037610998</v>
      </c>
      <c r="EI37" s="181">
        <v>1088.7164433893263</v>
      </c>
      <c r="EJ37" s="181">
        <v>1238.9600338413402</v>
      </c>
    </row>
    <row r="38" spans="1:140" ht="36" customHeight="1" x14ac:dyDescent="0.2">
      <c r="A38" s="167"/>
      <c r="B38" s="13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6"/>
      <c r="AF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8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1"/>
      <c r="AD39" s="156"/>
      <c r="AE39" s="156"/>
      <c r="AF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8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1"/>
      <c r="AD40" s="156"/>
      <c r="AE40" s="156"/>
      <c r="AF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8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1"/>
      <c r="AD41" s="156"/>
      <c r="AE41" s="156"/>
      <c r="AF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8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1"/>
      <c r="AD42" s="156"/>
      <c r="AE42" s="156"/>
      <c r="AF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8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1"/>
      <c r="AD43" s="156"/>
      <c r="AE43" s="156"/>
      <c r="AF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5" customFormat="1" ht="12" hidden="1" customHeight="1" thickBot="1" x14ac:dyDescent="0.25">
      <c r="A44" s="163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6"/>
    </row>
    <row r="45" spans="1:140" s="135" customFormat="1" ht="11.25" hidden="1" customHeight="1" x14ac:dyDescent="0.2">
      <c r="A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5" customFormat="1" ht="12" hidden="1" thickBot="1" x14ac:dyDescent="0.25">
      <c r="A46" s="183">
        <v>37190</v>
      </c>
      <c r="B46" s="135" t="s">
        <v>10</v>
      </c>
      <c r="C46" s="95"/>
      <c r="D46" s="95"/>
      <c r="E46" s="95"/>
      <c r="F46" s="95"/>
      <c r="G46" s="164"/>
      <c r="H46" s="95"/>
      <c r="I46" s="95"/>
      <c r="J46" s="164"/>
      <c r="K46" s="95"/>
      <c r="L46" s="95"/>
      <c r="M46" s="95"/>
      <c r="N46" s="95"/>
      <c r="O46" s="164"/>
      <c r="P46" s="95"/>
      <c r="Q46" s="95"/>
      <c r="R46" s="95"/>
      <c r="S46" s="164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5" customFormat="1" ht="11.25" hidden="1" customHeight="1" x14ac:dyDescent="0.2">
      <c r="A47" s="153" t="s">
        <v>57</v>
      </c>
      <c r="B47" s="159" t="s">
        <v>10</v>
      </c>
      <c r="C47" s="184">
        <v>32.883333333333333</v>
      </c>
      <c r="D47" s="184">
        <v>35.299999999999997</v>
      </c>
      <c r="E47" s="184">
        <v>42.75</v>
      </c>
      <c r="F47" s="99">
        <v>38.521590909090904</v>
      </c>
      <c r="G47" s="99">
        <v>40.875</v>
      </c>
      <c r="H47" s="99">
        <v>42.75</v>
      </c>
      <c r="I47" s="99">
        <v>39</v>
      </c>
      <c r="J47" s="99">
        <v>32.375</v>
      </c>
      <c r="K47" s="99">
        <v>34.25</v>
      </c>
      <c r="L47" s="99">
        <v>30.5</v>
      </c>
      <c r="M47" s="99">
        <v>29</v>
      </c>
      <c r="N47" s="99">
        <v>29.5</v>
      </c>
      <c r="O47" s="99">
        <v>47</v>
      </c>
      <c r="P47" s="99">
        <v>43.5</v>
      </c>
      <c r="Q47" s="99">
        <v>50.5</v>
      </c>
      <c r="R47" s="99">
        <v>43.5</v>
      </c>
      <c r="S47" s="99">
        <v>38.166666666666664</v>
      </c>
      <c r="T47" s="99">
        <v>39</v>
      </c>
      <c r="U47" s="99">
        <v>37</v>
      </c>
      <c r="V47" s="99">
        <v>38.5</v>
      </c>
      <c r="W47" s="184">
        <v>38.126470588235293</v>
      </c>
      <c r="X47" s="184">
        <v>40.121568627450984</v>
      </c>
      <c r="Y47" s="184">
        <v>40.675637583892616</v>
      </c>
      <c r="Z47" s="184">
        <v>40.853294117647053</v>
      </c>
      <c r="AA47" s="184">
        <v>41.922411764705892</v>
      </c>
      <c r="AB47" s="185">
        <v>43.132421875000006</v>
      </c>
      <c r="AC47" s="100">
        <v>41.107109308283512</v>
      </c>
      <c r="AG47" s="135">
        <v>42.75</v>
      </c>
      <c r="AH47" s="135">
        <v>39</v>
      </c>
    </row>
    <row r="48" spans="1:140" s="135" customFormat="1" ht="11.25" hidden="1" customHeight="1" x14ac:dyDescent="0.2">
      <c r="A48" s="158" t="s">
        <v>58</v>
      </c>
      <c r="B48" s="135" t="s">
        <v>11</v>
      </c>
      <c r="C48" s="185">
        <v>33.15</v>
      </c>
      <c r="D48" s="185">
        <v>35.5</v>
      </c>
      <c r="E48" s="185">
        <v>43</v>
      </c>
      <c r="F48" s="95">
        <v>38.748863636363637</v>
      </c>
      <c r="G48" s="95">
        <v>40.825000000000003</v>
      </c>
      <c r="H48" s="95">
        <v>42.75</v>
      </c>
      <c r="I48" s="95">
        <v>38.9</v>
      </c>
      <c r="J48" s="95">
        <v>33.375</v>
      </c>
      <c r="K48" s="95">
        <v>34.25</v>
      </c>
      <c r="L48" s="95">
        <v>32.5</v>
      </c>
      <c r="M48" s="95">
        <v>31.5</v>
      </c>
      <c r="N48" s="95">
        <v>32</v>
      </c>
      <c r="O48" s="95">
        <v>49.75</v>
      </c>
      <c r="P48" s="95">
        <v>46.5</v>
      </c>
      <c r="Q48" s="95">
        <v>53</v>
      </c>
      <c r="R48" s="95">
        <v>47</v>
      </c>
      <c r="S48" s="95">
        <v>38.166666666666664</v>
      </c>
      <c r="T48" s="95">
        <v>39</v>
      </c>
      <c r="U48" s="95">
        <v>37</v>
      </c>
      <c r="V48" s="95">
        <v>38.5</v>
      </c>
      <c r="W48" s="185">
        <v>39.451960784313727</v>
      </c>
      <c r="X48" s="185">
        <v>41.964705882352938</v>
      </c>
      <c r="Y48" s="185">
        <v>42.350503355704696</v>
      </c>
      <c r="Z48" s="185">
        <v>42.685450980392169</v>
      </c>
      <c r="AA48" s="185">
        <v>44.557127450980389</v>
      </c>
      <c r="AB48" s="185">
        <v>46.414687499999999</v>
      </c>
      <c r="AC48" s="96">
        <v>43.362335610589248</v>
      </c>
      <c r="AG48" s="135">
        <v>42.75</v>
      </c>
      <c r="AH48" s="135">
        <v>38.9</v>
      </c>
    </row>
    <row r="49" spans="1:34" s="135" customFormat="1" ht="11.25" hidden="1" customHeight="1" x14ac:dyDescent="0.2">
      <c r="A49" s="158" t="s">
        <v>60</v>
      </c>
      <c r="C49" s="185">
        <v>34.403333333333336</v>
      </c>
      <c r="D49" s="185">
        <v>35.35</v>
      </c>
      <c r="E49" s="185">
        <v>42.5</v>
      </c>
      <c r="F49" s="95">
        <v>38.535454545454542</v>
      </c>
      <c r="G49" s="95">
        <v>41.625</v>
      </c>
      <c r="H49" s="95">
        <v>42.75</v>
      </c>
      <c r="I49" s="95">
        <v>40.5</v>
      </c>
      <c r="J49" s="95">
        <v>36</v>
      </c>
      <c r="K49" s="95">
        <v>38.25</v>
      </c>
      <c r="L49" s="95">
        <v>33.75</v>
      </c>
      <c r="M49" s="95">
        <v>33.5</v>
      </c>
      <c r="N49" s="95">
        <v>40</v>
      </c>
      <c r="O49" s="95">
        <v>52.875</v>
      </c>
      <c r="P49" s="95">
        <v>49.75</v>
      </c>
      <c r="Q49" s="95">
        <v>56</v>
      </c>
      <c r="R49" s="95">
        <v>48.75</v>
      </c>
      <c r="S49" s="95">
        <v>42.25</v>
      </c>
      <c r="T49" s="95">
        <v>42.25</v>
      </c>
      <c r="U49" s="95">
        <v>41.25</v>
      </c>
      <c r="V49" s="95">
        <v>43.25</v>
      </c>
      <c r="W49" s="185">
        <v>42.508823529411764</v>
      </c>
      <c r="X49" s="185">
        <v>44.750980392156862</v>
      </c>
      <c r="Y49" s="185">
        <v>44.875906040268461</v>
      </c>
      <c r="Z49" s="185">
        <v>45.254117647058813</v>
      </c>
      <c r="AA49" s="185">
        <v>45.691078431372546</v>
      </c>
      <c r="AB49" s="185">
        <v>46.221249999999998</v>
      </c>
      <c r="AC49" s="96">
        <v>45.044406490179334</v>
      </c>
      <c r="AG49" s="135">
        <v>42.75</v>
      </c>
      <c r="AH49" s="135">
        <v>40.5</v>
      </c>
    </row>
    <row r="50" spans="1:34" s="135" customFormat="1" ht="11.25" hidden="1" customHeight="1" x14ac:dyDescent="0.2">
      <c r="A50" s="158" t="s">
        <v>62</v>
      </c>
      <c r="B50" s="159"/>
      <c r="C50" s="185">
        <v>29.141666666666666</v>
      </c>
      <c r="D50" s="185">
        <v>22.372999526977509</v>
      </c>
      <c r="E50" s="185">
        <v>38.5</v>
      </c>
      <c r="F50" s="95">
        <v>30.164954319693813</v>
      </c>
      <c r="G50" s="95">
        <v>38.25</v>
      </c>
      <c r="H50" s="95">
        <v>39.25</v>
      </c>
      <c r="I50" s="95">
        <v>37.25</v>
      </c>
      <c r="J50" s="95">
        <v>34.875</v>
      </c>
      <c r="K50" s="95">
        <v>36</v>
      </c>
      <c r="L50" s="95">
        <v>33.75</v>
      </c>
      <c r="M50" s="95">
        <v>33.5</v>
      </c>
      <c r="N50" s="95">
        <v>40</v>
      </c>
      <c r="O50" s="95">
        <v>52.625</v>
      </c>
      <c r="P50" s="95">
        <v>49.25</v>
      </c>
      <c r="Q50" s="95">
        <v>56</v>
      </c>
      <c r="R50" s="95">
        <v>48.75</v>
      </c>
      <c r="S50" s="95">
        <v>41</v>
      </c>
      <c r="T50" s="95">
        <v>41</v>
      </c>
      <c r="U50" s="95">
        <v>40</v>
      </c>
      <c r="V50" s="95">
        <v>42</v>
      </c>
      <c r="W50" s="185">
        <v>41.409803921568624</v>
      </c>
      <c r="X50" s="185">
        <v>33.52549019607843</v>
      </c>
      <c r="Y50" s="185">
        <v>31.033892617449666</v>
      </c>
      <c r="Z50" s="185">
        <v>28.991882352941179</v>
      </c>
      <c r="AA50" s="185">
        <v>39.415460784313723</v>
      </c>
      <c r="AB50" s="185">
        <v>43.177265625000004</v>
      </c>
      <c r="AC50" s="96">
        <v>37.253321088841375</v>
      </c>
      <c r="AG50" s="135">
        <v>39.25</v>
      </c>
      <c r="AH50" s="135">
        <v>37.25</v>
      </c>
    </row>
    <row r="51" spans="1:34" s="135" customFormat="1" ht="11.25" hidden="1" customHeight="1" x14ac:dyDescent="0.2">
      <c r="A51" s="158" t="s">
        <v>61</v>
      </c>
      <c r="B51" s="135" t="s">
        <v>8</v>
      </c>
      <c r="C51" s="185">
        <v>34.15</v>
      </c>
      <c r="D51" s="185">
        <v>34.1</v>
      </c>
      <c r="E51" s="185">
        <v>38.5</v>
      </c>
      <c r="F51" s="95">
        <v>36.103409090909089</v>
      </c>
      <c r="G51" s="95">
        <v>38.25</v>
      </c>
      <c r="H51" s="95">
        <v>39.25</v>
      </c>
      <c r="I51" s="95">
        <v>37.25</v>
      </c>
      <c r="J51" s="95">
        <v>35.25</v>
      </c>
      <c r="K51" s="95">
        <v>36</v>
      </c>
      <c r="L51" s="95">
        <v>34.5</v>
      </c>
      <c r="M51" s="95">
        <v>36</v>
      </c>
      <c r="N51" s="95">
        <v>42</v>
      </c>
      <c r="O51" s="95">
        <v>53.25</v>
      </c>
      <c r="P51" s="95">
        <v>49.25</v>
      </c>
      <c r="Q51" s="95">
        <v>57.25</v>
      </c>
      <c r="R51" s="95">
        <v>48.75</v>
      </c>
      <c r="S51" s="95">
        <v>41</v>
      </c>
      <c r="T51" s="95">
        <v>41</v>
      </c>
      <c r="U51" s="95">
        <v>40</v>
      </c>
      <c r="V51" s="95">
        <v>42</v>
      </c>
      <c r="W51" s="185">
        <v>41.954901960784312</v>
      </c>
      <c r="X51" s="185">
        <v>44.769607843137258</v>
      </c>
      <c r="Y51" s="185">
        <v>44.594697986577188</v>
      </c>
      <c r="Z51" s="185">
        <v>45.266431372549022</v>
      </c>
      <c r="AA51" s="185">
        <v>45.728882352941184</v>
      </c>
      <c r="AB51" s="185">
        <v>46.227460937499998</v>
      </c>
      <c r="AC51" s="96">
        <v>44.958518360375734</v>
      </c>
      <c r="AG51" s="135">
        <v>39.25</v>
      </c>
      <c r="AH51" s="135">
        <v>37.25</v>
      </c>
    </row>
    <row r="52" spans="1:34" s="135" customFormat="1" ht="11.25" hidden="1" customHeight="1" x14ac:dyDescent="0.2">
      <c r="A52" s="186" t="s">
        <v>59</v>
      </c>
      <c r="B52" s="73"/>
      <c r="C52" s="185">
        <v>34.333333333333336</v>
      </c>
      <c r="D52" s="185">
        <v>32.75</v>
      </c>
      <c r="E52" s="185">
        <v>36.5</v>
      </c>
      <c r="F52" s="162">
        <v>34.5625</v>
      </c>
      <c r="G52" s="162">
        <v>36.125</v>
      </c>
      <c r="H52" s="95">
        <v>36.75</v>
      </c>
      <c r="I52" s="95">
        <v>35.5</v>
      </c>
      <c r="J52" s="162">
        <v>33.75</v>
      </c>
      <c r="K52" s="95">
        <v>35</v>
      </c>
      <c r="L52" s="95">
        <v>32.5</v>
      </c>
      <c r="M52" s="95">
        <v>37.5</v>
      </c>
      <c r="N52" s="95">
        <v>45</v>
      </c>
      <c r="O52" s="162">
        <v>58.5</v>
      </c>
      <c r="P52" s="95">
        <v>53.5</v>
      </c>
      <c r="Q52" s="95">
        <v>63.5</v>
      </c>
      <c r="R52" s="95">
        <v>51</v>
      </c>
      <c r="S52" s="162">
        <v>37.333333333333336</v>
      </c>
      <c r="T52" s="95">
        <v>38.5</v>
      </c>
      <c r="U52" s="95">
        <v>36.5</v>
      </c>
      <c r="V52" s="95">
        <v>37</v>
      </c>
      <c r="W52" s="185">
        <v>41.882352941176471</v>
      </c>
      <c r="X52" s="185">
        <v>42.382352941176471</v>
      </c>
      <c r="Y52" s="185">
        <v>42.040436241610742</v>
      </c>
      <c r="Z52" s="185">
        <v>43.064</v>
      </c>
      <c r="AA52" s="185">
        <v>43.754941176470595</v>
      </c>
      <c r="AB52" s="185">
        <v>44.51140625</v>
      </c>
      <c r="AC52" s="96">
        <v>43.119649871904372</v>
      </c>
      <c r="AG52" s="135">
        <v>36.75</v>
      </c>
      <c r="AH52" s="135">
        <v>35.5</v>
      </c>
    </row>
    <row r="53" spans="1:34" s="135" customFormat="1" ht="11.25" hidden="1" customHeight="1" x14ac:dyDescent="0.2">
      <c r="A53" s="158" t="s">
        <v>63</v>
      </c>
      <c r="B53" s="73">
        <v>55</v>
      </c>
      <c r="C53" s="185">
        <v>35.333333333333336</v>
      </c>
      <c r="D53" s="185">
        <v>33.75</v>
      </c>
      <c r="E53" s="185">
        <v>38.5</v>
      </c>
      <c r="F53" s="185">
        <v>36.017045454545453</v>
      </c>
      <c r="G53" s="95">
        <v>37.5</v>
      </c>
      <c r="H53" s="185">
        <v>38.25</v>
      </c>
      <c r="I53" s="185">
        <v>36.75</v>
      </c>
      <c r="J53" s="95">
        <v>35.375</v>
      </c>
      <c r="K53" s="185">
        <v>36.25</v>
      </c>
      <c r="L53" s="185">
        <v>34.5</v>
      </c>
      <c r="M53" s="185">
        <v>40.5</v>
      </c>
      <c r="N53" s="185">
        <v>50</v>
      </c>
      <c r="O53" s="95">
        <v>67</v>
      </c>
      <c r="P53" s="185">
        <v>60.5</v>
      </c>
      <c r="Q53" s="185">
        <v>73.5</v>
      </c>
      <c r="R53" s="185">
        <v>58</v>
      </c>
      <c r="S53" s="95">
        <v>39.5</v>
      </c>
      <c r="T53" s="185">
        <v>41</v>
      </c>
      <c r="U53" s="185">
        <v>38.5</v>
      </c>
      <c r="V53" s="185">
        <v>39</v>
      </c>
      <c r="W53" s="185">
        <v>45.59901960784314</v>
      </c>
      <c r="X53" s="185">
        <v>45.71764705882353</v>
      </c>
      <c r="Y53" s="185">
        <v>45.236006711409395</v>
      </c>
      <c r="Z53" s="185">
        <v>46.363215686274508</v>
      </c>
      <c r="AA53" s="185">
        <v>46.915931372549025</v>
      </c>
      <c r="AB53" s="185">
        <v>47.497539062499996</v>
      </c>
      <c r="AC53" s="96">
        <v>46.343121263877038</v>
      </c>
      <c r="AG53" s="135">
        <v>38.25</v>
      </c>
      <c r="AH53" s="135">
        <v>36.75</v>
      </c>
    </row>
    <row r="54" spans="1:34" s="135" customFormat="1" ht="11.25" hidden="1" customHeight="1" x14ac:dyDescent="0.2">
      <c r="A54" s="158"/>
      <c r="B54" s="73"/>
      <c r="C54" s="185"/>
      <c r="D54" s="185"/>
      <c r="E54" s="185"/>
      <c r="F54" s="185"/>
      <c r="G54" s="95"/>
      <c r="H54" s="185"/>
      <c r="I54" s="185"/>
      <c r="J54" s="95"/>
      <c r="K54" s="185"/>
      <c r="L54" s="185"/>
      <c r="M54" s="185"/>
      <c r="N54" s="185"/>
      <c r="O54" s="95"/>
      <c r="P54" s="185"/>
      <c r="Q54" s="185"/>
      <c r="R54" s="185"/>
      <c r="S54" s="95"/>
      <c r="T54" s="185"/>
      <c r="U54" s="185"/>
      <c r="V54" s="185"/>
      <c r="W54" s="185"/>
      <c r="X54" s="185"/>
      <c r="Y54" s="185"/>
      <c r="Z54" s="185"/>
      <c r="AA54" s="185"/>
      <c r="AB54" s="185"/>
      <c r="AC54" s="96"/>
    </row>
    <row r="55" spans="1:34" s="135" customFormat="1" ht="11.25" hidden="1" customHeight="1" x14ac:dyDescent="0.2">
      <c r="A55" s="158" t="s">
        <v>56</v>
      </c>
      <c r="B55" s="73"/>
      <c r="C55" s="185"/>
      <c r="D55" s="185"/>
      <c r="E55" s="185"/>
      <c r="F55" s="185"/>
      <c r="G55" s="95"/>
      <c r="H55" s="185"/>
      <c r="I55" s="185"/>
      <c r="J55" s="95"/>
      <c r="K55" s="185"/>
      <c r="L55" s="185"/>
      <c r="M55" s="185"/>
      <c r="N55" s="185"/>
      <c r="O55" s="95"/>
      <c r="P55" s="185"/>
      <c r="Q55" s="185"/>
      <c r="R55" s="185"/>
      <c r="S55" s="95"/>
      <c r="T55" s="185"/>
      <c r="U55" s="185"/>
      <c r="V55" s="185"/>
      <c r="W55" s="185"/>
      <c r="X55" s="185"/>
      <c r="Y55" s="185"/>
      <c r="Z55" s="185"/>
      <c r="AA55" s="185"/>
      <c r="AB55" s="185"/>
      <c r="AC55" s="96"/>
    </row>
    <row r="56" spans="1:34" s="135" customFormat="1" ht="11.25" hidden="1" customHeight="1" x14ac:dyDescent="0.2">
      <c r="A56" s="158" t="s">
        <v>56</v>
      </c>
      <c r="B56" s="73">
        <v>44.875</v>
      </c>
      <c r="C56" s="185">
        <v>53.666666666666664</v>
      </c>
      <c r="D56" s="185">
        <v>54.499996083577471</v>
      </c>
      <c r="E56" s="185">
        <v>60.049999237060547</v>
      </c>
      <c r="F56" s="185">
        <v>56.965906874916776</v>
      </c>
      <c r="G56" s="95">
        <v>65.741630096435543</v>
      </c>
      <c r="H56" s="185">
        <v>66.258518981933591</v>
      </c>
      <c r="I56" s="185">
        <v>65.224741210937495</v>
      </c>
      <c r="J56" s="95">
        <v>61.326659698486324</v>
      </c>
      <c r="K56" s="185">
        <v>63.379048156738278</v>
      </c>
      <c r="L56" s="185">
        <v>59.274271240234377</v>
      </c>
      <c r="M56" s="185">
        <v>59.95928955078125</v>
      </c>
      <c r="N56" s="185">
        <v>60.850542965024957</v>
      </c>
      <c r="O56" s="95">
        <v>51.787549557272172</v>
      </c>
      <c r="P56" s="185">
        <v>51.459633316700994</v>
      </c>
      <c r="Q56" s="185">
        <v>52.115465797843349</v>
      </c>
      <c r="R56" s="185">
        <v>52.115423541163942</v>
      </c>
      <c r="S56" s="95">
        <v>61.293898016888193</v>
      </c>
      <c r="T56" s="185">
        <v>56.769619931995564</v>
      </c>
      <c r="U56" s="185">
        <v>61.718535598879207</v>
      </c>
      <c r="V56" s="185">
        <v>65.393538519789828</v>
      </c>
      <c r="W56" s="185">
        <v>59.4807387470116</v>
      </c>
      <c r="X56" s="185">
        <v>49.763826550604961</v>
      </c>
      <c r="Y56" s="185">
        <v>48.325018828781495</v>
      </c>
      <c r="Z56" s="185">
        <v>47.924274435865733</v>
      </c>
      <c r="AA56" s="185">
        <v>46.533240025411274</v>
      </c>
      <c r="AB56" s="185">
        <v>49.114066468433201</v>
      </c>
      <c r="AC56" s="96">
        <v>49.079064026218688</v>
      </c>
      <c r="AG56" s="135">
        <v>66.258518981933591</v>
      </c>
      <c r="AH56" s="135">
        <v>65.224741210937495</v>
      </c>
    </row>
    <row r="57" spans="1:34" s="135" customFormat="1" ht="11.25" hidden="1" customHeight="1" x14ac:dyDescent="0.2">
      <c r="A57" s="158"/>
      <c r="B57" s="73"/>
      <c r="C57" s="185"/>
      <c r="D57" s="185"/>
      <c r="E57" s="185"/>
      <c r="F57" s="185"/>
      <c r="G57" s="95"/>
      <c r="H57" s="185"/>
      <c r="I57" s="185"/>
      <c r="J57" s="95"/>
      <c r="K57" s="185"/>
      <c r="L57" s="185"/>
      <c r="M57" s="185"/>
      <c r="N57" s="185"/>
      <c r="O57" s="95"/>
      <c r="P57" s="185"/>
      <c r="Q57" s="185"/>
      <c r="R57" s="185"/>
      <c r="S57" s="95"/>
      <c r="T57" s="185"/>
      <c r="U57" s="185"/>
      <c r="V57" s="185"/>
      <c r="W57" s="185"/>
      <c r="X57" s="185"/>
      <c r="Y57" s="185"/>
      <c r="Z57" s="185"/>
      <c r="AA57" s="185"/>
      <c r="AB57" s="185"/>
      <c r="AC57" s="96"/>
    </row>
    <row r="58" spans="1:34" s="135" customFormat="1" ht="11.25" hidden="1" customHeight="1" x14ac:dyDescent="0.2">
      <c r="A58" s="158"/>
      <c r="B58" s="73"/>
      <c r="C58" s="185"/>
      <c r="D58" s="185"/>
      <c r="E58" s="185"/>
      <c r="F58" s="185"/>
      <c r="G58" s="95"/>
      <c r="H58" s="185"/>
      <c r="I58" s="185"/>
      <c r="J58" s="95"/>
      <c r="K58" s="185"/>
      <c r="L58" s="185"/>
      <c r="M58" s="185"/>
      <c r="N58" s="185"/>
      <c r="O58" s="95"/>
      <c r="P58" s="185"/>
      <c r="Q58" s="185"/>
      <c r="R58" s="185"/>
      <c r="S58" s="95"/>
      <c r="T58" s="185"/>
      <c r="U58" s="185"/>
      <c r="V58" s="185"/>
      <c r="W58" s="185"/>
      <c r="X58" s="185"/>
      <c r="Y58" s="185"/>
      <c r="Z58" s="185"/>
      <c r="AA58" s="185"/>
      <c r="AB58" s="185"/>
      <c r="AC58" s="96"/>
    </row>
    <row r="59" spans="1:34" s="135" customFormat="1" ht="11.25" hidden="1" customHeight="1" x14ac:dyDescent="0.2">
      <c r="A59" s="158"/>
      <c r="B59" s="73"/>
      <c r="C59" s="185"/>
      <c r="D59" s="185"/>
      <c r="E59" s="185"/>
      <c r="F59" s="185"/>
      <c r="G59" s="95"/>
      <c r="H59" s="185"/>
      <c r="I59" s="185"/>
      <c r="J59" s="95"/>
      <c r="K59" s="185"/>
      <c r="L59" s="185"/>
      <c r="M59" s="185"/>
      <c r="N59" s="185"/>
      <c r="O59" s="95"/>
      <c r="P59" s="185"/>
      <c r="Q59" s="185"/>
      <c r="R59" s="185"/>
      <c r="S59" s="95"/>
      <c r="T59" s="185"/>
      <c r="U59" s="185"/>
      <c r="V59" s="185"/>
      <c r="W59" s="185"/>
      <c r="X59" s="185"/>
      <c r="Y59" s="185"/>
      <c r="Z59" s="185"/>
      <c r="AA59" s="185"/>
      <c r="AB59" s="185"/>
      <c r="AC59" s="96"/>
    </row>
    <row r="60" spans="1:34" s="135" customFormat="1" ht="11.25" hidden="1" customHeight="1" x14ac:dyDescent="0.2">
      <c r="A60" s="158"/>
      <c r="B60" s="73"/>
      <c r="C60" s="185"/>
      <c r="D60" s="185"/>
      <c r="E60" s="185"/>
      <c r="F60" s="185"/>
      <c r="G60" s="95"/>
      <c r="H60" s="185"/>
      <c r="I60" s="185"/>
      <c r="J60" s="95"/>
      <c r="K60" s="185"/>
      <c r="L60" s="185"/>
      <c r="M60" s="185"/>
      <c r="N60" s="185"/>
      <c r="O60" s="95"/>
      <c r="P60" s="185"/>
      <c r="Q60" s="185"/>
      <c r="R60" s="185"/>
      <c r="S60" s="95"/>
      <c r="T60" s="185"/>
      <c r="U60" s="185"/>
      <c r="V60" s="185"/>
      <c r="W60" s="185"/>
      <c r="X60" s="185"/>
      <c r="Y60" s="185"/>
      <c r="Z60" s="185"/>
      <c r="AA60" s="185"/>
      <c r="AB60" s="185"/>
      <c r="AC60" s="96"/>
    </row>
    <row r="61" spans="1:34" ht="11.25" hidden="1" customHeight="1" x14ac:dyDescent="0.2">
      <c r="A61" s="158"/>
      <c r="C61" s="185"/>
      <c r="D61" s="185"/>
      <c r="E61" s="185"/>
      <c r="F61" s="185"/>
      <c r="G61" s="95"/>
      <c r="H61" s="185"/>
      <c r="I61" s="185"/>
      <c r="J61" s="95"/>
      <c r="K61" s="185"/>
      <c r="L61" s="185"/>
      <c r="M61" s="185"/>
      <c r="N61" s="185"/>
      <c r="O61" s="95"/>
      <c r="P61" s="185"/>
      <c r="Q61" s="185"/>
      <c r="R61" s="185"/>
      <c r="S61" s="95"/>
      <c r="T61" s="185"/>
      <c r="U61" s="185"/>
      <c r="V61" s="185"/>
      <c r="W61" s="185"/>
      <c r="X61" s="185"/>
      <c r="Y61" s="185"/>
      <c r="Z61" s="185"/>
      <c r="AA61" s="185"/>
      <c r="AB61" s="185"/>
      <c r="AC61" s="96"/>
    </row>
    <row r="62" spans="1:34" ht="12" hidden="1" customHeight="1" thickBot="1" x14ac:dyDescent="0.25">
      <c r="A62" s="158"/>
      <c r="B62" s="176"/>
      <c r="C62" s="185"/>
      <c r="D62" s="185"/>
      <c r="E62" s="185"/>
      <c r="F62" s="185"/>
      <c r="G62" s="95"/>
      <c r="H62" s="185"/>
      <c r="I62" s="185"/>
      <c r="J62" s="95"/>
      <c r="K62" s="185"/>
      <c r="L62" s="185"/>
      <c r="M62" s="185"/>
      <c r="N62" s="185"/>
      <c r="O62" s="95"/>
      <c r="P62" s="185"/>
      <c r="Q62" s="185"/>
      <c r="R62" s="185"/>
      <c r="S62" s="95"/>
      <c r="T62" s="185"/>
      <c r="U62" s="185"/>
      <c r="V62" s="185"/>
      <c r="W62" s="185"/>
      <c r="X62" s="185"/>
      <c r="Y62" s="185"/>
      <c r="Z62" s="185"/>
      <c r="AA62" s="185"/>
      <c r="AB62" s="185"/>
      <c r="AC62" s="96"/>
    </row>
    <row r="63" spans="1:34" ht="12" hidden="1" customHeight="1" thickBot="1" x14ac:dyDescent="0.25">
      <c r="A63" s="163"/>
      <c r="C63" s="187"/>
      <c r="D63" s="187"/>
      <c r="E63" s="187"/>
      <c r="F63" s="187"/>
      <c r="G63" s="107"/>
      <c r="H63" s="187"/>
      <c r="I63" s="187"/>
      <c r="J63" s="107"/>
      <c r="K63" s="187"/>
      <c r="L63" s="187"/>
      <c r="M63" s="187"/>
      <c r="N63" s="187"/>
      <c r="O63" s="107"/>
      <c r="P63" s="187"/>
      <c r="Q63" s="187"/>
      <c r="R63" s="187"/>
      <c r="S63" s="107"/>
      <c r="T63" s="187"/>
      <c r="U63" s="187"/>
      <c r="V63" s="187"/>
      <c r="W63" s="187"/>
      <c r="X63" s="187"/>
      <c r="Y63" s="187"/>
      <c r="Z63" s="187"/>
      <c r="AA63" s="187"/>
      <c r="AB63" s="187"/>
      <c r="AC63" s="108"/>
    </row>
    <row r="64" spans="1:34" hidden="1" x14ac:dyDescent="0.2"/>
    <row r="65" spans="1:31" ht="13.5" customHeight="1" x14ac:dyDescent="0.25">
      <c r="A65" s="188" t="s">
        <v>108</v>
      </c>
      <c r="F65" s="73" t="s">
        <v>33</v>
      </c>
    </row>
    <row r="66" spans="1:31" s="151" customFormat="1" ht="11.25" customHeight="1" thickBot="1" x14ac:dyDescent="0.2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93</v>
      </c>
      <c r="AD66" s="193"/>
      <c r="AE66" s="193"/>
    </row>
    <row r="67" spans="1:31" ht="13.7" customHeight="1" x14ac:dyDescent="0.2">
      <c r="A67" s="255" t="s">
        <v>57</v>
      </c>
      <c r="B67" s="73" t="s">
        <v>1</v>
      </c>
      <c r="C67" s="194">
        <v>7113.6701337295681</v>
      </c>
      <c r="D67" s="194">
        <v>7973.8294827233694</v>
      </c>
      <c r="E67" s="194">
        <v>12306.046013911182</v>
      </c>
      <c r="F67" s="194">
        <v>9131.1818767880395</v>
      </c>
      <c r="G67" s="194">
        <v>14016.917468940879</v>
      </c>
      <c r="H67" s="194">
        <v>14456.316781898178</v>
      </c>
      <c r="I67" s="194">
        <v>13577.51815598358</v>
      </c>
      <c r="J67" s="194">
        <v>16163.523697274901</v>
      </c>
      <c r="K67" s="194">
        <v>15250.544662309369</v>
      </c>
      <c r="L67" s="194">
        <v>17076.502732240435</v>
      </c>
      <c r="M67" s="194">
        <v>9212.9918800749547</v>
      </c>
      <c r="N67" s="194">
        <v>8984.7259658580424</v>
      </c>
      <c r="O67" s="194">
        <v>14172.090216469216</v>
      </c>
      <c r="P67" s="194">
        <v>12990.762124711317</v>
      </c>
      <c r="Q67" s="194">
        <v>15353.418308227114</v>
      </c>
      <c r="R67" s="194">
        <v>12983.180879315432</v>
      </c>
      <c r="S67" s="194">
        <v>11781.784169779241</v>
      </c>
      <c r="T67" s="194">
        <v>12198.84111009454</v>
      </c>
      <c r="U67" s="194">
        <v>11483.831973405862</v>
      </c>
      <c r="V67" s="194">
        <v>11662.679425837319</v>
      </c>
      <c r="W67" s="194">
        <v>12731.728576752295</v>
      </c>
      <c r="X67" s="194">
        <v>11417.987094204667</v>
      </c>
      <c r="Y67" s="194">
        <v>11055.043307854392</v>
      </c>
      <c r="Z67" s="194">
        <v>10798.972926525717</v>
      </c>
      <c r="AA67" s="194">
        <v>10411.52584493338</v>
      </c>
      <c r="AB67" s="194">
        <v>10069.734849206498</v>
      </c>
      <c r="AC67" s="195">
        <v>10700.24548539675</v>
      </c>
    </row>
    <row r="68" spans="1:31" ht="13.7" customHeight="1" x14ac:dyDescent="0.2">
      <c r="A68" s="256" t="s">
        <v>58</v>
      </c>
      <c r="B68" s="73" t="s">
        <v>1</v>
      </c>
      <c r="C68" s="194">
        <v>7225.1114413075775</v>
      </c>
      <c r="D68" s="194">
        <v>8024.9437742792879</v>
      </c>
      <c r="E68" s="194">
        <v>12372.926698769395</v>
      </c>
      <c r="F68" s="233">
        <v>9207.6606381187539</v>
      </c>
      <c r="G68" s="194">
        <v>14001.129657131594</v>
      </c>
      <c r="H68" s="194">
        <v>14456.316781898178</v>
      </c>
      <c r="I68" s="194">
        <v>13545.942532365012</v>
      </c>
      <c r="J68" s="194">
        <v>16709.971784706599</v>
      </c>
      <c r="K68" s="194">
        <v>15250.544662309369</v>
      </c>
      <c r="L68" s="194">
        <v>18169.398907103827</v>
      </c>
      <c r="M68" s="194">
        <v>9993.7539038101186</v>
      </c>
      <c r="N68" s="194">
        <v>9733.4531296795449</v>
      </c>
      <c r="O68" s="194">
        <v>14967.224542990109</v>
      </c>
      <c r="P68" s="194">
        <v>13856.812933025405</v>
      </c>
      <c r="Q68" s="194">
        <v>16077.63615295481</v>
      </c>
      <c r="R68" s="194">
        <v>14015.933903806432</v>
      </c>
      <c r="S68" s="194">
        <v>11781.784169779241</v>
      </c>
      <c r="T68" s="194">
        <v>12198.84111009454</v>
      </c>
      <c r="U68" s="194">
        <v>11483.831973405862</v>
      </c>
      <c r="V68" s="194">
        <v>11662.679425837319</v>
      </c>
      <c r="W68" s="233">
        <v>13158.709204717001</v>
      </c>
      <c r="X68" s="194">
        <v>12059.594167158828</v>
      </c>
      <c r="Y68" s="194">
        <v>11617.314104424009</v>
      </c>
      <c r="Z68" s="194">
        <v>11393.316925167102</v>
      </c>
      <c r="AA68" s="194">
        <v>11164.701474445159</v>
      </c>
      <c r="AB68" s="194">
        <v>10925.646325896852</v>
      </c>
      <c r="AC68" s="195">
        <v>11376.28840773606</v>
      </c>
    </row>
    <row r="69" spans="1:31" ht="13.7" customHeight="1" x14ac:dyDescent="0.2">
      <c r="A69" s="256" t="s">
        <v>60</v>
      </c>
      <c r="B69" s="73" t="s">
        <v>1</v>
      </c>
      <c r="C69" s="194">
        <v>6754.2719167904897</v>
      </c>
      <c r="D69" s="194">
        <v>7973.8294827233694</v>
      </c>
      <c r="E69" s="194">
        <v>12306.046013911182</v>
      </c>
      <c r="F69" s="233">
        <v>9011.3824711416801</v>
      </c>
      <c r="G69" s="194">
        <v>14095.670467980115</v>
      </c>
      <c r="H69" s="194">
        <v>14534.883720930233</v>
      </c>
      <c r="I69" s="194">
        <v>13656.457215029995</v>
      </c>
      <c r="J69" s="194">
        <v>18631.915425550913</v>
      </c>
      <c r="K69" s="194">
        <v>17864.923747276687</v>
      </c>
      <c r="L69" s="194">
        <v>19398.907103825135</v>
      </c>
      <c r="M69" s="194">
        <v>11008.744534665833</v>
      </c>
      <c r="N69" s="194">
        <v>12503.743635819108</v>
      </c>
      <c r="O69" s="194">
        <v>16304.393276047089</v>
      </c>
      <c r="P69" s="194">
        <v>15372.401847575058</v>
      </c>
      <c r="Q69" s="194">
        <v>17236.384704519118</v>
      </c>
      <c r="R69" s="194">
        <v>15417.527294187075</v>
      </c>
      <c r="S69" s="194">
        <v>13364.771880603193</v>
      </c>
      <c r="T69" s="194">
        <v>13189.996950289722</v>
      </c>
      <c r="U69" s="194">
        <v>13372.620126926562</v>
      </c>
      <c r="V69" s="194">
        <v>13531.6985645933</v>
      </c>
      <c r="W69" s="233">
        <v>14515.446466356329</v>
      </c>
      <c r="X69" s="194">
        <v>12655.372163473405</v>
      </c>
      <c r="Y69" s="194">
        <v>12155.92432897797</v>
      </c>
      <c r="Z69" s="194">
        <v>11906.833384450429</v>
      </c>
      <c r="AA69" s="194">
        <v>11327.748792143922</v>
      </c>
      <c r="AB69" s="194">
        <v>10807.398335841794</v>
      </c>
      <c r="AC69" s="195">
        <v>11723.556165218226</v>
      </c>
    </row>
    <row r="70" spans="1:31" ht="13.7" customHeight="1" x14ac:dyDescent="0.2">
      <c r="A70" s="256" t="s">
        <v>62</v>
      </c>
      <c r="B70" s="73" t="s">
        <v>1</v>
      </c>
      <c r="C70" s="194">
        <v>6081.6771916790485</v>
      </c>
      <c r="D70" s="194">
        <v>4431.4045053005038</v>
      </c>
      <c r="E70" s="194">
        <v>10834.670947030498</v>
      </c>
      <c r="F70" s="233">
        <v>7115.9175480033491</v>
      </c>
      <c r="G70" s="194">
        <v>12836.366723381063</v>
      </c>
      <c r="H70" s="194">
        <v>12963.544940289126</v>
      </c>
      <c r="I70" s="194">
        <v>12709.188506473001</v>
      </c>
      <c r="J70" s="194">
        <v>18087.253116182721</v>
      </c>
      <c r="K70" s="194">
        <v>16775.599128540307</v>
      </c>
      <c r="L70" s="194">
        <v>19398.907103825135</v>
      </c>
      <c r="M70" s="194">
        <v>11008.744534665833</v>
      </c>
      <c r="N70" s="194">
        <v>12503.743635819108</v>
      </c>
      <c r="O70" s="194">
        <v>16196.136925007828</v>
      </c>
      <c r="P70" s="194">
        <v>15155.889145496536</v>
      </c>
      <c r="Q70" s="194">
        <v>17236.384704519118</v>
      </c>
      <c r="R70" s="194">
        <v>15343.759221009146</v>
      </c>
      <c r="S70" s="194">
        <v>12686.028375778738</v>
      </c>
      <c r="T70" s="194">
        <v>12808.783165599267</v>
      </c>
      <c r="U70" s="194">
        <v>12390.450287095799</v>
      </c>
      <c r="V70" s="194">
        <v>12858.851674641148</v>
      </c>
      <c r="W70" s="233">
        <v>14029.092792491207</v>
      </c>
      <c r="X70" s="194">
        <v>12323.929734204992</v>
      </c>
      <c r="Y70" s="194">
        <v>11806.384638435304</v>
      </c>
      <c r="Z70" s="194">
        <v>11599.563012174318</v>
      </c>
      <c r="AA70" s="194">
        <v>11042.402285917156</v>
      </c>
      <c r="AB70" s="194">
        <v>10533.126583665146</v>
      </c>
      <c r="AC70" s="195">
        <v>11366.909903940794</v>
      </c>
    </row>
    <row r="71" spans="1:31" ht="13.7" customHeight="1" x14ac:dyDescent="0.2">
      <c r="A71" s="256" t="s">
        <v>61</v>
      </c>
      <c r="B71" s="73" t="s">
        <v>1</v>
      </c>
      <c r="C71" s="194">
        <v>6779.3462109955426</v>
      </c>
      <c r="D71" s="194">
        <v>7616.0294418319363</v>
      </c>
      <c r="E71" s="194">
        <v>10834.670947030498</v>
      </c>
      <c r="F71" s="233">
        <v>8410.0155332859922</v>
      </c>
      <c r="G71" s="194">
        <v>12836.366723381063</v>
      </c>
      <c r="H71" s="194">
        <v>12963.544940289126</v>
      </c>
      <c r="I71" s="194">
        <v>12709.188506473001</v>
      </c>
      <c r="J71" s="194">
        <v>18497.089181756492</v>
      </c>
      <c r="K71" s="194">
        <v>16775.599128540307</v>
      </c>
      <c r="L71" s="194">
        <v>20218.579234972676</v>
      </c>
      <c r="M71" s="194">
        <v>12023.735165521548</v>
      </c>
      <c r="N71" s="194">
        <v>13327.343516022762</v>
      </c>
      <c r="O71" s="194">
        <v>16340.980493953368</v>
      </c>
      <c r="P71" s="194">
        <v>15155.889145496536</v>
      </c>
      <c r="Q71" s="194">
        <v>17526.071842410198</v>
      </c>
      <c r="R71" s="194">
        <v>15343.759221009146</v>
      </c>
      <c r="S71" s="194">
        <v>12686.028375778738</v>
      </c>
      <c r="T71" s="194">
        <v>12808.783165599267</v>
      </c>
      <c r="U71" s="194">
        <v>12390.450287095799</v>
      </c>
      <c r="V71" s="194">
        <v>12858.851674641148</v>
      </c>
      <c r="W71" s="233">
        <v>14258.373810170478</v>
      </c>
      <c r="X71" s="194">
        <v>12734.754671224111</v>
      </c>
      <c r="Y71" s="194">
        <v>12138.479896689005</v>
      </c>
      <c r="Z71" s="194">
        <v>11974.074759390551</v>
      </c>
      <c r="AA71" s="194">
        <v>11400.021801273653</v>
      </c>
      <c r="AB71" s="194">
        <v>10866.169578387851</v>
      </c>
      <c r="AC71" s="195">
        <v>11747.637548303905</v>
      </c>
    </row>
    <row r="72" spans="1:31" ht="13.7" customHeight="1" x14ac:dyDescent="0.2">
      <c r="A72" s="256" t="s">
        <v>59</v>
      </c>
      <c r="B72" s="73" t="s">
        <v>1</v>
      </c>
      <c r="C72" s="194">
        <v>7174.0341753343237</v>
      </c>
      <c r="D72" s="194">
        <v>7411.5722756082605</v>
      </c>
      <c r="E72" s="194">
        <v>10366.506153023007</v>
      </c>
      <c r="F72" s="233">
        <v>8317.3708679885312</v>
      </c>
      <c r="G72" s="194">
        <v>12008.995083451138</v>
      </c>
      <c r="H72" s="194">
        <v>12335.009428032685</v>
      </c>
      <c r="I72" s="194">
        <v>11682.980738869592</v>
      </c>
      <c r="J72" s="194">
        <v>17378.299224972321</v>
      </c>
      <c r="K72" s="194">
        <v>15904.1394335512</v>
      </c>
      <c r="L72" s="194">
        <v>18852.459016393444</v>
      </c>
      <c r="M72" s="194">
        <v>12101.811367895065</v>
      </c>
      <c r="N72" s="194">
        <v>13776.579814315664</v>
      </c>
      <c r="O72" s="194">
        <v>17714.987328696556</v>
      </c>
      <c r="P72" s="194">
        <v>16310.623556581988</v>
      </c>
      <c r="Q72" s="194">
        <v>19119.351100811124</v>
      </c>
      <c r="R72" s="194">
        <v>15933.903806432574</v>
      </c>
      <c r="S72" s="194">
        <v>11580.906960326311</v>
      </c>
      <c r="T72" s="194">
        <v>12046.355596218358</v>
      </c>
      <c r="U72" s="194">
        <v>11332.728921124206</v>
      </c>
      <c r="V72" s="194">
        <v>11363.636363636364</v>
      </c>
      <c r="W72" s="233">
        <v>14063.832340624427</v>
      </c>
      <c r="X72" s="194">
        <v>12036.134044593327</v>
      </c>
      <c r="Y72" s="194">
        <v>11401.488306165838</v>
      </c>
      <c r="Z72" s="194">
        <v>11362.099163791858</v>
      </c>
      <c r="AA72" s="194">
        <v>10846.981863842117</v>
      </c>
      <c r="AB72" s="194">
        <v>10376.620577644839</v>
      </c>
      <c r="AC72" s="195">
        <v>11210.59503821384</v>
      </c>
    </row>
    <row r="73" spans="1:31" ht="13.7" customHeight="1" thickBot="1" x14ac:dyDescent="0.25">
      <c r="A73" s="257" t="s">
        <v>63</v>
      </c>
      <c r="B73" s="164" t="s">
        <v>1</v>
      </c>
      <c r="C73" s="196">
        <v>7359.7696879643381</v>
      </c>
      <c r="D73" s="196">
        <v>7616.0294418319363</v>
      </c>
      <c r="E73" s="196">
        <v>10901.551631888709</v>
      </c>
      <c r="F73" s="234">
        <v>8625.7835872283267</v>
      </c>
      <c r="G73" s="196">
        <v>12442.043548163343</v>
      </c>
      <c r="H73" s="196">
        <v>12806.411062225015</v>
      </c>
      <c r="I73" s="196">
        <v>12077.676034101672</v>
      </c>
      <c r="J73" s="196">
        <v>18197.078467088111</v>
      </c>
      <c r="K73" s="196">
        <v>16448.80174291939</v>
      </c>
      <c r="L73" s="196">
        <v>19945.355191256829</v>
      </c>
      <c r="M73" s="196">
        <v>13038.725796377264</v>
      </c>
      <c r="N73" s="196">
        <v>15274.034141958671</v>
      </c>
      <c r="O73" s="196">
        <v>20173.815627851713</v>
      </c>
      <c r="P73" s="196">
        <v>18331.408775981527</v>
      </c>
      <c r="Q73" s="196">
        <v>22016.222479721899</v>
      </c>
      <c r="R73" s="196">
        <v>17999.409855414575</v>
      </c>
      <c r="S73" s="196">
        <v>12235.882261296125</v>
      </c>
      <c r="T73" s="196">
        <v>12808.783165599267</v>
      </c>
      <c r="U73" s="196">
        <v>11937.141130250831</v>
      </c>
      <c r="V73" s="196">
        <v>11961.722488038276</v>
      </c>
      <c r="W73" s="234">
        <v>15261.083494924871</v>
      </c>
      <c r="X73" s="196">
        <v>12964.172846544881</v>
      </c>
      <c r="Y73" s="196">
        <v>12250.771740733164</v>
      </c>
      <c r="Z73" s="196">
        <v>12215.087232807544</v>
      </c>
      <c r="AA73" s="196">
        <v>11615.199180843947</v>
      </c>
      <c r="AB73" s="196">
        <v>11059.30825982587</v>
      </c>
      <c r="AC73" s="197">
        <v>12029.586656336922</v>
      </c>
    </row>
    <row r="74" spans="1:31" ht="13.5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35"/>
      <c r="AC74" s="200"/>
    </row>
    <row r="75" spans="1:31" ht="13.7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1" ht="13.7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1" ht="13.7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1" ht="13.7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219"/>
      <c r="AC78" s="194"/>
    </row>
    <row r="79" spans="1:31" ht="13.7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219"/>
      <c r="AC79" s="194"/>
    </row>
    <row r="80" spans="1:31" ht="13.7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219"/>
      <c r="AC80" s="194"/>
    </row>
    <row r="81" spans="1:29" ht="13.7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219"/>
      <c r="AC81" s="194"/>
    </row>
    <row r="82" spans="1:29" ht="13.7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219"/>
      <c r="AC82" s="194"/>
    </row>
    <row r="83" spans="1:29" ht="13.7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219"/>
      <c r="AC83" s="194"/>
    </row>
    <row r="84" spans="1:29" ht="13.5" hidden="1" customHeight="1" x14ac:dyDescent="0.2">
      <c r="A84" s="179"/>
      <c r="B84" s="179"/>
      <c r="C84" s="194"/>
      <c r="D84" s="194"/>
      <c r="E84" s="194"/>
      <c r="F84" s="194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</row>
    <row r="85" spans="1:29" ht="12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B85" s="198"/>
      <c r="AC85" s="198"/>
    </row>
    <row r="86" spans="1:29" ht="17.25" customHeight="1" thickBot="1" x14ac:dyDescent="0.3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</row>
    <row r="87" spans="1:29" x14ac:dyDescent="0.2">
      <c r="A87" s="255" t="s">
        <v>57</v>
      </c>
      <c r="B87" s="135"/>
      <c r="C87" s="194">
        <v>984.39821693907834</v>
      </c>
      <c r="D87" s="194">
        <v>756.49151502760378</v>
      </c>
      <c r="E87" s="194">
        <v>869.44890315676821</v>
      </c>
      <c r="F87" s="233">
        <v>870.11287837448435</v>
      </c>
      <c r="G87" s="194">
        <v>1142.1975760796886</v>
      </c>
      <c r="H87" s="194">
        <v>1021.3702074167195</v>
      </c>
      <c r="I87" s="194">
        <v>1263.0249447426595</v>
      </c>
      <c r="J87" s="194">
        <v>368.31672559734216</v>
      </c>
      <c r="K87" s="194">
        <v>326.7973856209137</v>
      </c>
      <c r="L87" s="194">
        <v>409.83606557377061</v>
      </c>
      <c r="M87" s="194">
        <v>-657.66843306323426</v>
      </c>
      <c r="N87" s="194">
        <v>-522.20281274330955</v>
      </c>
      <c r="O87" s="194">
        <v>-294.23225416359855</v>
      </c>
      <c r="P87" s="194">
        <v>-393.85325990406818</v>
      </c>
      <c r="Q87" s="194">
        <v>-194.61124842313257</v>
      </c>
      <c r="R87" s="194">
        <v>-631.84259486297196</v>
      </c>
      <c r="S87" s="194">
        <v>-419.97126480455881</v>
      </c>
      <c r="T87" s="194">
        <v>-402.12819523663893</v>
      </c>
      <c r="U87" s="194">
        <v>-356.1680265941377</v>
      </c>
      <c r="V87" s="194">
        <v>-501.61757258290163</v>
      </c>
      <c r="W87" s="233">
        <v>-122.41822342817613</v>
      </c>
      <c r="X87" s="194">
        <v>-246.1072810990554</v>
      </c>
      <c r="Y87" s="194">
        <v>-129.82495536080933</v>
      </c>
      <c r="Z87" s="200">
        <v>-111.72611673442407</v>
      </c>
      <c r="AA87" s="200">
        <v>-59.36970349506737</v>
      </c>
      <c r="AB87" s="194">
        <v>-18.344019174035566</v>
      </c>
      <c r="AC87" s="201">
        <v>-58.35267685728104</v>
      </c>
    </row>
    <row r="88" spans="1:29" x14ac:dyDescent="0.2">
      <c r="A88" s="256" t="s">
        <v>58</v>
      </c>
      <c r="B88" s="159"/>
      <c r="C88" s="194">
        <v>1095.8395245170877</v>
      </c>
      <c r="D88" s="194">
        <v>766.71437333878475</v>
      </c>
      <c r="E88" s="194">
        <v>869.44890315676821</v>
      </c>
      <c r="F88" s="233">
        <v>910.6676003375469</v>
      </c>
      <c r="G88" s="194">
        <v>1142.1975760796886</v>
      </c>
      <c r="H88" s="194">
        <v>1021.3702074167195</v>
      </c>
      <c r="I88" s="194">
        <v>1263.0249447426577</v>
      </c>
      <c r="J88" s="194">
        <v>368.31672559734216</v>
      </c>
      <c r="K88" s="194">
        <v>326.7973856209137</v>
      </c>
      <c r="L88" s="194">
        <v>409.83606557377061</v>
      </c>
      <c r="M88" s="194">
        <v>-727.82540183998208</v>
      </c>
      <c r="N88" s="194">
        <v>-579.14757931175336</v>
      </c>
      <c r="O88" s="194">
        <v>-345.48860592993697</v>
      </c>
      <c r="P88" s="194">
        <v>-450.87937466690346</v>
      </c>
      <c r="Q88" s="194">
        <v>-240.09783719297229</v>
      </c>
      <c r="R88" s="194">
        <v>-694.55122921391376</v>
      </c>
      <c r="S88" s="194">
        <v>-419.97126480455881</v>
      </c>
      <c r="T88" s="194">
        <v>-402.12819523663893</v>
      </c>
      <c r="U88" s="194">
        <v>-356.1680265941377</v>
      </c>
      <c r="V88" s="194">
        <v>-501.61757258290163</v>
      </c>
      <c r="W88" s="233">
        <v>-142.31991369855132</v>
      </c>
      <c r="X88" s="194">
        <v>-140.33486325121157</v>
      </c>
      <c r="Y88" s="194">
        <v>-28.103866897170519</v>
      </c>
      <c r="Z88" s="194">
        <v>-6.6966901784435322</v>
      </c>
      <c r="AA88" s="194">
        <v>35.737089098980505</v>
      </c>
      <c r="AB88" s="194">
        <v>69.890775971889525</v>
      </c>
      <c r="AC88" s="195">
        <v>27.541467016428214</v>
      </c>
    </row>
    <row r="89" spans="1:29" x14ac:dyDescent="0.2">
      <c r="A89" s="256" t="s">
        <v>60</v>
      </c>
      <c r="B89" s="135"/>
      <c r="C89" s="194">
        <v>309.24962852897352</v>
      </c>
      <c r="D89" s="194">
        <v>746.26865671641735</v>
      </c>
      <c r="E89" s="194">
        <v>936.32958801498171</v>
      </c>
      <c r="F89" s="233">
        <v>663.94929108679025</v>
      </c>
      <c r="G89" s="194">
        <v>984.13339797967637</v>
      </c>
      <c r="H89" s="194">
        <v>1099.937146448774</v>
      </c>
      <c r="I89" s="194">
        <v>868.32964951057875</v>
      </c>
      <c r="J89" s="194">
        <v>1077.270616807742</v>
      </c>
      <c r="K89" s="194">
        <v>1198.2570806100193</v>
      </c>
      <c r="L89" s="194">
        <v>956.28415300546476</v>
      </c>
      <c r="M89" s="194">
        <v>-393.56996499379784</v>
      </c>
      <c r="N89" s="194">
        <v>-387.00725042001432</v>
      </c>
      <c r="O89" s="194">
        <v>29.857467028521569</v>
      </c>
      <c r="P89" s="194">
        <v>64.709539882749596</v>
      </c>
      <c r="Q89" s="194">
        <v>-4.9946058257082768</v>
      </c>
      <c r="R89" s="194">
        <v>159.31133174575916</v>
      </c>
      <c r="S89" s="194">
        <v>-140.60710893385476</v>
      </c>
      <c r="T89" s="194">
        <v>-461.05313048572134</v>
      </c>
      <c r="U89" s="194">
        <v>172.62012692656208</v>
      </c>
      <c r="V89" s="194">
        <v>-133.3883232424032</v>
      </c>
      <c r="W89" s="233">
        <v>183.81152822407785</v>
      </c>
      <c r="X89" s="194">
        <v>-354.57925513459304</v>
      </c>
      <c r="Y89" s="194">
        <v>-183.92151160914</v>
      </c>
      <c r="Z89" s="194">
        <v>-179.19465268804197</v>
      </c>
      <c r="AA89" s="194">
        <v>-84.440764963974289</v>
      </c>
      <c r="AB89" s="194">
        <v>-3.1148494935387134</v>
      </c>
      <c r="AC89" s="195">
        <v>-65.57237399301448</v>
      </c>
    </row>
    <row r="90" spans="1:29" x14ac:dyDescent="0.2">
      <c r="A90" s="256" t="s">
        <v>62</v>
      </c>
      <c r="B90" s="135"/>
      <c r="C90" s="194">
        <v>1031.9929420505196</v>
      </c>
      <c r="D90" s="194">
        <v>-142.91557790896422</v>
      </c>
      <c r="E90" s="194">
        <v>535.04547886570253</v>
      </c>
      <c r="F90" s="233">
        <v>474.70761433575171</v>
      </c>
      <c r="G90" s="194">
        <v>787.90211040671784</v>
      </c>
      <c r="H90" s="194">
        <v>628.53551225644151</v>
      </c>
      <c r="I90" s="194">
        <v>947.26870855699417</v>
      </c>
      <c r="J90" s="194">
        <v>1022.8043858709243</v>
      </c>
      <c r="K90" s="194">
        <v>1089.3246187363839</v>
      </c>
      <c r="L90" s="194">
        <v>956.28415300546476</v>
      </c>
      <c r="M90" s="194">
        <v>-393.56996499379784</v>
      </c>
      <c r="N90" s="194">
        <v>-387.00725042001432</v>
      </c>
      <c r="O90" s="194">
        <v>-1.4758070876614511</v>
      </c>
      <c r="P90" s="194">
        <v>2.0429916503835557</v>
      </c>
      <c r="Q90" s="194">
        <v>-4.9946058257082768</v>
      </c>
      <c r="R90" s="194">
        <v>85.54325856782998</v>
      </c>
      <c r="S90" s="194">
        <v>-419.74330406976696</v>
      </c>
      <c r="T90" s="194">
        <v>-438.38969385145901</v>
      </c>
      <c r="U90" s="194">
        <v>-409.54971290420144</v>
      </c>
      <c r="V90" s="194">
        <v>-411.29050545363862</v>
      </c>
      <c r="W90" s="233">
        <v>67.986758753573667</v>
      </c>
      <c r="X90" s="194">
        <v>2577.4393799413301</v>
      </c>
      <c r="Y90" s="194">
        <v>3272.7753027479539</v>
      </c>
      <c r="Z90" s="194">
        <v>3856.6940494018127</v>
      </c>
      <c r="AA90" s="194">
        <v>1197.6639826407245</v>
      </c>
      <c r="AB90" s="194">
        <v>434.55938035955296</v>
      </c>
      <c r="AC90" s="195">
        <v>1617.6200458715684</v>
      </c>
    </row>
    <row r="91" spans="1:29" x14ac:dyDescent="0.2">
      <c r="A91" s="256" t="s">
        <v>61</v>
      </c>
      <c r="B91" s="159"/>
      <c r="C91" s="194">
        <v>334.32392273402638</v>
      </c>
      <c r="D91" s="194">
        <v>644.04007360457945</v>
      </c>
      <c r="E91" s="194">
        <v>535.04547886570253</v>
      </c>
      <c r="F91" s="233">
        <v>504.46982506810218</v>
      </c>
      <c r="G91" s="194">
        <v>787.90211040671784</v>
      </c>
      <c r="H91" s="194">
        <v>628.53551225644151</v>
      </c>
      <c r="I91" s="194">
        <v>947.26870855699417</v>
      </c>
      <c r="J91" s="194">
        <v>1227.7224186578096</v>
      </c>
      <c r="K91" s="194">
        <v>1089.3246187363839</v>
      </c>
      <c r="L91" s="194">
        <v>1366.1202185792317</v>
      </c>
      <c r="M91" s="194">
        <v>-229.49832664999667</v>
      </c>
      <c r="N91" s="194">
        <v>-207.94491452831608</v>
      </c>
      <c r="O91" s="194">
        <v>-49.058346516507299</v>
      </c>
      <c r="P91" s="194">
        <v>2.0429916503835557</v>
      </c>
      <c r="Q91" s="194">
        <v>-100.15968468339634</v>
      </c>
      <c r="R91" s="194">
        <v>85.54325856782998</v>
      </c>
      <c r="S91" s="194">
        <v>-419.74330406976696</v>
      </c>
      <c r="T91" s="194">
        <v>-438.38969385145901</v>
      </c>
      <c r="U91" s="194">
        <v>-409.54971290420144</v>
      </c>
      <c r="V91" s="194">
        <v>-411.29050545363862</v>
      </c>
      <c r="W91" s="233">
        <v>113.49072840126064</v>
      </c>
      <c r="X91" s="194">
        <v>-280.61209762166618</v>
      </c>
      <c r="Y91" s="194">
        <v>-124.04017294725054</v>
      </c>
      <c r="Z91" s="194">
        <v>-115.24190736339551</v>
      </c>
      <c r="AA91" s="194">
        <v>-21.60998249543627</v>
      </c>
      <c r="AB91" s="194">
        <v>54.203740393037151</v>
      </c>
      <c r="AC91" s="195">
        <v>-19.097266737635437</v>
      </c>
    </row>
    <row r="92" spans="1:29" x14ac:dyDescent="0.2">
      <c r="A92" s="256" t="s">
        <v>59</v>
      </c>
      <c r="B92" s="135"/>
      <c r="C92" s="194">
        <v>766.15898959881179</v>
      </c>
      <c r="D92" s="194">
        <v>715.60008178286716</v>
      </c>
      <c r="E92" s="194">
        <v>601.92616372391603</v>
      </c>
      <c r="F92" s="233">
        <v>694.56174503519924</v>
      </c>
      <c r="G92" s="194">
        <v>629.65187229952608</v>
      </c>
      <c r="H92" s="194">
        <v>785.66939032055416</v>
      </c>
      <c r="I92" s="194">
        <v>473.63435427849618</v>
      </c>
      <c r="J92" s="194">
        <v>873.24547305260785</v>
      </c>
      <c r="K92" s="194">
        <v>653.59477124183104</v>
      </c>
      <c r="L92" s="194">
        <v>1092.8961748633883</v>
      </c>
      <c r="M92" s="194">
        <v>-661.97351978362713</v>
      </c>
      <c r="N92" s="194">
        <v>-725.51493270334868</v>
      </c>
      <c r="O92" s="194">
        <v>-291.02820749139573</v>
      </c>
      <c r="P92" s="194">
        <v>-150.91490495647304</v>
      </c>
      <c r="Q92" s="194">
        <v>-431.14151002631479</v>
      </c>
      <c r="R92" s="194">
        <v>-28.537508121416977</v>
      </c>
      <c r="S92" s="194">
        <v>-355.68696165116125</v>
      </c>
      <c r="T92" s="194">
        <v>-393.06282058293436</v>
      </c>
      <c r="U92" s="194">
        <v>-347.27107887579405</v>
      </c>
      <c r="V92" s="194">
        <v>-326.72698549475717</v>
      </c>
      <c r="W92" s="233">
        <v>-56.59120597511901</v>
      </c>
      <c r="X92" s="194">
        <v>-285.2128385163378</v>
      </c>
      <c r="Y92" s="194">
        <v>-158.66831389210893</v>
      </c>
      <c r="Z92" s="194">
        <v>-139.01362887261348</v>
      </c>
      <c r="AA92" s="194">
        <v>-81.621704051127381</v>
      </c>
      <c r="AB92" s="194">
        <v>-33.983725861506173</v>
      </c>
      <c r="AC92" s="195">
        <v>-74.742316356938318</v>
      </c>
    </row>
    <row r="93" spans="1:29" ht="13.7" customHeight="1" thickBot="1" x14ac:dyDescent="0.25">
      <c r="A93" s="257" t="s">
        <v>63</v>
      </c>
      <c r="B93" s="164"/>
      <c r="C93" s="196">
        <v>766.15898959881088</v>
      </c>
      <c r="D93" s="196">
        <v>715.60008178286716</v>
      </c>
      <c r="E93" s="196">
        <v>601.92616372391421</v>
      </c>
      <c r="F93" s="234">
        <v>694.5617450351956</v>
      </c>
      <c r="G93" s="196">
        <v>629.65187229952426</v>
      </c>
      <c r="H93" s="196">
        <v>785.66939032055416</v>
      </c>
      <c r="I93" s="196">
        <v>473.63435427849618</v>
      </c>
      <c r="J93" s="196">
        <v>873.24547305260785</v>
      </c>
      <c r="K93" s="196">
        <v>653.59477124182922</v>
      </c>
      <c r="L93" s="196">
        <v>1092.8961748633847</v>
      </c>
      <c r="M93" s="196">
        <v>-746.16188231572232</v>
      </c>
      <c r="N93" s="196">
        <v>-839.40446584023448</v>
      </c>
      <c r="O93" s="196">
        <v>-448.53185225438938</v>
      </c>
      <c r="P93" s="196">
        <v>-283.9758394030905</v>
      </c>
      <c r="Q93" s="196">
        <v>-613.08786510568461</v>
      </c>
      <c r="R93" s="196">
        <v>-153.95477682329874</v>
      </c>
      <c r="S93" s="196">
        <v>-393.93365235964666</v>
      </c>
      <c r="T93" s="196">
        <v>-438.38969385145901</v>
      </c>
      <c r="U93" s="196">
        <v>-382.85886974916866</v>
      </c>
      <c r="V93" s="196">
        <v>-360.5523934783123</v>
      </c>
      <c r="W93" s="234">
        <v>-112.39542773176618</v>
      </c>
      <c r="X93" s="196">
        <v>-326.80674756036751</v>
      </c>
      <c r="Y93" s="196">
        <v>-188.09353279829156</v>
      </c>
      <c r="Z93" s="196">
        <v>-167.14788326327835</v>
      </c>
      <c r="AA93" s="196">
        <v>-102.91998931263879</v>
      </c>
      <c r="AB93" s="196">
        <v>-49.71134276246994</v>
      </c>
      <c r="AC93" s="197">
        <v>-99.398132911162975</v>
      </c>
    </row>
    <row r="94" spans="1:29" ht="13.7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200"/>
      <c r="S94" s="200"/>
      <c r="T94" s="200"/>
      <c r="U94" s="200"/>
      <c r="V94" s="200"/>
      <c r="W94" s="200"/>
      <c r="X94" s="200"/>
      <c r="Y94" s="200"/>
      <c r="Z94" s="200"/>
      <c r="AA94" s="200"/>
      <c r="AB94" s="200"/>
      <c r="AC94" s="200"/>
    </row>
    <row r="95" spans="1:29" ht="13.7" customHeight="1" x14ac:dyDescent="0.2">
      <c r="A95" s="22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7" customHeight="1" x14ac:dyDescent="0.2">
      <c r="A96" s="22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7" customHeight="1" x14ac:dyDescent="0.2">
      <c r="A97" s="22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7" customHeight="1" x14ac:dyDescent="0.2">
      <c r="A98" s="22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7" customHeight="1" x14ac:dyDescent="0.2">
      <c r="A99" s="22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7" customHeight="1" x14ac:dyDescent="0.2">
      <c r="A100" s="22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7" customHeight="1" x14ac:dyDescent="0.2">
      <c r="A101" s="22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7" customHeight="1" x14ac:dyDescent="0.2">
      <c r="A102" s="229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</row>
    <row r="103" spans="1:29" ht="13.7" customHeight="1" thickBot="1" x14ac:dyDescent="0.25">
      <c r="A103" s="230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7"/>
    </row>
    <row r="104" spans="1:29" x14ac:dyDescent="0.2">
      <c r="A104" s="135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B104" s="198"/>
      <c r="AC104" s="198"/>
    </row>
    <row r="105" spans="1:29" ht="13.5" customHeight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</row>
    <row r="106" spans="1:29" ht="12" thickBot="1" x14ac:dyDescent="0.25">
      <c r="A106" s="202">
        <v>37190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0"/>
    </row>
    <row r="107" spans="1:29" x14ac:dyDescent="0.2">
      <c r="A107" s="153" t="s">
        <v>57</v>
      </c>
      <c r="B107" s="135"/>
      <c r="C107" s="194">
        <v>6129.2719167904897</v>
      </c>
      <c r="D107" s="194">
        <v>7217.3379676957657</v>
      </c>
      <c r="E107" s="194">
        <v>11436.597110754414</v>
      </c>
      <c r="F107" s="194">
        <v>8261.0689984135552</v>
      </c>
      <c r="G107" s="200">
        <v>12874.719892861191</v>
      </c>
      <c r="H107" s="200">
        <v>13434.946574481459</v>
      </c>
      <c r="I107" s="200">
        <v>12314.493211240921</v>
      </c>
      <c r="J107" s="200">
        <v>15795.206971677559</v>
      </c>
      <c r="K107" s="200">
        <v>14923.747276688455</v>
      </c>
      <c r="L107" s="200">
        <v>16666.666666666664</v>
      </c>
      <c r="M107" s="200">
        <v>9870.6603131381889</v>
      </c>
      <c r="N107" s="200">
        <v>9506.928778601352</v>
      </c>
      <c r="O107" s="200">
        <v>14466.322470632815</v>
      </c>
      <c r="P107" s="200">
        <v>13384.615384615385</v>
      </c>
      <c r="Q107" s="200">
        <v>15548.029556650246</v>
      </c>
      <c r="R107" s="200">
        <v>13615.023474178404</v>
      </c>
      <c r="S107" s="200">
        <v>12201.7554345838</v>
      </c>
      <c r="T107" s="200">
        <v>12600.969305331178</v>
      </c>
      <c r="U107" s="200">
        <v>11840</v>
      </c>
      <c r="V107" s="200">
        <v>12164.296998420221</v>
      </c>
      <c r="W107" s="200">
        <v>12854.146800180471</v>
      </c>
      <c r="X107" s="200">
        <v>11664.094375303723</v>
      </c>
      <c r="Y107" s="200">
        <v>11184.868263215201</v>
      </c>
      <c r="Z107" s="200">
        <v>10910.699043260141</v>
      </c>
      <c r="AA107" s="200">
        <v>10470.895548428447</v>
      </c>
      <c r="AB107" s="200">
        <v>10088.078868380533</v>
      </c>
      <c r="AC107" s="201">
        <v>10758.598162254031</v>
      </c>
    </row>
    <row r="108" spans="1:29" x14ac:dyDescent="0.2">
      <c r="A108" s="158" t="s">
        <v>58</v>
      </c>
      <c r="B108" s="159"/>
      <c r="C108" s="194">
        <v>6129.2719167904897</v>
      </c>
      <c r="D108" s="194">
        <v>7258.2294009405032</v>
      </c>
      <c r="E108" s="194">
        <v>11503.477795612627</v>
      </c>
      <c r="F108" s="233">
        <v>8296.993037781207</v>
      </c>
      <c r="G108" s="194">
        <v>12858.932081051906</v>
      </c>
      <c r="H108" s="194">
        <v>13434.946574481459</v>
      </c>
      <c r="I108" s="194">
        <v>12282.917587622354</v>
      </c>
      <c r="J108" s="194">
        <v>16341.655059109256</v>
      </c>
      <c r="K108" s="194">
        <v>14923.747276688455</v>
      </c>
      <c r="L108" s="194">
        <v>17759.562841530056</v>
      </c>
      <c r="M108" s="194">
        <v>10721.579305650101</v>
      </c>
      <c r="N108" s="194">
        <v>10312.600708991298</v>
      </c>
      <c r="O108" s="194">
        <v>15312.713148920046</v>
      </c>
      <c r="P108" s="194">
        <v>14307.692307692309</v>
      </c>
      <c r="Q108" s="194">
        <v>16317.733990147783</v>
      </c>
      <c r="R108" s="194">
        <v>14710.485133020346</v>
      </c>
      <c r="S108" s="194">
        <v>12201.7554345838</v>
      </c>
      <c r="T108" s="194">
        <v>12600.969305331178</v>
      </c>
      <c r="U108" s="194">
        <v>11840</v>
      </c>
      <c r="V108" s="194">
        <v>12164.296998420221</v>
      </c>
      <c r="W108" s="194">
        <v>13301.029118415552</v>
      </c>
      <c r="X108" s="194">
        <v>12199.92903041004</v>
      </c>
      <c r="Y108" s="194">
        <v>11645.41797132118</v>
      </c>
      <c r="Z108" s="194">
        <v>11400.013615345546</v>
      </c>
      <c r="AA108" s="194">
        <v>11128.964385346178</v>
      </c>
      <c r="AB108" s="194">
        <v>10855.755549924963</v>
      </c>
      <c r="AC108" s="195">
        <v>11348.746940719631</v>
      </c>
    </row>
    <row r="109" spans="1:29" x14ac:dyDescent="0.2">
      <c r="A109" s="158" t="s">
        <v>60</v>
      </c>
      <c r="B109" s="135"/>
      <c r="C109" s="194">
        <v>6445.0222882615162</v>
      </c>
      <c r="D109" s="194">
        <v>7227.5608260069521</v>
      </c>
      <c r="E109" s="194">
        <v>11369.7164258962</v>
      </c>
      <c r="F109" s="233">
        <v>8347.4331800548898</v>
      </c>
      <c r="G109" s="194">
        <v>13111.537070000439</v>
      </c>
      <c r="H109" s="194">
        <v>13434.946574481459</v>
      </c>
      <c r="I109" s="194">
        <v>12788.127565519417</v>
      </c>
      <c r="J109" s="194">
        <v>17554.644808743171</v>
      </c>
      <c r="K109" s="194">
        <v>16666.666666666668</v>
      </c>
      <c r="L109" s="194">
        <v>18442.62295081967</v>
      </c>
      <c r="M109" s="194">
        <v>11402.314499659631</v>
      </c>
      <c r="N109" s="194">
        <v>12890.750886239122</v>
      </c>
      <c r="O109" s="194">
        <v>16274.535809018567</v>
      </c>
      <c r="P109" s="194">
        <v>15307.692307692309</v>
      </c>
      <c r="Q109" s="194">
        <v>17241.379310344826</v>
      </c>
      <c r="R109" s="194">
        <v>15258.215962441316</v>
      </c>
      <c r="S109" s="194">
        <v>13505.378989537048</v>
      </c>
      <c r="T109" s="194">
        <v>13651.050080775443</v>
      </c>
      <c r="U109" s="194">
        <v>13200</v>
      </c>
      <c r="V109" s="194">
        <v>13665.086887835703</v>
      </c>
      <c r="W109" s="194">
        <v>14331.634938132251</v>
      </c>
      <c r="X109" s="194">
        <v>13009.951418607998</v>
      </c>
      <c r="Y109" s="194">
        <v>12339.84584058711</v>
      </c>
      <c r="Z109" s="194">
        <v>12086.028037138471</v>
      </c>
      <c r="AA109" s="194">
        <v>11412.189557107897</v>
      </c>
      <c r="AB109" s="194">
        <v>10810.513185335332</v>
      </c>
      <c r="AC109" s="195">
        <v>11789.12853921124</v>
      </c>
    </row>
    <row r="110" spans="1:29" x14ac:dyDescent="0.2">
      <c r="A110" s="158" t="s">
        <v>62</v>
      </c>
      <c r="B110" s="135"/>
      <c r="C110" s="194">
        <v>5049.684249628529</v>
      </c>
      <c r="D110" s="194">
        <v>4574.3200832094681</v>
      </c>
      <c r="E110" s="194">
        <v>10299.625468164795</v>
      </c>
      <c r="F110" s="233">
        <v>6641.2099336675974</v>
      </c>
      <c r="G110" s="194">
        <v>12048.464612974345</v>
      </c>
      <c r="H110" s="194">
        <v>12335.009428032685</v>
      </c>
      <c r="I110" s="194">
        <v>11761.919797916007</v>
      </c>
      <c r="J110" s="194">
        <v>17064.448730311797</v>
      </c>
      <c r="K110" s="194">
        <v>15686.274509803923</v>
      </c>
      <c r="L110" s="194">
        <v>18442.62295081967</v>
      </c>
      <c r="M110" s="194">
        <v>11402.314499659631</v>
      </c>
      <c r="N110" s="194">
        <v>12890.750886239122</v>
      </c>
      <c r="O110" s="194">
        <v>16197.612732095489</v>
      </c>
      <c r="P110" s="194">
        <v>15153.846153846152</v>
      </c>
      <c r="Q110" s="194">
        <v>17241.379310344826</v>
      </c>
      <c r="R110" s="194">
        <v>15258.215962441316</v>
      </c>
      <c r="S110" s="194">
        <v>13105.771679848505</v>
      </c>
      <c r="T110" s="194">
        <v>13247.172859450726</v>
      </c>
      <c r="U110" s="194">
        <v>12800</v>
      </c>
      <c r="V110" s="194">
        <v>13270.142180094786</v>
      </c>
      <c r="W110" s="194">
        <v>13961.106033737633</v>
      </c>
      <c r="X110" s="194">
        <v>9746.4903542636621</v>
      </c>
      <c r="Y110" s="194">
        <v>8533.6093356873498</v>
      </c>
      <c r="Z110" s="194">
        <v>7742.8689627725053</v>
      </c>
      <c r="AA110" s="194">
        <v>9844.7383032764319</v>
      </c>
      <c r="AB110" s="194">
        <v>10098.567203305593</v>
      </c>
      <c r="AC110" s="195">
        <v>9749.2898580692254</v>
      </c>
    </row>
    <row r="111" spans="1:29" x14ac:dyDescent="0.2">
      <c r="A111" s="158" t="s">
        <v>61</v>
      </c>
      <c r="B111" s="159"/>
      <c r="C111" s="194">
        <v>6445.0222882615162</v>
      </c>
      <c r="D111" s="194">
        <v>6971.9893682273569</v>
      </c>
      <c r="E111" s="194">
        <v>10299.625468164795</v>
      </c>
      <c r="F111" s="233">
        <v>7905.54570821789</v>
      </c>
      <c r="G111" s="194">
        <v>12048.464612974345</v>
      </c>
      <c r="H111" s="194">
        <v>12335.009428032685</v>
      </c>
      <c r="I111" s="194">
        <v>11761.919797916007</v>
      </c>
      <c r="J111" s="194">
        <v>17269.366763098682</v>
      </c>
      <c r="K111" s="194">
        <v>15686.274509803923</v>
      </c>
      <c r="L111" s="194">
        <v>18852.459016393444</v>
      </c>
      <c r="M111" s="194">
        <v>12253.233492171545</v>
      </c>
      <c r="N111" s="194">
        <v>13535.288430551078</v>
      </c>
      <c r="O111" s="194">
        <v>16390.038840469875</v>
      </c>
      <c r="P111" s="194">
        <v>15153.846153846152</v>
      </c>
      <c r="Q111" s="194">
        <v>17626.231527093594</v>
      </c>
      <c r="R111" s="194">
        <v>15258.215962441316</v>
      </c>
      <c r="S111" s="194">
        <v>13105.771679848505</v>
      </c>
      <c r="T111" s="194">
        <v>13247.172859450726</v>
      </c>
      <c r="U111" s="194">
        <v>12800</v>
      </c>
      <c r="V111" s="194">
        <v>13270.142180094786</v>
      </c>
      <c r="W111" s="194">
        <v>14144.883081769218</v>
      </c>
      <c r="X111" s="194">
        <v>13015.366768845777</v>
      </c>
      <c r="Y111" s="194">
        <v>12262.520069636255</v>
      </c>
      <c r="Z111" s="194">
        <v>12089.316666753946</v>
      </c>
      <c r="AA111" s="194">
        <v>11421.631783769089</v>
      </c>
      <c r="AB111" s="194">
        <v>10811.965837994814</v>
      </c>
      <c r="AC111" s="195">
        <v>11766.73481504154</v>
      </c>
    </row>
    <row r="112" spans="1:29" x14ac:dyDescent="0.2">
      <c r="A112" s="158" t="s">
        <v>59</v>
      </c>
      <c r="B112" s="135"/>
      <c r="C112" s="194">
        <v>6407.8751857355119</v>
      </c>
      <c r="D112" s="194">
        <v>6695.9721938253933</v>
      </c>
      <c r="E112" s="194">
        <v>9764.5799892990908</v>
      </c>
      <c r="F112" s="233">
        <v>7622.809122953332</v>
      </c>
      <c r="G112" s="194">
        <v>11379.343211151612</v>
      </c>
      <c r="H112" s="194">
        <v>11549.340037712131</v>
      </c>
      <c r="I112" s="194">
        <v>11209.346384591096</v>
      </c>
      <c r="J112" s="194">
        <v>16505.053751919713</v>
      </c>
      <c r="K112" s="194">
        <v>15250.544662309369</v>
      </c>
      <c r="L112" s="194">
        <v>17759.562841530056</v>
      </c>
      <c r="M112" s="194">
        <v>12763.784887678692</v>
      </c>
      <c r="N112" s="194">
        <v>14502.094747019013</v>
      </c>
      <c r="O112" s="194">
        <v>18006.015536187952</v>
      </c>
      <c r="P112" s="194">
        <v>16461.538461538461</v>
      </c>
      <c r="Q112" s="194">
        <v>19550.492610837438</v>
      </c>
      <c r="R112" s="194">
        <v>15962.441314553991</v>
      </c>
      <c r="S112" s="194">
        <v>11936.593921977472</v>
      </c>
      <c r="T112" s="194">
        <v>12439.418416801293</v>
      </c>
      <c r="U112" s="194">
        <v>11680</v>
      </c>
      <c r="V112" s="194">
        <v>11690.363349131121</v>
      </c>
      <c r="W112" s="194">
        <v>14120.423546599546</v>
      </c>
      <c r="X112" s="194">
        <v>12321.346883109665</v>
      </c>
      <c r="Y112" s="194">
        <v>11560.156620057947</v>
      </c>
      <c r="Z112" s="194">
        <v>11501.112792664471</v>
      </c>
      <c r="AA112" s="194">
        <v>10928.603567893244</v>
      </c>
      <c r="AB112" s="194">
        <v>10410.604303506345</v>
      </c>
      <c r="AC112" s="195">
        <v>11285.337354570778</v>
      </c>
    </row>
    <row r="113" spans="1:29" ht="12" thickBot="1" x14ac:dyDescent="0.25">
      <c r="A113" s="158" t="s">
        <v>63</v>
      </c>
      <c r="C113" s="196">
        <v>6593.6106983655272</v>
      </c>
      <c r="D113" s="196">
        <v>6900.4293600490691</v>
      </c>
      <c r="E113" s="196">
        <v>10299.625468164795</v>
      </c>
      <c r="F113" s="234">
        <v>7931.2218421931311</v>
      </c>
      <c r="G113" s="194">
        <v>11812.391675863819</v>
      </c>
      <c r="H113" s="194">
        <v>12020.741671904461</v>
      </c>
      <c r="I113" s="194">
        <v>11604.041679823176</v>
      </c>
      <c r="J113" s="194">
        <v>17323.832994035503</v>
      </c>
      <c r="K113" s="194">
        <v>15795.20697167756</v>
      </c>
      <c r="L113" s="194">
        <v>18852.459016393444</v>
      </c>
      <c r="M113" s="194">
        <v>13784.887678692987</v>
      </c>
      <c r="N113" s="194">
        <v>16113.438607798906</v>
      </c>
      <c r="O113" s="194">
        <v>20622.347480106102</v>
      </c>
      <c r="P113" s="194">
        <v>18615.384615384617</v>
      </c>
      <c r="Q113" s="194">
        <v>22629.310344827583</v>
      </c>
      <c r="R113" s="194">
        <v>18153.364632237874</v>
      </c>
      <c r="S113" s="194">
        <v>12629.815913655772</v>
      </c>
      <c r="T113" s="194">
        <v>13247.172859450726</v>
      </c>
      <c r="U113" s="194">
        <v>12320</v>
      </c>
      <c r="V113" s="194">
        <v>12322.274881516589</v>
      </c>
      <c r="W113" s="194">
        <v>15373.478922656637</v>
      </c>
      <c r="X113" s="194">
        <v>13290.979594105249</v>
      </c>
      <c r="Y113" s="194">
        <v>12438.865273531455</v>
      </c>
      <c r="Z113" s="194">
        <v>12382.235116070822</v>
      </c>
      <c r="AA113" s="194">
        <v>11718.119170156586</v>
      </c>
      <c r="AB113" s="194">
        <v>11109.01960258834</v>
      </c>
      <c r="AC113" s="195">
        <v>12128.984789248085</v>
      </c>
    </row>
    <row r="114" spans="1:29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5"/>
    </row>
    <row r="115" spans="1:29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19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5"/>
    </row>
    <row r="123" spans="1:29" ht="12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196"/>
      <c r="AC123" s="197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3" r:id="rId4" name="Button 3">
              <controlPr defaultSize="0" print="0" autoFill="0" autoPict="0" macro="[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5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sqref="A1:IV65536"/>
    </sheetView>
  </sheetViews>
  <sheetFormatPr defaultColWidth="0" defaultRowHeight="11.25" x14ac:dyDescent="0.2"/>
  <cols>
    <col min="1" max="1" width="30.7109375" style="73" customWidth="1"/>
    <col min="2" max="2" width="10.42578125" style="73" hidden="1" customWidth="1"/>
    <col min="3" max="5" width="9.140625" style="73" customWidth="1"/>
    <col min="6" max="6" width="9.85546875" style="73" customWidth="1"/>
    <col min="7" max="7" width="11.7109375" style="73" customWidth="1"/>
    <col min="8" max="9" width="9.85546875" style="73" hidden="1" customWidth="1"/>
    <col min="10" max="10" width="12.42578125" style="73" customWidth="1"/>
    <col min="11" max="12" width="9.85546875" style="73" hidden="1" customWidth="1"/>
    <col min="13" max="14" width="9.85546875" style="73" customWidth="1"/>
    <col min="15" max="15" width="11.140625" style="73" customWidth="1"/>
    <col min="16" max="16" width="9.85546875" style="73" hidden="1" customWidth="1"/>
    <col min="17" max="17" width="2.5703125" style="73" hidden="1" customWidth="1"/>
    <col min="18" max="18" width="9.85546875" style="73" customWidth="1"/>
    <col min="19" max="19" width="12" style="73" customWidth="1"/>
    <col min="20" max="22" width="9.85546875" style="73" hidden="1" customWidth="1"/>
    <col min="23" max="23" width="10.42578125" style="73" bestFit="1" customWidth="1"/>
    <col min="24" max="27" width="10.42578125" style="73" customWidth="1"/>
    <col min="28" max="28" width="13.28515625" style="203" customWidth="1"/>
    <col min="29" max="29" width="15" style="73" bestFit="1" customWidth="1"/>
    <col min="30" max="30" width="9.85546875" style="135" bestFit="1" customWidth="1"/>
    <col min="31" max="31" width="14.85546875" style="73" customWidth="1"/>
    <col min="32" max="32" width="13" style="73" customWidth="1"/>
    <col min="33" max="140" width="9.140625" style="73" customWidth="1"/>
    <col min="141" max="16384" width="0" style="73" hidden="1"/>
  </cols>
  <sheetData>
    <row r="1" spans="1:140" x14ac:dyDescent="0.2">
      <c r="A1" s="132" t="s">
        <v>4</v>
      </c>
    </row>
    <row r="2" spans="1:140" ht="24" customHeight="1" x14ac:dyDescent="0.2">
      <c r="A2" s="136">
        <v>37193</v>
      </c>
      <c r="B2" s="133"/>
    </row>
    <row r="3" spans="1:140" ht="10.5" hidden="1" customHeight="1" x14ac:dyDescent="0.2">
      <c r="A3" s="136"/>
      <c r="B3" s="133"/>
      <c r="C3" s="73">
        <v>16</v>
      </c>
      <c r="D3" s="73">
        <v>304</v>
      </c>
      <c r="E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</row>
    <row r="5" spans="1:140" hidden="1" x14ac:dyDescent="0.2">
      <c r="A5" s="137"/>
      <c r="B5" s="133"/>
      <c r="C5" s="73">
        <v>16</v>
      </c>
      <c r="D5" s="73">
        <v>368</v>
      </c>
      <c r="E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2.75" x14ac:dyDescent="0.2">
      <c r="A6" s="140">
        <v>37193</v>
      </c>
    </row>
    <row r="7" spans="1:140" ht="10.5" hidden="1" customHeight="1" x14ac:dyDescent="0.2"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ht="21" customHeight="1" thickBot="1" x14ac:dyDescent="0.3">
      <c r="A8" s="188" t="s">
        <v>99</v>
      </c>
      <c r="B8" s="179"/>
      <c r="C8" s="204" t="s">
        <v>43</v>
      </c>
      <c r="D8" s="204" t="s">
        <v>44</v>
      </c>
      <c r="E8" s="204" t="s">
        <v>45</v>
      </c>
      <c r="F8" s="205" t="s">
        <v>9</v>
      </c>
      <c r="G8" s="205" t="s">
        <v>39</v>
      </c>
      <c r="H8" s="206">
        <v>37257</v>
      </c>
      <c r="I8" s="206">
        <v>37288</v>
      </c>
      <c r="J8" s="205" t="s">
        <v>40</v>
      </c>
      <c r="K8" s="206">
        <v>37316</v>
      </c>
      <c r="L8" s="206">
        <v>37347</v>
      </c>
      <c r="M8" s="206">
        <v>37377</v>
      </c>
      <c r="N8" s="206">
        <v>37408</v>
      </c>
      <c r="O8" s="206" t="s">
        <v>41</v>
      </c>
      <c r="P8" s="207">
        <v>37438</v>
      </c>
      <c r="Q8" s="206">
        <v>37469</v>
      </c>
      <c r="R8" s="206">
        <v>37500</v>
      </c>
      <c r="S8" s="206" t="s">
        <v>42</v>
      </c>
      <c r="T8" s="206">
        <v>37530</v>
      </c>
      <c r="U8" s="206">
        <v>37561</v>
      </c>
      <c r="V8" s="206">
        <v>37591</v>
      </c>
      <c r="W8" s="204" t="s">
        <v>17</v>
      </c>
      <c r="X8" s="204" t="s">
        <v>18</v>
      </c>
      <c r="Y8" s="204" t="s">
        <v>34</v>
      </c>
      <c r="Z8" s="204" t="s">
        <v>35</v>
      </c>
      <c r="AA8" s="204" t="s">
        <v>104</v>
      </c>
      <c r="AB8" s="208" t="s">
        <v>105</v>
      </c>
      <c r="AC8" s="205" t="s">
        <v>103</v>
      </c>
      <c r="AD8" s="205"/>
      <c r="AG8" s="143">
        <v>37257</v>
      </c>
      <c r="AH8" s="143">
        <v>37288</v>
      </c>
      <c r="AI8" s="143">
        <v>37316</v>
      </c>
      <c r="AJ8" s="143">
        <v>37347</v>
      </c>
      <c r="AK8" s="143">
        <v>37377</v>
      </c>
      <c r="AL8" s="143">
        <v>37408</v>
      </c>
      <c r="AM8" s="143">
        <v>37438</v>
      </c>
      <c r="AN8" s="143">
        <v>37469</v>
      </c>
      <c r="AO8" s="143">
        <v>37500</v>
      </c>
      <c r="AP8" s="143">
        <v>37530</v>
      </c>
      <c r="AQ8" s="143">
        <v>37561</v>
      </c>
      <c r="AR8" s="143">
        <v>37591</v>
      </c>
      <c r="AS8" s="143">
        <v>37622</v>
      </c>
      <c r="AT8" s="143">
        <v>37653</v>
      </c>
      <c r="AU8" s="143">
        <v>37681</v>
      </c>
      <c r="AV8" s="143">
        <v>37712</v>
      </c>
      <c r="AW8" s="143">
        <v>37742</v>
      </c>
      <c r="AX8" s="143">
        <v>37773</v>
      </c>
      <c r="AY8" s="143">
        <v>37803</v>
      </c>
      <c r="AZ8" s="143">
        <v>37834</v>
      </c>
      <c r="BA8" s="143">
        <v>37865</v>
      </c>
      <c r="BB8" s="143">
        <v>37895</v>
      </c>
      <c r="BC8" s="143">
        <v>37926</v>
      </c>
      <c r="BD8" s="143">
        <v>37956</v>
      </c>
      <c r="BE8" s="143">
        <v>37987</v>
      </c>
      <c r="BF8" s="143">
        <v>38018</v>
      </c>
      <c r="BG8" s="143">
        <v>38047</v>
      </c>
      <c r="BH8" s="143">
        <v>38078</v>
      </c>
      <c r="BI8" s="143">
        <v>38108</v>
      </c>
      <c r="BJ8" s="143">
        <v>38139</v>
      </c>
      <c r="BK8" s="143">
        <v>38169</v>
      </c>
      <c r="BL8" s="143">
        <v>38200</v>
      </c>
      <c r="BM8" s="143">
        <v>38231</v>
      </c>
      <c r="BN8" s="143">
        <v>38261</v>
      </c>
      <c r="BO8" s="143">
        <v>38292</v>
      </c>
      <c r="BP8" s="143">
        <v>38322</v>
      </c>
      <c r="BQ8" s="143">
        <v>38353</v>
      </c>
      <c r="BR8" s="143">
        <v>38384</v>
      </c>
      <c r="BS8" s="143">
        <v>38412</v>
      </c>
      <c r="BT8" s="143">
        <v>38443</v>
      </c>
      <c r="BU8" s="143">
        <v>38473</v>
      </c>
      <c r="BV8" s="143">
        <v>38504</v>
      </c>
      <c r="BW8" s="143">
        <v>38534</v>
      </c>
      <c r="BX8" s="143">
        <v>38565</v>
      </c>
      <c r="BY8" s="143">
        <v>38596</v>
      </c>
      <c r="BZ8" s="143">
        <v>38626</v>
      </c>
      <c r="CA8" s="143">
        <v>38657</v>
      </c>
      <c r="CB8" s="143">
        <v>38687</v>
      </c>
      <c r="CC8" s="143">
        <v>38718</v>
      </c>
      <c r="CD8" s="143">
        <v>38749</v>
      </c>
      <c r="CE8" s="143">
        <v>38777</v>
      </c>
      <c r="CF8" s="143">
        <v>38808</v>
      </c>
      <c r="CG8" s="143">
        <v>38838</v>
      </c>
      <c r="CH8" s="143">
        <v>38869</v>
      </c>
      <c r="CI8" s="143">
        <v>38899</v>
      </c>
      <c r="CJ8" s="143">
        <v>38930</v>
      </c>
      <c r="CK8" s="143">
        <v>38961</v>
      </c>
      <c r="CL8" s="143">
        <v>38991</v>
      </c>
      <c r="CM8" s="143">
        <v>39022</v>
      </c>
      <c r="CN8" s="143">
        <v>39052</v>
      </c>
      <c r="CO8" s="143">
        <v>39083</v>
      </c>
      <c r="CP8" s="143">
        <v>39114</v>
      </c>
      <c r="CQ8" s="143">
        <v>39142</v>
      </c>
      <c r="CR8" s="143">
        <v>39173</v>
      </c>
      <c r="CS8" s="143">
        <v>39203</v>
      </c>
      <c r="CT8" s="143">
        <v>39234</v>
      </c>
      <c r="CU8" s="143">
        <v>39264</v>
      </c>
      <c r="CV8" s="143">
        <v>39295</v>
      </c>
      <c r="CW8" s="143">
        <v>39326</v>
      </c>
      <c r="CX8" s="143">
        <v>39356</v>
      </c>
      <c r="CY8" s="143">
        <v>39387</v>
      </c>
      <c r="CZ8" s="143">
        <v>39417</v>
      </c>
      <c r="DA8" s="143">
        <v>39448</v>
      </c>
      <c r="DB8" s="143">
        <v>39479</v>
      </c>
      <c r="DC8" s="143">
        <v>39508</v>
      </c>
      <c r="DD8" s="143">
        <v>39539</v>
      </c>
      <c r="DE8" s="143">
        <v>39569</v>
      </c>
      <c r="DF8" s="143">
        <v>39600</v>
      </c>
      <c r="DG8" s="143">
        <v>39630</v>
      </c>
      <c r="DH8" s="143">
        <v>39661</v>
      </c>
      <c r="DI8" s="143">
        <v>39692</v>
      </c>
      <c r="DJ8" s="143">
        <v>39722</v>
      </c>
      <c r="DK8" s="143">
        <v>39753</v>
      </c>
      <c r="DL8" s="143">
        <v>39783</v>
      </c>
      <c r="DM8" s="143">
        <v>39814</v>
      </c>
      <c r="DN8" s="143">
        <v>39845</v>
      </c>
      <c r="DO8" s="143">
        <v>39873</v>
      </c>
      <c r="DP8" s="143">
        <v>39904</v>
      </c>
      <c r="DQ8" s="143">
        <v>39934</v>
      </c>
      <c r="DR8" s="143">
        <v>39965</v>
      </c>
      <c r="DS8" s="143">
        <v>39995</v>
      </c>
      <c r="DT8" s="143">
        <v>40026</v>
      </c>
      <c r="DU8" s="143">
        <v>40057</v>
      </c>
      <c r="DV8" s="143">
        <v>40087</v>
      </c>
      <c r="DW8" s="143">
        <v>40118</v>
      </c>
      <c r="DX8" s="143">
        <v>40148</v>
      </c>
      <c r="DY8" s="143">
        <v>40179</v>
      </c>
      <c r="DZ8" s="143">
        <v>40210</v>
      </c>
      <c r="EA8" s="143">
        <v>40238</v>
      </c>
      <c r="EB8" s="143">
        <v>40269</v>
      </c>
      <c r="EC8" s="143">
        <v>40299</v>
      </c>
      <c r="ED8" s="143">
        <v>40330</v>
      </c>
      <c r="EE8" s="143">
        <v>40360</v>
      </c>
      <c r="EF8" s="143">
        <v>40391</v>
      </c>
      <c r="EG8" s="143">
        <v>40422</v>
      </c>
      <c r="EH8" s="143">
        <v>40452</v>
      </c>
      <c r="EI8" s="143">
        <v>40483</v>
      </c>
      <c r="EJ8" s="143">
        <v>40513</v>
      </c>
    </row>
    <row r="9" spans="1:140" ht="13.7" customHeight="1" x14ac:dyDescent="0.2">
      <c r="A9" s="255" t="s">
        <v>57</v>
      </c>
      <c r="B9" s="168" t="s">
        <v>10</v>
      </c>
      <c r="C9" s="209">
        <v>29.25</v>
      </c>
      <c r="D9" s="209">
        <v>30.605315789473686</v>
      </c>
      <c r="E9" s="209">
        <v>31.87785365853658</v>
      </c>
      <c r="F9" s="154">
        <v>31.233485483850053</v>
      </c>
      <c r="G9" s="99">
        <v>30.685965811965815</v>
      </c>
      <c r="H9" s="99">
        <v>31.87215384615385</v>
      </c>
      <c r="I9" s="99">
        <v>29.49977777777778</v>
      </c>
      <c r="J9" s="99">
        <v>23.00013799743261</v>
      </c>
      <c r="K9" s="99">
        <v>25.000170731707318</v>
      </c>
      <c r="L9" s="99">
        <v>21.000105263157899</v>
      </c>
      <c r="M9" s="99">
        <v>21.467641025641029</v>
      </c>
      <c r="N9" s="99">
        <v>21.500250000000001</v>
      </c>
      <c r="O9" s="99">
        <v>33.454858974358977</v>
      </c>
      <c r="P9" s="95">
        <v>31.909871794871798</v>
      </c>
      <c r="Q9" s="99">
        <v>34.999846153846157</v>
      </c>
      <c r="R9" s="99">
        <v>29.85</v>
      </c>
      <c r="S9" s="99">
        <v>27.618806973656785</v>
      </c>
      <c r="T9" s="99">
        <v>28.000102564102566</v>
      </c>
      <c r="U9" s="99">
        <v>25.868684210526318</v>
      </c>
      <c r="V9" s="99">
        <v>28.987634146341463</v>
      </c>
      <c r="W9" s="154">
        <v>27.481045030200995</v>
      </c>
      <c r="X9" s="99">
        <v>27.794626056346377</v>
      </c>
      <c r="Y9" s="99">
        <v>28.013037999157913</v>
      </c>
      <c r="Z9" s="99">
        <v>28.200515789855309</v>
      </c>
      <c r="AA9" s="99">
        <v>28.855383799146207</v>
      </c>
      <c r="AB9" s="95">
        <v>29.460279542595536</v>
      </c>
      <c r="AC9" s="210">
        <v>28.517693872430566</v>
      </c>
      <c r="AD9" s="156"/>
      <c r="AE9" s="157"/>
      <c r="AG9" s="211">
        <v>31.87215384615385</v>
      </c>
      <c r="AH9" s="211">
        <v>29.49977777777778</v>
      </c>
      <c r="AI9" s="211">
        <v>25.000170731707318</v>
      </c>
      <c r="AJ9" s="211">
        <v>21.000105263157899</v>
      </c>
      <c r="AK9" s="211">
        <v>21.467641025641029</v>
      </c>
      <c r="AL9" s="211">
        <v>21.500250000000001</v>
      </c>
      <c r="AM9" s="211">
        <v>31.909871794871798</v>
      </c>
      <c r="AN9" s="211">
        <v>34.999846153846157</v>
      </c>
      <c r="AO9" s="211">
        <v>29.85</v>
      </c>
      <c r="AP9" s="211">
        <v>28.000102564102566</v>
      </c>
      <c r="AQ9" s="211">
        <v>25.868684210526318</v>
      </c>
      <c r="AR9" s="211">
        <v>28.987634146341463</v>
      </c>
      <c r="AS9" s="211">
        <v>29.884461538461544</v>
      </c>
      <c r="AT9" s="211">
        <v>28.50011111111111</v>
      </c>
      <c r="AU9" s="211">
        <v>25.999634146341464</v>
      </c>
      <c r="AV9" s="211">
        <v>22.999736842105264</v>
      </c>
      <c r="AW9" s="211">
        <v>15.666487179487181</v>
      </c>
      <c r="AX9" s="211">
        <v>18.999750000000002</v>
      </c>
      <c r="AY9" s="211">
        <v>35.922974358974358</v>
      </c>
      <c r="AZ9" s="211">
        <v>38.999731707317075</v>
      </c>
      <c r="BA9" s="211">
        <v>32.861842105263158</v>
      </c>
      <c r="BB9" s="211">
        <v>28.999948717948719</v>
      </c>
      <c r="BC9" s="211">
        <v>24.806249999999999</v>
      </c>
      <c r="BD9" s="211">
        <v>30.038512820512825</v>
      </c>
      <c r="BE9" s="211">
        <v>29.312333333333335</v>
      </c>
      <c r="BF9" s="211">
        <v>28.27002564102564</v>
      </c>
      <c r="BG9" s="211">
        <v>26.249769230769232</v>
      </c>
      <c r="BH9" s="211">
        <v>23.830368421052633</v>
      </c>
      <c r="BI9" s="211">
        <v>17.834268292682925</v>
      </c>
      <c r="BJ9" s="211">
        <v>20.599736842105266</v>
      </c>
      <c r="BK9" s="211">
        <v>34.452846153846153</v>
      </c>
      <c r="BL9" s="211">
        <v>37.070341463414636</v>
      </c>
      <c r="BM9" s="211">
        <v>32.019473684210531</v>
      </c>
      <c r="BN9" s="211">
        <v>28.920024390243903</v>
      </c>
      <c r="BO9" s="211">
        <v>25.450263157894742</v>
      </c>
      <c r="BP9" s="211">
        <v>29.801179487179489</v>
      </c>
      <c r="BQ9" s="211">
        <v>29.546365853658536</v>
      </c>
      <c r="BR9" s="211">
        <v>28.59022222222222</v>
      </c>
      <c r="BS9" s="211">
        <v>26.750410256410259</v>
      </c>
      <c r="BT9" s="211">
        <v>24.54</v>
      </c>
      <c r="BU9" s="211">
        <v>19.04121951219512</v>
      </c>
      <c r="BV9" s="211">
        <v>21.589842105263159</v>
      </c>
      <c r="BW9" s="211">
        <v>34.234463414634149</v>
      </c>
      <c r="BX9" s="211">
        <v>36.600076923076927</v>
      </c>
      <c r="BY9" s="211">
        <v>31.99421052631579</v>
      </c>
      <c r="BZ9" s="211">
        <v>29.169756097560974</v>
      </c>
      <c r="CA9" s="211">
        <v>25.992631578947371</v>
      </c>
      <c r="CB9" s="211">
        <v>29.957282051282053</v>
      </c>
      <c r="CC9" s="211">
        <v>29.72548780487805</v>
      </c>
      <c r="CD9" s="211">
        <v>28.870111111111111</v>
      </c>
      <c r="CE9" s="211">
        <v>27.189564102564105</v>
      </c>
      <c r="CF9" s="211">
        <v>25.170250000000003</v>
      </c>
      <c r="CG9" s="211">
        <v>20.149589743589743</v>
      </c>
      <c r="CH9" s="211">
        <v>22.489631578947371</v>
      </c>
      <c r="CI9" s="211">
        <v>33.969853658536586</v>
      </c>
      <c r="CJ9" s="211">
        <v>36.140205128205139</v>
      </c>
      <c r="CK9" s="211">
        <v>31.932631578947372</v>
      </c>
      <c r="CL9" s="211">
        <v>29.379634146341463</v>
      </c>
      <c r="CM9" s="211">
        <v>26.475684210526317</v>
      </c>
      <c r="CN9" s="211">
        <v>30.074585365853657</v>
      </c>
      <c r="CO9" s="211">
        <v>29.83461538461539</v>
      </c>
      <c r="CP9" s="211">
        <v>29.079777777777782</v>
      </c>
      <c r="CQ9" s="211">
        <v>27.559871794871796</v>
      </c>
      <c r="CR9" s="211">
        <v>25.73</v>
      </c>
      <c r="CS9" s="211">
        <v>21.149512820512818</v>
      </c>
      <c r="CT9" s="211">
        <v>23.299736842105265</v>
      </c>
      <c r="CU9" s="211">
        <v>33.702097560975609</v>
      </c>
      <c r="CV9" s="211">
        <v>35.690358974358979</v>
      </c>
      <c r="CW9" s="211">
        <v>31.866500000000002</v>
      </c>
      <c r="CX9" s="211">
        <v>29.549743589743592</v>
      </c>
      <c r="CY9" s="211">
        <v>26.906157894736843</v>
      </c>
      <c r="CZ9" s="211">
        <v>30.180731707317072</v>
      </c>
      <c r="DA9" s="211">
        <v>29.976282051282052</v>
      </c>
      <c r="DB9" s="211">
        <v>29.299945945945947</v>
      </c>
      <c r="DC9" s="211">
        <v>27.890268292682926</v>
      </c>
      <c r="DD9" s="211">
        <v>26.20015789473684</v>
      </c>
      <c r="DE9" s="211">
        <v>21.932307692307692</v>
      </c>
      <c r="DF9" s="211">
        <v>23.94</v>
      </c>
      <c r="DG9" s="211">
        <v>33.576512820512818</v>
      </c>
      <c r="DH9" s="211">
        <v>35.449512195121947</v>
      </c>
      <c r="DI9" s="211">
        <v>31.871052631578948</v>
      </c>
      <c r="DJ9" s="211">
        <v>29.750179487179491</v>
      </c>
      <c r="DK9" s="211">
        <v>27.29175</v>
      </c>
      <c r="DL9" s="211">
        <v>30.314358974358974</v>
      </c>
      <c r="DM9" s="211">
        <v>30.139461538461539</v>
      </c>
      <c r="DN9" s="211">
        <v>29.520111111111113</v>
      </c>
      <c r="DO9" s="211">
        <v>28.219682926829265</v>
      </c>
      <c r="DP9" s="211">
        <v>26.650263157894738</v>
      </c>
      <c r="DQ9" s="211">
        <v>22.687829268292681</v>
      </c>
      <c r="DR9" s="211">
        <v>24.559842105263161</v>
      </c>
      <c r="DS9" s="211">
        <v>33.486820512820522</v>
      </c>
      <c r="DT9" s="211">
        <v>35.239975609756094</v>
      </c>
      <c r="DU9" s="211">
        <v>31.903421052631579</v>
      </c>
      <c r="DV9" s="211">
        <v>29.960153846153847</v>
      </c>
      <c r="DW9" s="211">
        <v>27.65775</v>
      </c>
      <c r="DX9" s="211">
        <v>30.460025641025645</v>
      </c>
      <c r="DY9" s="211">
        <v>30.29960975609756</v>
      </c>
      <c r="DZ9" s="211">
        <v>29.75</v>
      </c>
      <c r="EA9" s="211">
        <v>28.540282051282055</v>
      </c>
      <c r="EB9" s="211">
        <v>27.079736842105262</v>
      </c>
      <c r="EC9" s="211">
        <v>23.389292682926829</v>
      </c>
      <c r="ED9" s="211">
        <v>25.150263157894738</v>
      </c>
      <c r="EE9" s="211">
        <v>33.40635897435898</v>
      </c>
      <c r="EF9" s="211">
        <v>35.059878048780483</v>
      </c>
      <c r="EG9" s="211">
        <v>31.945368421052635</v>
      </c>
      <c r="EH9" s="211">
        <v>30.159756097560972</v>
      </c>
      <c r="EI9" s="211">
        <v>28.003526315789472</v>
      </c>
      <c r="EJ9" s="211">
        <v>30.616820512820517</v>
      </c>
    </row>
    <row r="10" spans="1:140" ht="13.7" customHeight="1" x14ac:dyDescent="0.2">
      <c r="A10" s="256" t="s">
        <v>58</v>
      </c>
      <c r="B10" s="159" t="s">
        <v>11</v>
      </c>
      <c r="C10" s="211">
        <v>30</v>
      </c>
      <c r="D10" s="211">
        <v>30.197157894736844</v>
      </c>
      <c r="E10" s="211">
        <v>31.869268292682925</v>
      </c>
      <c r="F10" s="160">
        <v>31.054565111966909</v>
      </c>
      <c r="G10" s="95">
        <v>30.173029914529913</v>
      </c>
      <c r="H10" s="95">
        <v>31.345948717948719</v>
      </c>
      <c r="I10" s="95">
        <v>29.00011111111111</v>
      </c>
      <c r="J10" s="95">
        <v>23.750159820282413</v>
      </c>
      <c r="K10" s="95">
        <v>25.499951219512194</v>
      </c>
      <c r="L10" s="95">
        <v>22.000368421052634</v>
      </c>
      <c r="M10" s="95">
        <v>22.948384615384615</v>
      </c>
      <c r="N10" s="95">
        <v>23.000250000000001</v>
      </c>
      <c r="O10" s="95">
        <v>34.93591025641026</v>
      </c>
      <c r="P10" s="95">
        <v>33.37215384615385</v>
      </c>
      <c r="Q10" s="95">
        <v>36.49966666666667</v>
      </c>
      <c r="R10" s="95">
        <v>31.293749999999999</v>
      </c>
      <c r="S10" s="95">
        <v>27.418159595361136</v>
      </c>
      <c r="T10" s="95">
        <v>29.500025641025644</v>
      </c>
      <c r="U10" s="95">
        <v>24.815526315789477</v>
      </c>
      <c r="V10" s="95">
        <v>27.938926829268294</v>
      </c>
      <c r="W10" s="160">
        <v>28.090915000829394</v>
      </c>
      <c r="X10" s="95">
        <v>29.376399137239773</v>
      </c>
      <c r="Y10" s="95">
        <v>29.342879663893864</v>
      </c>
      <c r="Z10" s="95">
        <v>29.773525175431434</v>
      </c>
      <c r="AA10" s="95">
        <v>31.218467403378714</v>
      </c>
      <c r="AB10" s="95">
        <v>33.663409724825151</v>
      </c>
      <c r="AC10" s="212">
        <v>30.584614543296055</v>
      </c>
      <c r="AD10" s="156"/>
      <c r="AE10" s="157"/>
      <c r="AG10" s="211">
        <v>31.345948717948719</v>
      </c>
      <c r="AH10" s="211">
        <v>29.00011111111111</v>
      </c>
      <c r="AI10" s="211">
        <v>25.499951219512194</v>
      </c>
      <c r="AJ10" s="211">
        <v>22.000368421052634</v>
      </c>
      <c r="AK10" s="211">
        <v>22.948384615384615</v>
      </c>
      <c r="AL10" s="211">
        <v>23.000250000000001</v>
      </c>
      <c r="AM10" s="211">
        <v>33.37215384615385</v>
      </c>
      <c r="AN10" s="211">
        <v>36.49966666666667</v>
      </c>
      <c r="AO10" s="211">
        <v>31.293749999999999</v>
      </c>
      <c r="AP10" s="211">
        <v>29.500025641025644</v>
      </c>
      <c r="AQ10" s="211">
        <v>24.815526315789477</v>
      </c>
      <c r="AR10" s="211">
        <v>27.938926829268294</v>
      </c>
      <c r="AS10" s="211">
        <v>28.814384615384618</v>
      </c>
      <c r="AT10" s="211">
        <v>28.250333333333334</v>
      </c>
      <c r="AU10" s="211">
        <v>26.500097560975611</v>
      </c>
      <c r="AV10" s="211">
        <v>25.249736842105264</v>
      </c>
      <c r="AW10" s="211">
        <v>18.685743589743591</v>
      </c>
      <c r="AX10" s="211">
        <v>22.500500000000002</v>
      </c>
      <c r="AY10" s="211">
        <v>37.852897435897439</v>
      </c>
      <c r="AZ10" s="211">
        <v>40.849731707317069</v>
      </c>
      <c r="BA10" s="211">
        <v>34.565526315789469</v>
      </c>
      <c r="BB10" s="211">
        <v>30.75012820512821</v>
      </c>
      <c r="BC10" s="211">
        <v>26.625</v>
      </c>
      <c r="BD10" s="211">
        <v>31.868615384615389</v>
      </c>
      <c r="BE10" s="211">
        <v>28.737076923076927</v>
      </c>
      <c r="BF10" s="211">
        <v>28.350102564102563</v>
      </c>
      <c r="BG10" s="211">
        <v>26.949846153846156</v>
      </c>
      <c r="BH10" s="211">
        <v>25.949894736842111</v>
      </c>
      <c r="BI10" s="211">
        <v>20.586317073170729</v>
      </c>
      <c r="BJ10" s="211">
        <v>23.749631578947373</v>
      </c>
      <c r="BK10" s="211">
        <v>36.321820512820516</v>
      </c>
      <c r="BL10" s="211">
        <v>38.869780487804874</v>
      </c>
      <c r="BM10" s="211">
        <v>33.698</v>
      </c>
      <c r="BN10" s="211">
        <v>30.640073170731704</v>
      </c>
      <c r="BO10" s="211">
        <v>27.231421052631582</v>
      </c>
      <c r="BP10" s="211">
        <v>31.589256410256411</v>
      </c>
      <c r="BQ10" s="211">
        <v>29.134048780487802</v>
      </c>
      <c r="BR10" s="211">
        <v>28.790333333333333</v>
      </c>
      <c r="BS10" s="211">
        <v>27.510282051282051</v>
      </c>
      <c r="BT10" s="211">
        <v>26.61</v>
      </c>
      <c r="BU10" s="211">
        <v>21.693878048780487</v>
      </c>
      <c r="BV10" s="211">
        <v>24.610368421052634</v>
      </c>
      <c r="BW10" s="211">
        <v>36.074146341463418</v>
      </c>
      <c r="BX10" s="211">
        <v>38.389717948717951</v>
      </c>
      <c r="BY10" s="211">
        <v>33.678842105263158</v>
      </c>
      <c r="BZ10" s="211">
        <v>30.890073170731704</v>
      </c>
      <c r="CA10" s="211">
        <v>27.77447368421053</v>
      </c>
      <c r="CB10" s="211">
        <v>31.744512820512824</v>
      </c>
      <c r="CC10" s="211">
        <v>29.464292682926828</v>
      </c>
      <c r="CD10" s="211">
        <v>29.190222222222221</v>
      </c>
      <c r="CE10" s="211">
        <v>28.039948717948718</v>
      </c>
      <c r="CF10" s="211">
        <v>27.219749999999998</v>
      </c>
      <c r="CG10" s="211">
        <v>22.721051282051285</v>
      </c>
      <c r="CH10" s="211">
        <v>25.420368421052636</v>
      </c>
      <c r="CI10" s="211">
        <v>35.851804878048782</v>
      </c>
      <c r="CJ10" s="211">
        <v>37.990153846153852</v>
      </c>
      <c r="CK10" s="211">
        <v>33.68921052631579</v>
      </c>
      <c r="CL10" s="211">
        <v>31.189512195121949</v>
      </c>
      <c r="CM10" s="211">
        <v>28.334210526315793</v>
      </c>
      <c r="CN10" s="211">
        <v>31.967609756097559</v>
      </c>
      <c r="CO10" s="211">
        <v>29.709564102564102</v>
      </c>
      <c r="CP10" s="211">
        <v>29.540333333333333</v>
      </c>
      <c r="CQ10" s="211">
        <v>28.540051282051284</v>
      </c>
      <c r="CR10" s="211">
        <v>27.84</v>
      </c>
      <c r="CS10" s="211">
        <v>23.763666666666673</v>
      </c>
      <c r="CT10" s="211">
        <v>26.28</v>
      </c>
      <c r="CU10" s="211">
        <v>35.837024390243897</v>
      </c>
      <c r="CV10" s="211">
        <v>37.869871794871798</v>
      </c>
      <c r="CW10" s="211">
        <v>33.971000000000004</v>
      </c>
      <c r="CX10" s="211">
        <v>31.729846153846157</v>
      </c>
      <c r="CY10" s="211">
        <v>29.147368421052633</v>
      </c>
      <c r="CZ10" s="211">
        <v>32.529146341463417</v>
      </c>
      <c r="DA10" s="211">
        <v>30.648487179487184</v>
      </c>
      <c r="DB10" s="211">
        <v>30.499972972972973</v>
      </c>
      <c r="DC10" s="211">
        <v>29.560219512195125</v>
      </c>
      <c r="DD10" s="211">
        <v>28.909631578947369</v>
      </c>
      <c r="DE10" s="211">
        <v>25.055051282051288</v>
      </c>
      <c r="DF10" s="211">
        <v>27.45</v>
      </c>
      <c r="DG10" s="211">
        <v>36.542487179487182</v>
      </c>
      <c r="DH10" s="211">
        <v>38.480024390243905</v>
      </c>
      <c r="DI10" s="211">
        <v>34.796947368421058</v>
      </c>
      <c r="DJ10" s="211">
        <v>32.669820512820515</v>
      </c>
      <c r="DK10" s="211">
        <v>30.243749999999999</v>
      </c>
      <c r="DL10" s="211">
        <v>33.473000000000006</v>
      </c>
      <c r="DM10" s="211">
        <v>31.734461538461542</v>
      </c>
      <c r="DN10" s="211">
        <v>31.579666666666665</v>
      </c>
      <c r="DO10" s="211">
        <v>30.700292682926829</v>
      </c>
      <c r="DP10" s="211">
        <v>30.079631578947371</v>
      </c>
      <c r="DQ10" s="211">
        <v>26.442853658536585</v>
      </c>
      <c r="DR10" s="211">
        <v>28.709894736842109</v>
      </c>
      <c r="DS10" s="211">
        <v>37.37133333333334</v>
      </c>
      <c r="DT10" s="211">
        <v>39.19026829268293</v>
      </c>
      <c r="DU10" s="211">
        <v>35.715000000000003</v>
      </c>
      <c r="DV10" s="211">
        <v>33.680384615384618</v>
      </c>
      <c r="DW10" s="211">
        <v>31.396249999999998</v>
      </c>
      <c r="DX10" s="211">
        <v>34.46812820512821</v>
      </c>
      <c r="DY10" s="211">
        <v>32.827512195121955</v>
      </c>
      <c r="DZ10" s="211">
        <v>32.67</v>
      </c>
      <c r="EA10" s="211">
        <v>31.830128205128208</v>
      </c>
      <c r="EB10" s="211">
        <v>31.249736842105264</v>
      </c>
      <c r="EC10" s="211">
        <v>27.818609756097562</v>
      </c>
      <c r="ED10" s="211">
        <v>29.950263157894739</v>
      </c>
      <c r="EE10" s="211">
        <v>38.198538461538462</v>
      </c>
      <c r="EF10" s="211">
        <v>39.920121951219514</v>
      </c>
      <c r="EG10" s="211">
        <v>36.643421052631581</v>
      </c>
      <c r="EH10" s="211">
        <v>34.70039024390244</v>
      </c>
      <c r="EI10" s="211">
        <v>32.544368421052631</v>
      </c>
      <c r="EJ10" s="211">
        <v>35.474743589743596</v>
      </c>
    </row>
    <row r="11" spans="1:140" ht="13.7" customHeight="1" x14ac:dyDescent="0.2">
      <c r="A11" s="256" t="s">
        <v>60</v>
      </c>
      <c r="B11" s="135"/>
      <c r="C11" s="211">
        <v>26.465</v>
      </c>
      <c r="D11" s="211">
        <v>30.561526315789475</v>
      </c>
      <c r="E11" s="211">
        <v>32.140219512195124</v>
      </c>
      <c r="F11" s="160">
        <v>31.292034400487548</v>
      </c>
      <c r="G11" s="95">
        <v>31.556282051282054</v>
      </c>
      <c r="H11" s="95">
        <v>31.862230769230774</v>
      </c>
      <c r="I11" s="95">
        <v>31.250333333333337</v>
      </c>
      <c r="J11" s="95">
        <v>27.374973042362001</v>
      </c>
      <c r="K11" s="95">
        <v>29.749682926829269</v>
      </c>
      <c r="L11" s="95">
        <v>25.000263157894736</v>
      </c>
      <c r="M11" s="95">
        <v>26.766282051282055</v>
      </c>
      <c r="N11" s="95">
        <v>29.250500000000002</v>
      </c>
      <c r="O11" s="95">
        <v>35.110564102564105</v>
      </c>
      <c r="P11" s="95">
        <v>34.221282051282053</v>
      </c>
      <c r="Q11" s="95">
        <v>35.999846153846157</v>
      </c>
      <c r="R11" s="95">
        <v>34.265749999999997</v>
      </c>
      <c r="S11" s="95">
        <v>29.383328703246548</v>
      </c>
      <c r="T11" s="95">
        <v>28.249820512820516</v>
      </c>
      <c r="U11" s="95">
        <v>29.043263157894739</v>
      </c>
      <c r="V11" s="95">
        <v>30.856902439024392</v>
      </c>
      <c r="W11" s="160">
        <v>30.5606995408458</v>
      </c>
      <c r="X11" s="95">
        <v>30.922481962812821</v>
      </c>
      <c r="Y11" s="95">
        <v>30.988708883543389</v>
      </c>
      <c r="Z11" s="95">
        <v>31.120228629468549</v>
      </c>
      <c r="AA11" s="95">
        <v>31.370559640053518</v>
      </c>
      <c r="AB11" s="95">
        <v>31.612788259379297</v>
      </c>
      <c r="AC11" s="212">
        <v>31.192847392104692</v>
      </c>
      <c r="AD11" s="156"/>
      <c r="AE11" s="157"/>
      <c r="AG11" s="211">
        <v>31.862230769230774</v>
      </c>
      <c r="AH11" s="211">
        <v>31.250333333333337</v>
      </c>
      <c r="AI11" s="211">
        <v>29.749682926829269</v>
      </c>
      <c r="AJ11" s="211">
        <v>25.000263157894736</v>
      </c>
      <c r="AK11" s="211">
        <v>26.766282051282055</v>
      </c>
      <c r="AL11" s="211">
        <v>29.250500000000002</v>
      </c>
      <c r="AM11" s="211">
        <v>34.221282051282053</v>
      </c>
      <c r="AN11" s="211">
        <v>35.999846153846157</v>
      </c>
      <c r="AO11" s="211">
        <v>34.265749999999997</v>
      </c>
      <c r="AP11" s="211">
        <v>28.249820512820516</v>
      </c>
      <c r="AQ11" s="211">
        <v>29.043263157894739</v>
      </c>
      <c r="AR11" s="211">
        <v>30.856902439024392</v>
      </c>
      <c r="AS11" s="211">
        <v>31.345948717948719</v>
      </c>
      <c r="AT11" s="211">
        <v>29.749666666666666</v>
      </c>
      <c r="AU11" s="211">
        <v>28.75007317073171</v>
      </c>
      <c r="AV11" s="211">
        <v>27.250263157894736</v>
      </c>
      <c r="AW11" s="211">
        <v>28.041589743589746</v>
      </c>
      <c r="AX11" s="211">
        <v>30.250125000000001</v>
      </c>
      <c r="AY11" s="211">
        <v>34.006615384615387</v>
      </c>
      <c r="AZ11" s="211">
        <v>35.749878048780488</v>
      </c>
      <c r="BA11" s="211">
        <v>33.8621052631579</v>
      </c>
      <c r="BB11" s="211">
        <v>30.250076923076929</v>
      </c>
      <c r="BC11" s="211">
        <v>29.840750000000003</v>
      </c>
      <c r="BD11" s="211">
        <v>31.862230769230774</v>
      </c>
      <c r="BE11" s="211">
        <v>31.441743589743592</v>
      </c>
      <c r="BF11" s="211">
        <v>29.850205128205126</v>
      </c>
      <c r="BG11" s="211">
        <v>28.839871794871797</v>
      </c>
      <c r="BH11" s="211">
        <v>27.340157894736844</v>
      </c>
      <c r="BI11" s="211">
        <v>28.126365853658537</v>
      </c>
      <c r="BJ11" s="211">
        <v>30.349736842105266</v>
      </c>
      <c r="BK11" s="211">
        <v>34.110846153846154</v>
      </c>
      <c r="BL11" s="211">
        <v>35.869975609756096</v>
      </c>
      <c r="BM11" s="211">
        <v>33.965526315789475</v>
      </c>
      <c r="BN11" s="211">
        <v>30.350073170731708</v>
      </c>
      <c r="BO11" s="211">
        <v>29.92805263157895</v>
      </c>
      <c r="BP11" s="211">
        <v>31.957820512820511</v>
      </c>
      <c r="BQ11" s="211">
        <v>31.544829268292681</v>
      </c>
      <c r="BR11" s="211">
        <v>29.940111111111108</v>
      </c>
      <c r="BS11" s="211">
        <v>28.939743589743593</v>
      </c>
      <c r="BT11" s="211">
        <v>27.430263157894739</v>
      </c>
      <c r="BU11" s="211">
        <v>28.213853658536586</v>
      </c>
      <c r="BV11" s="211">
        <v>30.45</v>
      </c>
      <c r="BW11" s="211">
        <v>34.228317073170729</v>
      </c>
      <c r="BX11" s="211">
        <v>35.980205128205128</v>
      </c>
      <c r="BY11" s="211">
        <v>34.069052631578955</v>
      </c>
      <c r="BZ11" s="211">
        <v>30.439658536585366</v>
      </c>
      <c r="CA11" s="211">
        <v>30.012631578947371</v>
      </c>
      <c r="CB11" s="211">
        <v>32.063000000000002</v>
      </c>
      <c r="CC11" s="211">
        <v>31.65092682926829</v>
      </c>
      <c r="CD11" s="211">
        <v>30.04</v>
      </c>
      <c r="CE11" s="211">
        <v>29.029871794871795</v>
      </c>
      <c r="CF11" s="211">
        <v>27.51</v>
      </c>
      <c r="CG11" s="211">
        <v>28.302307692307696</v>
      </c>
      <c r="CH11" s="211">
        <v>30.540105263157898</v>
      </c>
      <c r="CI11" s="211">
        <v>34.332658536585363</v>
      </c>
      <c r="CJ11" s="211">
        <v>36.100076923076927</v>
      </c>
      <c r="CK11" s="211">
        <v>34.173052631578955</v>
      </c>
      <c r="CL11" s="211">
        <v>30.539512195121951</v>
      </c>
      <c r="CM11" s="211">
        <v>30.108947368421056</v>
      </c>
      <c r="CN11" s="211">
        <v>32.166317073170731</v>
      </c>
      <c r="CO11" s="211">
        <v>31.738307692307693</v>
      </c>
      <c r="CP11" s="211">
        <v>30.129777777777775</v>
      </c>
      <c r="CQ11" s="211">
        <v>29.120205128205132</v>
      </c>
      <c r="CR11" s="211">
        <v>27.6</v>
      </c>
      <c r="CS11" s="211">
        <v>28.389717948717951</v>
      </c>
      <c r="CT11" s="211">
        <v>30.640263157894736</v>
      </c>
      <c r="CU11" s="211">
        <v>34.43831707317073</v>
      </c>
      <c r="CV11" s="211">
        <v>36.20976923076924</v>
      </c>
      <c r="CW11" s="211">
        <v>34.297499999999999</v>
      </c>
      <c r="CX11" s="211">
        <v>30.640256410256413</v>
      </c>
      <c r="CY11" s="211">
        <v>30.204473684210527</v>
      </c>
      <c r="CZ11" s="211">
        <v>32.261829268292679</v>
      </c>
      <c r="DA11" s="211">
        <v>31.833948717948719</v>
      </c>
      <c r="DB11" s="211">
        <v>30.230270270270271</v>
      </c>
      <c r="DC11" s="211">
        <v>29.210268292682926</v>
      </c>
      <c r="DD11" s="211">
        <v>27.689894736842106</v>
      </c>
      <c r="DE11" s="211">
        <v>28.476128205128205</v>
      </c>
      <c r="DF11" s="211">
        <v>30.740250000000003</v>
      </c>
      <c r="DG11" s="211">
        <v>34.529358974358978</v>
      </c>
      <c r="DH11" s="211">
        <v>36.330268292682923</v>
      </c>
      <c r="DI11" s="211">
        <v>34.380789473684217</v>
      </c>
      <c r="DJ11" s="211">
        <v>30.73992307692308</v>
      </c>
      <c r="DK11" s="211">
        <v>30.299250000000001</v>
      </c>
      <c r="DL11" s="211">
        <v>32.360358974358981</v>
      </c>
      <c r="DM11" s="211">
        <v>31.92874358974359</v>
      </c>
      <c r="DN11" s="211">
        <v>30.329555555555554</v>
      </c>
      <c r="DO11" s="211">
        <v>29.309682926829272</v>
      </c>
      <c r="DP11" s="211">
        <v>27.780105263157893</v>
      </c>
      <c r="DQ11" s="211">
        <v>28.561829268292684</v>
      </c>
      <c r="DR11" s="211">
        <v>30.839894736842108</v>
      </c>
      <c r="DS11" s="211">
        <v>34.6344358974359</v>
      </c>
      <c r="DT11" s="211">
        <v>36.439658536585362</v>
      </c>
      <c r="DU11" s="211">
        <v>34.484315789473683</v>
      </c>
      <c r="DV11" s="211">
        <v>30.830256410256411</v>
      </c>
      <c r="DW11" s="211">
        <v>30.394750000000002</v>
      </c>
      <c r="DX11" s="211">
        <v>32.455358974358973</v>
      </c>
      <c r="DY11" s="211">
        <v>32.033902439024388</v>
      </c>
      <c r="DZ11" s="211">
        <v>30.420333333333332</v>
      </c>
      <c r="EA11" s="211">
        <v>29.400384615384617</v>
      </c>
      <c r="EB11" s="211">
        <v>27.870105263157896</v>
      </c>
      <c r="EC11" s="211">
        <v>28.649634146341466</v>
      </c>
      <c r="ED11" s="211">
        <v>30.93</v>
      </c>
      <c r="EE11" s="211">
        <v>34.738769230769236</v>
      </c>
      <c r="EF11" s="211">
        <v>36.559878048780483</v>
      </c>
      <c r="EG11" s="211">
        <v>34.58831578947369</v>
      </c>
      <c r="EH11" s="211">
        <v>30.930341463414631</v>
      </c>
      <c r="EI11" s="211">
        <v>30.48068421052632</v>
      </c>
      <c r="EJ11" s="211">
        <v>32.550948717948721</v>
      </c>
    </row>
    <row r="12" spans="1:140" ht="13.7" customHeight="1" x14ac:dyDescent="0.2">
      <c r="A12" s="256" t="s">
        <v>62</v>
      </c>
      <c r="B12" s="135"/>
      <c r="C12" s="211">
        <v>27.1875</v>
      </c>
      <c r="D12" s="211">
        <v>21.198815167075669</v>
      </c>
      <c r="E12" s="211">
        <v>30.505804878048778</v>
      </c>
      <c r="F12" s="160">
        <v>26.114308550161297</v>
      </c>
      <c r="G12" s="95">
        <v>29.10106837606838</v>
      </c>
      <c r="H12" s="95">
        <v>29.95235897435898</v>
      </c>
      <c r="I12" s="95">
        <v>28.24977777777778</v>
      </c>
      <c r="J12" s="95">
        <v>25.750180359435173</v>
      </c>
      <c r="K12" s="95">
        <v>26.500097560975611</v>
      </c>
      <c r="L12" s="95">
        <v>25.000263157894736</v>
      </c>
      <c r="M12" s="95">
        <v>26.766282051282055</v>
      </c>
      <c r="N12" s="95">
        <v>29.250500000000002</v>
      </c>
      <c r="O12" s="95">
        <v>35.12475641025641</v>
      </c>
      <c r="P12" s="95">
        <v>34.24966666666667</v>
      </c>
      <c r="Q12" s="95">
        <v>35.999846153846157</v>
      </c>
      <c r="R12" s="95">
        <v>31.912500000000001</v>
      </c>
      <c r="S12" s="95">
        <v>28.314206773970572</v>
      </c>
      <c r="T12" s="95">
        <v>28.249769230769232</v>
      </c>
      <c r="U12" s="95">
        <v>26.80263157894737</v>
      </c>
      <c r="V12" s="95">
        <v>29.89021951219512</v>
      </c>
      <c r="W12" s="160">
        <v>29.419234645558895</v>
      </c>
      <c r="X12" s="95">
        <v>29.506800127550168</v>
      </c>
      <c r="Y12" s="95">
        <v>29.300784379617848</v>
      </c>
      <c r="Z12" s="95">
        <v>29.483436847381256</v>
      </c>
      <c r="AA12" s="95">
        <v>29.494190886832513</v>
      </c>
      <c r="AB12" s="95">
        <v>29.467408899529783</v>
      </c>
      <c r="AC12" s="212">
        <v>29.419477962749845</v>
      </c>
      <c r="AD12" s="156"/>
      <c r="AE12" s="157"/>
      <c r="AG12" s="211">
        <v>29.95235897435898</v>
      </c>
      <c r="AH12" s="211">
        <v>28.24977777777778</v>
      </c>
      <c r="AI12" s="211">
        <v>26.500097560975611</v>
      </c>
      <c r="AJ12" s="211">
        <v>25.000263157894736</v>
      </c>
      <c r="AK12" s="211">
        <v>26.766282051282055</v>
      </c>
      <c r="AL12" s="211">
        <v>29.250500000000002</v>
      </c>
      <c r="AM12" s="211">
        <v>34.24966666666667</v>
      </c>
      <c r="AN12" s="211">
        <v>35.999846153846157</v>
      </c>
      <c r="AO12" s="211">
        <v>31.912500000000001</v>
      </c>
      <c r="AP12" s="211">
        <v>28.249769230769232</v>
      </c>
      <c r="AQ12" s="211">
        <v>26.80263157894737</v>
      </c>
      <c r="AR12" s="211">
        <v>29.89021951219512</v>
      </c>
      <c r="AS12" s="211">
        <v>28.279051282051284</v>
      </c>
      <c r="AT12" s="211">
        <v>27.99977777777778</v>
      </c>
      <c r="AU12" s="211">
        <v>27.500268292682925</v>
      </c>
      <c r="AV12" s="211">
        <v>27.250368421052631</v>
      </c>
      <c r="AW12" s="211">
        <v>27.516282051282055</v>
      </c>
      <c r="AX12" s="211">
        <v>29</v>
      </c>
      <c r="AY12" s="211">
        <v>33.218102564102566</v>
      </c>
      <c r="AZ12" s="211">
        <v>35.749878048780488</v>
      </c>
      <c r="BA12" s="211">
        <v>33.806157894736842</v>
      </c>
      <c r="BB12" s="211">
        <v>27.250230769230772</v>
      </c>
      <c r="BC12" s="211">
        <v>26.765750000000001</v>
      </c>
      <c r="BD12" s="211">
        <v>29.602897435897439</v>
      </c>
      <c r="BE12" s="211">
        <v>28.26892307692308</v>
      </c>
      <c r="BF12" s="211">
        <v>27.999589743589738</v>
      </c>
      <c r="BG12" s="211">
        <v>27.499897435897438</v>
      </c>
      <c r="BH12" s="211">
        <v>27.250157894736844</v>
      </c>
      <c r="BI12" s="211">
        <v>27.507878048780491</v>
      </c>
      <c r="BJ12" s="211">
        <v>28.999736842105264</v>
      </c>
      <c r="BK12" s="211">
        <v>33.207179487179488</v>
      </c>
      <c r="BL12" s="211">
        <v>35.75007317073171</v>
      </c>
      <c r="BM12" s="211">
        <v>33.795105263157893</v>
      </c>
      <c r="BN12" s="211">
        <v>27.249512195121952</v>
      </c>
      <c r="BO12" s="211">
        <v>26.744105263157898</v>
      </c>
      <c r="BP12" s="211">
        <v>29.593717948717952</v>
      </c>
      <c r="BQ12" s="211">
        <v>28.271097560975608</v>
      </c>
      <c r="BR12" s="211">
        <v>28.000222222222224</v>
      </c>
      <c r="BS12" s="211">
        <v>27.500256410256412</v>
      </c>
      <c r="BT12" s="211">
        <v>27.250368421052634</v>
      </c>
      <c r="BU12" s="211">
        <v>27.50029268292683</v>
      </c>
      <c r="BV12" s="211">
        <v>28.999736842105268</v>
      </c>
      <c r="BW12" s="211">
        <v>33.210487804878049</v>
      </c>
      <c r="BX12" s="211">
        <v>35.750384615384611</v>
      </c>
      <c r="BY12" s="211">
        <v>33.783157894736846</v>
      </c>
      <c r="BZ12" s="211">
        <v>27.249560975609757</v>
      </c>
      <c r="CA12" s="211">
        <v>26.733842105263161</v>
      </c>
      <c r="CB12" s="211">
        <v>29.583589743589748</v>
      </c>
      <c r="CC12" s="211">
        <v>28.26258536585366</v>
      </c>
      <c r="CD12" s="211">
        <v>27.999777777777776</v>
      </c>
      <c r="CE12" s="211">
        <v>27.499974358974359</v>
      </c>
      <c r="CF12" s="211">
        <v>27.249750000000002</v>
      </c>
      <c r="CG12" s="211">
        <v>27.492384615384619</v>
      </c>
      <c r="CH12" s="211">
        <v>28.999631578947373</v>
      </c>
      <c r="CI12" s="211">
        <v>33.199146341463404</v>
      </c>
      <c r="CJ12" s="211">
        <v>35.750230769230775</v>
      </c>
      <c r="CK12" s="211">
        <v>33.772105263157897</v>
      </c>
      <c r="CL12" s="211">
        <v>27.250170731707314</v>
      </c>
      <c r="CM12" s="211">
        <v>26.725263157894741</v>
      </c>
      <c r="CN12" s="211">
        <v>29.58280487804878</v>
      </c>
      <c r="CO12" s="211">
        <v>28.240487179487182</v>
      </c>
      <c r="CP12" s="211">
        <v>28.00011111111111</v>
      </c>
      <c r="CQ12" s="211">
        <v>27.500333333333334</v>
      </c>
      <c r="CR12" s="211">
        <v>27.249750000000002</v>
      </c>
      <c r="CS12" s="211">
        <v>27.484051282051283</v>
      </c>
      <c r="CT12" s="211">
        <v>28.999736842105264</v>
      </c>
      <c r="CU12" s="211">
        <v>33.188560975609754</v>
      </c>
      <c r="CV12" s="211">
        <v>35.750076923076925</v>
      </c>
      <c r="CW12" s="211">
        <v>33.773249999999997</v>
      </c>
      <c r="CX12" s="211">
        <v>27.250025641025644</v>
      </c>
      <c r="CY12" s="211">
        <v>26.715789473684211</v>
      </c>
      <c r="CZ12" s="211">
        <v>29.574219512195121</v>
      </c>
      <c r="DA12" s="211">
        <v>28.231153846153848</v>
      </c>
      <c r="DB12" s="211">
        <v>28.000351351351352</v>
      </c>
      <c r="DC12" s="211">
        <v>27.500195121951219</v>
      </c>
      <c r="DD12" s="211">
        <v>27.250263157894736</v>
      </c>
      <c r="DE12" s="211">
        <v>27.476871794871798</v>
      </c>
      <c r="DF12" s="211">
        <v>29</v>
      </c>
      <c r="DG12" s="211">
        <v>33.161179487179488</v>
      </c>
      <c r="DH12" s="211">
        <v>35.749536585365846</v>
      </c>
      <c r="DI12" s="211">
        <v>33.749894736842109</v>
      </c>
      <c r="DJ12" s="211">
        <v>27.250384615384615</v>
      </c>
      <c r="DK12" s="211">
        <v>26.721</v>
      </c>
      <c r="DL12" s="211">
        <v>29.555307692307693</v>
      </c>
      <c r="DM12" s="211">
        <v>28.221230769230772</v>
      </c>
      <c r="DN12" s="211">
        <v>28</v>
      </c>
      <c r="DO12" s="211">
        <v>27.500243902439021</v>
      </c>
      <c r="DP12" s="211">
        <v>27.250263157894736</v>
      </c>
      <c r="DQ12" s="211">
        <v>27.470341463414634</v>
      </c>
      <c r="DR12" s="211">
        <v>28.999842105263163</v>
      </c>
      <c r="DS12" s="211">
        <v>33.150256410256411</v>
      </c>
      <c r="DT12" s="211">
        <v>35.749975609756092</v>
      </c>
      <c r="DU12" s="211">
        <v>33.73884210526316</v>
      </c>
      <c r="DV12" s="211">
        <v>27.249948717948719</v>
      </c>
      <c r="DW12" s="211">
        <v>26.712000000000003</v>
      </c>
      <c r="DX12" s="211">
        <v>29.545974358974362</v>
      </c>
      <c r="DY12" s="211">
        <v>28.226048780487808</v>
      </c>
      <c r="DZ12" s="211">
        <v>28.00033333333333</v>
      </c>
      <c r="EA12" s="211">
        <v>27.499923076923075</v>
      </c>
      <c r="EB12" s="211">
        <v>27.250263157894736</v>
      </c>
      <c r="EC12" s="211">
        <v>27.463073170731711</v>
      </c>
      <c r="ED12" s="211">
        <v>28.999736842105264</v>
      </c>
      <c r="EE12" s="211">
        <v>33.139333333333333</v>
      </c>
      <c r="EF12" s="211">
        <v>35.74992682926829</v>
      </c>
      <c r="EG12" s="211">
        <v>33.727789473684219</v>
      </c>
      <c r="EH12" s="211">
        <v>27.250365853658533</v>
      </c>
      <c r="EI12" s="211">
        <v>26.687368421052632</v>
      </c>
      <c r="EJ12" s="211">
        <v>29.536794871794875</v>
      </c>
    </row>
    <row r="13" spans="1:140" ht="13.7" customHeight="1" x14ac:dyDescent="0.2">
      <c r="A13" s="256" t="s">
        <v>61</v>
      </c>
      <c r="B13" s="159" t="s">
        <v>8</v>
      </c>
      <c r="C13" s="211">
        <v>25.844999999999999</v>
      </c>
      <c r="D13" s="211">
        <v>27.348736842105261</v>
      </c>
      <c r="E13" s="211">
        <v>30.505804878048778</v>
      </c>
      <c r="F13" s="160">
        <v>28.944726702195251</v>
      </c>
      <c r="G13" s="95">
        <v>29.10106837606838</v>
      </c>
      <c r="H13" s="95">
        <v>29.95235897435898</v>
      </c>
      <c r="I13" s="95">
        <v>28.24977777777778</v>
      </c>
      <c r="J13" s="95">
        <v>26.500180359435177</v>
      </c>
      <c r="K13" s="95">
        <v>26.500097560975611</v>
      </c>
      <c r="L13" s="95">
        <v>26.500263157894739</v>
      </c>
      <c r="M13" s="95">
        <v>27.955333333333336</v>
      </c>
      <c r="N13" s="95">
        <v>30.249750000000002</v>
      </c>
      <c r="O13" s="95">
        <v>35.894012820512827</v>
      </c>
      <c r="P13" s="95">
        <v>35.038179487179491</v>
      </c>
      <c r="Q13" s="95">
        <v>36.749846153846157</v>
      </c>
      <c r="R13" s="95">
        <v>31.912500000000001</v>
      </c>
      <c r="S13" s="95">
        <v>28.397668312432113</v>
      </c>
      <c r="T13" s="95">
        <v>28.50015384615385</v>
      </c>
      <c r="U13" s="95">
        <v>26.80263157894737</v>
      </c>
      <c r="V13" s="95">
        <v>29.89021951219512</v>
      </c>
      <c r="W13" s="160">
        <v>29.873730439177724</v>
      </c>
      <c r="X13" s="95">
        <v>29.654504395562817</v>
      </c>
      <c r="Y13" s="95">
        <v>29.536580028079531</v>
      </c>
      <c r="Z13" s="95">
        <v>29.823610772655869</v>
      </c>
      <c r="AA13" s="95">
        <v>30.098376718576461</v>
      </c>
      <c r="AB13" s="95">
        <v>30.326899924287133</v>
      </c>
      <c r="AC13" s="212">
        <v>29.959037310106254</v>
      </c>
      <c r="AD13" s="156"/>
      <c r="AE13" s="157"/>
      <c r="AF13" s="157"/>
      <c r="AG13" s="211">
        <v>29.95235897435898</v>
      </c>
      <c r="AH13" s="211">
        <v>28.24977777777778</v>
      </c>
      <c r="AI13" s="211">
        <v>26.500097560975611</v>
      </c>
      <c r="AJ13" s="211">
        <v>26.500263157894739</v>
      </c>
      <c r="AK13" s="211">
        <v>27.955333333333336</v>
      </c>
      <c r="AL13" s="211">
        <v>30.249750000000002</v>
      </c>
      <c r="AM13" s="211">
        <v>35.038179487179491</v>
      </c>
      <c r="AN13" s="211">
        <v>36.749846153846157</v>
      </c>
      <c r="AO13" s="211">
        <v>31.912500000000001</v>
      </c>
      <c r="AP13" s="211">
        <v>28.50015384615385</v>
      </c>
      <c r="AQ13" s="211">
        <v>26.80263157894737</v>
      </c>
      <c r="AR13" s="211">
        <v>29.89021951219512</v>
      </c>
      <c r="AS13" s="211">
        <v>28.279051282051284</v>
      </c>
      <c r="AT13" s="211">
        <v>27.99977777777778</v>
      </c>
      <c r="AU13" s="211">
        <v>27.500268292682925</v>
      </c>
      <c r="AV13" s="211">
        <v>27.499842105263163</v>
      </c>
      <c r="AW13" s="211">
        <v>27.391410256410257</v>
      </c>
      <c r="AX13" s="211">
        <v>29.000250000000001</v>
      </c>
      <c r="AY13" s="211">
        <v>33.006282051282049</v>
      </c>
      <c r="AZ13" s="211">
        <v>37.499853658536587</v>
      </c>
      <c r="BA13" s="211">
        <v>33.806157894736842</v>
      </c>
      <c r="BB13" s="211">
        <v>27.249641025641026</v>
      </c>
      <c r="BC13" s="211">
        <v>26.765750000000001</v>
      </c>
      <c r="BD13" s="211">
        <v>29.602897435897439</v>
      </c>
      <c r="BE13" s="211">
        <v>28.374589743589745</v>
      </c>
      <c r="BF13" s="211">
        <v>28.09</v>
      </c>
      <c r="BG13" s="211">
        <v>27.589717948717951</v>
      </c>
      <c r="BH13" s="211">
        <v>27.589736842105264</v>
      </c>
      <c r="BI13" s="211">
        <v>27.482390243902437</v>
      </c>
      <c r="BJ13" s="211">
        <v>29.1</v>
      </c>
      <c r="BK13" s="211">
        <v>33.110512820512824</v>
      </c>
      <c r="BL13" s="211">
        <v>37.630292682926829</v>
      </c>
      <c r="BM13" s="211">
        <v>33.911052631578954</v>
      </c>
      <c r="BN13" s="211">
        <v>27.339536585365853</v>
      </c>
      <c r="BO13" s="211">
        <v>26.838947368421056</v>
      </c>
      <c r="BP13" s="211">
        <v>29.698641025641031</v>
      </c>
      <c r="BQ13" s="211">
        <v>28.471341463414632</v>
      </c>
      <c r="BR13" s="211">
        <v>28.189777777777778</v>
      </c>
      <c r="BS13" s="211">
        <v>27.689538461538461</v>
      </c>
      <c r="BT13" s="211">
        <v>27.679842105263159</v>
      </c>
      <c r="BU13" s="211">
        <v>27.56931707317073</v>
      </c>
      <c r="BV13" s="211">
        <v>29.19</v>
      </c>
      <c r="BW13" s="211">
        <v>33.248292682926824</v>
      </c>
      <c r="BX13" s="211">
        <v>37.749641025641026</v>
      </c>
      <c r="BY13" s="211">
        <v>34.026315789473685</v>
      </c>
      <c r="BZ13" s="211">
        <v>27.430121951219512</v>
      </c>
      <c r="CA13" s="211">
        <v>26.924894736842113</v>
      </c>
      <c r="CB13" s="211">
        <v>29.794333333333338</v>
      </c>
      <c r="CC13" s="211">
        <v>28.567414634146338</v>
      </c>
      <c r="CD13" s="211">
        <v>28.280333333333335</v>
      </c>
      <c r="CE13" s="211">
        <v>27.779871794871795</v>
      </c>
      <c r="CF13" s="211">
        <v>27.780500000000004</v>
      </c>
      <c r="CG13" s="211">
        <v>27.660820512820514</v>
      </c>
      <c r="CH13" s="211">
        <v>29.290263157894742</v>
      </c>
      <c r="CI13" s="211">
        <v>33.35275609756097</v>
      </c>
      <c r="CJ13" s="211">
        <v>37.879897435897441</v>
      </c>
      <c r="CK13" s="211">
        <v>34.13142105263158</v>
      </c>
      <c r="CL13" s="211">
        <v>27.520146341463416</v>
      </c>
      <c r="CM13" s="211">
        <v>27.010263157894741</v>
      </c>
      <c r="CN13" s="211">
        <v>29.898219512195123</v>
      </c>
      <c r="CO13" s="211">
        <v>28.641153846153848</v>
      </c>
      <c r="CP13" s="211">
        <v>28.380222222222219</v>
      </c>
      <c r="CQ13" s="211">
        <v>27.870205128205132</v>
      </c>
      <c r="CR13" s="211">
        <v>27.87</v>
      </c>
      <c r="CS13" s="211">
        <v>27.747076923076925</v>
      </c>
      <c r="CT13" s="211">
        <v>29.389736842105265</v>
      </c>
      <c r="CU13" s="211">
        <v>33.456658536585365</v>
      </c>
      <c r="CV13" s="211">
        <v>37.999564102564108</v>
      </c>
      <c r="CW13" s="211">
        <v>34.2575</v>
      </c>
      <c r="CX13" s="211">
        <v>27.61994871794872</v>
      </c>
      <c r="CY13" s="211">
        <v>27.096210526315794</v>
      </c>
      <c r="CZ13" s="211">
        <v>29.994292682926826</v>
      </c>
      <c r="DA13" s="211">
        <v>28.73689743589744</v>
      </c>
      <c r="DB13" s="211">
        <v>28.469567567567569</v>
      </c>
      <c r="DC13" s="211">
        <v>27.95982926829268</v>
      </c>
      <c r="DD13" s="211">
        <v>27.960105263157899</v>
      </c>
      <c r="DE13" s="211">
        <v>27.83338461538462</v>
      </c>
      <c r="DF13" s="211">
        <v>29.49</v>
      </c>
      <c r="DG13" s="211">
        <v>33.534871794871798</v>
      </c>
      <c r="DH13" s="211">
        <v>38.129975609756094</v>
      </c>
      <c r="DI13" s="211">
        <v>34.351578947368424</v>
      </c>
      <c r="DJ13" s="211">
        <v>27.710282051282054</v>
      </c>
      <c r="DK13" s="211">
        <v>27.195</v>
      </c>
      <c r="DL13" s="211">
        <v>30.082358974358979</v>
      </c>
      <c r="DM13" s="211">
        <v>28.833435897435901</v>
      </c>
      <c r="DN13" s="211">
        <v>28.569666666666663</v>
      </c>
      <c r="DO13" s="211">
        <v>28.05980487804878</v>
      </c>
      <c r="DP13" s="211">
        <v>28.05</v>
      </c>
      <c r="DQ13" s="211">
        <v>27.925682926829268</v>
      </c>
      <c r="DR13" s="211">
        <v>29.58</v>
      </c>
      <c r="DS13" s="211">
        <v>33.649230769230769</v>
      </c>
      <c r="DT13" s="211">
        <v>38.260219512195114</v>
      </c>
      <c r="DU13" s="211">
        <v>34.466842105263154</v>
      </c>
      <c r="DV13" s="211">
        <v>27.799615384615386</v>
      </c>
      <c r="DW13" s="211">
        <v>27.280750000000005</v>
      </c>
      <c r="DX13" s="211">
        <v>30.179051282051283</v>
      </c>
      <c r="DY13" s="211">
        <v>28.930536585365854</v>
      </c>
      <c r="DZ13" s="211">
        <v>28.66022222222222</v>
      </c>
      <c r="EA13" s="211">
        <v>28.150487179487182</v>
      </c>
      <c r="EB13" s="211">
        <v>28.150157894736846</v>
      </c>
      <c r="EC13" s="211">
        <v>28.023195121951218</v>
      </c>
      <c r="ED13" s="211">
        <v>29.680263157894736</v>
      </c>
      <c r="EE13" s="211">
        <v>33.75251282051282</v>
      </c>
      <c r="EF13" s="211">
        <v>38.380073170731706</v>
      </c>
      <c r="EG13" s="211">
        <v>34.571736842105267</v>
      </c>
      <c r="EH13" s="211">
        <v>27.890317073170731</v>
      </c>
      <c r="EI13" s="211">
        <v>27.352894736842106</v>
      </c>
      <c r="EJ13" s="211">
        <v>30.274794871794874</v>
      </c>
    </row>
    <row r="14" spans="1:140" ht="13.7" customHeight="1" x14ac:dyDescent="0.2">
      <c r="A14" s="256" t="s">
        <v>59</v>
      </c>
      <c r="B14" s="135"/>
      <c r="C14" s="211">
        <v>27.024999999999999</v>
      </c>
      <c r="D14" s="211">
        <v>25.543263157894735</v>
      </c>
      <c r="E14" s="211">
        <v>27.423780487804876</v>
      </c>
      <c r="F14" s="160">
        <v>26.541948587284914</v>
      </c>
      <c r="G14" s="95">
        <v>26.700371794871796</v>
      </c>
      <c r="H14" s="95">
        <v>27.400743589743591</v>
      </c>
      <c r="I14" s="95">
        <v>26</v>
      </c>
      <c r="J14" s="95">
        <v>25.00018035943517</v>
      </c>
      <c r="K14" s="95">
        <v>25.000097560975608</v>
      </c>
      <c r="L14" s="95">
        <v>25.000263157894736</v>
      </c>
      <c r="M14" s="95">
        <v>25.317564102564106</v>
      </c>
      <c r="N14" s="95">
        <v>26.000250000000001</v>
      </c>
      <c r="O14" s="95">
        <v>35.285025641025641</v>
      </c>
      <c r="P14" s="95">
        <v>33.570205128205131</v>
      </c>
      <c r="Q14" s="95">
        <v>36.999846153846157</v>
      </c>
      <c r="R14" s="95">
        <v>31.574999999999999</v>
      </c>
      <c r="S14" s="95">
        <v>26.255536014833837</v>
      </c>
      <c r="T14" s="95">
        <v>27.000333333333334</v>
      </c>
      <c r="U14" s="95">
        <v>25.888421052631582</v>
      </c>
      <c r="V14" s="95">
        <v>25.877853658536587</v>
      </c>
      <c r="W14" s="160">
        <v>27.980552969348608</v>
      </c>
      <c r="X14" s="95">
        <v>27.266894228713223</v>
      </c>
      <c r="Y14" s="95">
        <v>27.184908739952611</v>
      </c>
      <c r="Z14" s="95">
        <v>27.499474561570466</v>
      </c>
      <c r="AA14" s="95">
        <v>28.008561889445698</v>
      </c>
      <c r="AB14" s="95">
        <v>28.505862967594847</v>
      </c>
      <c r="AC14" s="212">
        <v>27.825239947498634</v>
      </c>
      <c r="AD14" s="156"/>
      <c r="AE14" s="157"/>
      <c r="AG14" s="211">
        <v>27.400743589743591</v>
      </c>
      <c r="AH14" s="211">
        <v>26</v>
      </c>
      <c r="AI14" s="211">
        <v>25.000097560975608</v>
      </c>
      <c r="AJ14" s="211">
        <v>25.000263157894736</v>
      </c>
      <c r="AK14" s="211">
        <v>25.317564102564106</v>
      </c>
      <c r="AL14" s="211">
        <v>26.000250000000001</v>
      </c>
      <c r="AM14" s="211">
        <v>33.570205128205131</v>
      </c>
      <c r="AN14" s="211">
        <v>36.999846153846157</v>
      </c>
      <c r="AO14" s="211">
        <v>31.574999999999999</v>
      </c>
      <c r="AP14" s="211">
        <v>27.000333333333334</v>
      </c>
      <c r="AQ14" s="211">
        <v>25.888421052631582</v>
      </c>
      <c r="AR14" s="211">
        <v>25.877853658536587</v>
      </c>
      <c r="AS14" s="211">
        <v>25.356076923076923</v>
      </c>
      <c r="AT14" s="211">
        <v>25.499777777777776</v>
      </c>
      <c r="AU14" s="211">
        <v>24.999804878048778</v>
      </c>
      <c r="AV14" s="211">
        <v>24.499842105263163</v>
      </c>
      <c r="AW14" s="211">
        <v>24.323717948717952</v>
      </c>
      <c r="AX14" s="211">
        <v>26.000250000000001</v>
      </c>
      <c r="AY14" s="211">
        <v>31.49715384615385</v>
      </c>
      <c r="AZ14" s="211">
        <v>36.000414634146338</v>
      </c>
      <c r="BA14" s="211">
        <v>32.108789473684212</v>
      </c>
      <c r="BB14" s="211">
        <v>27.49969230769231</v>
      </c>
      <c r="BC14" s="211">
        <v>24.3</v>
      </c>
      <c r="BD14" s="211">
        <v>24.839794871794872</v>
      </c>
      <c r="BE14" s="211">
        <v>25.748974358974358</v>
      </c>
      <c r="BF14" s="211">
        <v>25.910051282051278</v>
      </c>
      <c r="BG14" s="211">
        <v>25.500307692307697</v>
      </c>
      <c r="BH14" s="211">
        <v>25.099842105263157</v>
      </c>
      <c r="BI14" s="211">
        <v>24.93480487804878</v>
      </c>
      <c r="BJ14" s="211">
        <v>26.340105263157898</v>
      </c>
      <c r="BK14" s="211">
        <v>30.774410256410256</v>
      </c>
      <c r="BL14" s="211">
        <v>34.590024390243897</v>
      </c>
      <c r="BM14" s="211">
        <v>31.293947368421058</v>
      </c>
      <c r="BN14" s="211">
        <v>27.60019512195122</v>
      </c>
      <c r="BO14" s="211">
        <v>24.935631578947373</v>
      </c>
      <c r="BP14" s="211">
        <v>25.390179487179491</v>
      </c>
      <c r="BQ14" s="211">
        <v>26.040560975609754</v>
      </c>
      <c r="BR14" s="211">
        <v>26.190222222222221</v>
      </c>
      <c r="BS14" s="211">
        <v>25.830435897435898</v>
      </c>
      <c r="BT14" s="211">
        <v>25.459736842105265</v>
      </c>
      <c r="BU14" s="211">
        <v>25.312975609756098</v>
      </c>
      <c r="BV14" s="211">
        <v>26.599842105263161</v>
      </c>
      <c r="BW14" s="211">
        <v>30.565243902439022</v>
      </c>
      <c r="BX14" s="211">
        <v>34.070307692307694</v>
      </c>
      <c r="BY14" s="211">
        <v>31.037368421052633</v>
      </c>
      <c r="BZ14" s="211">
        <v>27.760097560975609</v>
      </c>
      <c r="CA14" s="211">
        <v>25.335789473684212</v>
      </c>
      <c r="CB14" s="211">
        <v>25.768794871794874</v>
      </c>
      <c r="CC14" s="211">
        <v>26.376634146341463</v>
      </c>
      <c r="CD14" s="211">
        <v>26.52</v>
      </c>
      <c r="CE14" s="211">
        <v>26.189820512820518</v>
      </c>
      <c r="CF14" s="211">
        <v>25.86</v>
      </c>
      <c r="CG14" s="211">
        <v>25.715282051282053</v>
      </c>
      <c r="CH14" s="211">
        <v>26.89973684210527</v>
      </c>
      <c r="CI14" s="211">
        <v>30.425317073170724</v>
      </c>
      <c r="CJ14" s="211">
        <v>33.669820512820515</v>
      </c>
      <c r="CK14" s="211">
        <v>30.855105263157903</v>
      </c>
      <c r="CL14" s="211">
        <v>27.95</v>
      </c>
      <c r="CM14" s="211">
        <v>25.757368421052632</v>
      </c>
      <c r="CN14" s="211">
        <v>26.144463414634149</v>
      </c>
      <c r="CO14" s="211">
        <v>26.68615384615385</v>
      </c>
      <c r="CP14" s="211">
        <v>26.830111111111112</v>
      </c>
      <c r="CQ14" s="211">
        <v>26.539820512820519</v>
      </c>
      <c r="CR14" s="211">
        <v>26.24</v>
      </c>
      <c r="CS14" s="211">
        <v>26.104230769230771</v>
      </c>
      <c r="CT14" s="211">
        <v>27.18</v>
      </c>
      <c r="CU14" s="211">
        <v>30.317146341463413</v>
      </c>
      <c r="CV14" s="211">
        <v>33.329743589743586</v>
      </c>
      <c r="CW14" s="211">
        <v>30.738500000000002</v>
      </c>
      <c r="CX14" s="211">
        <v>28.149820512820515</v>
      </c>
      <c r="CY14" s="211">
        <v>26.146684210526317</v>
      </c>
      <c r="CZ14" s="211">
        <v>26.512048780487806</v>
      </c>
      <c r="DA14" s="211">
        <v>26.970025641025643</v>
      </c>
      <c r="DB14" s="211">
        <v>27.120135135135136</v>
      </c>
      <c r="DC14" s="211">
        <v>26.840073170731706</v>
      </c>
      <c r="DD14" s="211">
        <v>26.569842105263163</v>
      </c>
      <c r="DE14" s="211">
        <v>26.441512820512823</v>
      </c>
      <c r="DF14" s="211">
        <v>27.449750000000002</v>
      </c>
      <c r="DG14" s="211">
        <v>30.263666666666666</v>
      </c>
      <c r="DH14" s="211">
        <v>33.139878048780481</v>
      </c>
      <c r="DI14" s="211">
        <v>30.668789473684214</v>
      </c>
      <c r="DJ14" s="211">
        <v>28.339948717948722</v>
      </c>
      <c r="DK14" s="211">
        <v>26.491500000000002</v>
      </c>
      <c r="DL14" s="211">
        <v>26.821025641025642</v>
      </c>
      <c r="DM14" s="211">
        <v>27.254051282051286</v>
      </c>
      <c r="DN14" s="211">
        <v>27.389666666666667</v>
      </c>
      <c r="DO14" s="211">
        <v>27.140170731707315</v>
      </c>
      <c r="DP14" s="211">
        <v>26.890263157894736</v>
      </c>
      <c r="DQ14" s="211">
        <v>26.774219512195121</v>
      </c>
      <c r="DR14" s="211">
        <v>27.700368421052637</v>
      </c>
      <c r="DS14" s="211">
        <v>30.259333333333334</v>
      </c>
      <c r="DT14" s="211">
        <v>32.979926829268287</v>
      </c>
      <c r="DU14" s="211">
        <v>30.643421052631584</v>
      </c>
      <c r="DV14" s="211">
        <v>28.540358974358977</v>
      </c>
      <c r="DW14" s="211">
        <v>26.81775</v>
      </c>
      <c r="DX14" s="211">
        <v>27.126512820512822</v>
      </c>
      <c r="DY14" s="211">
        <v>27.533804878048784</v>
      </c>
      <c r="DZ14" s="211">
        <v>27.660333333333334</v>
      </c>
      <c r="EA14" s="211">
        <v>27.430051282051281</v>
      </c>
      <c r="EB14" s="211">
        <v>27.199736842105267</v>
      </c>
      <c r="EC14" s="211">
        <v>27.090195121951218</v>
      </c>
      <c r="ED14" s="211">
        <v>27.96</v>
      </c>
      <c r="EE14" s="211">
        <v>30.266128205128204</v>
      </c>
      <c r="EF14" s="211">
        <v>32.850219512195117</v>
      </c>
      <c r="EG14" s="211">
        <v>30.629210526315795</v>
      </c>
      <c r="EH14" s="211">
        <v>28.740024390243903</v>
      </c>
      <c r="EI14" s="211">
        <v>27.135894736842104</v>
      </c>
      <c r="EJ14" s="211">
        <v>27.420923076923081</v>
      </c>
    </row>
    <row r="15" spans="1:140" ht="13.7" customHeight="1" thickBot="1" x14ac:dyDescent="0.25">
      <c r="A15" s="257" t="s">
        <v>63</v>
      </c>
      <c r="B15" s="164" t="s">
        <v>7</v>
      </c>
      <c r="C15" s="213">
        <v>27.524999999999999</v>
      </c>
      <c r="D15" s="213">
        <v>26.168263157894735</v>
      </c>
      <c r="E15" s="213">
        <v>28.179878048780488</v>
      </c>
      <c r="F15" s="165">
        <v>27.231958441928914</v>
      </c>
      <c r="G15" s="107">
        <v>27.243448717948716</v>
      </c>
      <c r="H15" s="107">
        <v>27.996897435897438</v>
      </c>
      <c r="I15" s="107">
        <v>26.49</v>
      </c>
      <c r="J15" s="107">
        <v>25.633087933247751</v>
      </c>
      <c r="K15" s="107">
        <v>25.476439024390242</v>
      </c>
      <c r="L15" s="107">
        <v>25.789736842105263</v>
      </c>
      <c r="M15" s="107">
        <v>26.509871794871799</v>
      </c>
      <c r="N15" s="107">
        <v>27.875250000000001</v>
      </c>
      <c r="O15" s="107">
        <v>38.663230769230772</v>
      </c>
      <c r="P15" s="107">
        <v>36.352256410256416</v>
      </c>
      <c r="Q15" s="107">
        <v>40.974205128205128</v>
      </c>
      <c r="R15" s="107">
        <v>34.200000000000003</v>
      </c>
      <c r="S15" s="107">
        <v>27.101923011092463</v>
      </c>
      <c r="T15" s="107">
        <v>27.993923076923078</v>
      </c>
      <c r="U15" s="107">
        <v>26.677894736842106</v>
      </c>
      <c r="V15" s="107">
        <v>26.633951219512191</v>
      </c>
      <c r="W15" s="165">
        <v>29.434513059565273</v>
      </c>
      <c r="X15" s="107">
        <v>28.566911236296509</v>
      </c>
      <c r="Y15" s="107">
        <v>28.424162950229807</v>
      </c>
      <c r="Z15" s="107">
        <v>28.775671650235246</v>
      </c>
      <c r="AA15" s="107">
        <v>29.238173922838925</v>
      </c>
      <c r="AB15" s="107">
        <v>29.665850982707713</v>
      </c>
      <c r="AC15" s="214">
        <v>29.081685877775875</v>
      </c>
      <c r="AD15" s="156"/>
      <c r="AE15" s="157"/>
      <c r="AG15" s="211">
        <v>27.996897435897438</v>
      </c>
      <c r="AH15" s="211">
        <v>26.49</v>
      </c>
      <c r="AI15" s="211">
        <v>25.476439024390242</v>
      </c>
      <c r="AJ15" s="211">
        <v>25.789736842105263</v>
      </c>
      <c r="AK15" s="211">
        <v>26.509871794871799</v>
      </c>
      <c r="AL15" s="211">
        <v>27.875250000000001</v>
      </c>
      <c r="AM15" s="211">
        <v>36.352256410256416</v>
      </c>
      <c r="AN15" s="211">
        <v>40.974205128205128</v>
      </c>
      <c r="AO15" s="211">
        <v>34.200000000000003</v>
      </c>
      <c r="AP15" s="211">
        <v>27.993923076923078</v>
      </c>
      <c r="AQ15" s="211">
        <v>26.677894736842106</v>
      </c>
      <c r="AR15" s="211">
        <v>26.633951219512191</v>
      </c>
      <c r="AS15" s="211">
        <v>26.150948717948719</v>
      </c>
      <c r="AT15" s="211">
        <v>26.277555555555555</v>
      </c>
      <c r="AU15" s="211">
        <v>25.755902439024389</v>
      </c>
      <c r="AV15" s="211">
        <v>25.289315789473687</v>
      </c>
      <c r="AW15" s="211">
        <v>25.118589743589748</v>
      </c>
      <c r="AX15" s="211">
        <v>27.687750000000001</v>
      </c>
      <c r="AY15" s="211">
        <v>33.88176923076923</v>
      </c>
      <c r="AZ15" s="211">
        <v>39.024804878048776</v>
      </c>
      <c r="BA15" s="211">
        <v>34.477210526315794</v>
      </c>
      <c r="BB15" s="211">
        <v>28.397897435897438</v>
      </c>
      <c r="BC15" s="211">
        <v>24.96</v>
      </c>
      <c r="BD15" s="211">
        <v>25.435948717948719</v>
      </c>
      <c r="BE15" s="211">
        <v>26.623333333333335</v>
      </c>
      <c r="BF15" s="211">
        <v>26.727999999999998</v>
      </c>
      <c r="BG15" s="211">
        <v>26.37466666666667</v>
      </c>
      <c r="BH15" s="211">
        <v>25.968263157894739</v>
      </c>
      <c r="BI15" s="211">
        <v>25.766512195121951</v>
      </c>
      <c r="BJ15" s="211">
        <v>28.045368421052636</v>
      </c>
      <c r="BK15" s="211">
        <v>33.000051282051281</v>
      </c>
      <c r="BL15" s="211">
        <v>37.349780487804878</v>
      </c>
      <c r="BM15" s="211">
        <v>33.504473684210531</v>
      </c>
      <c r="BN15" s="211">
        <v>28.507512195121951</v>
      </c>
      <c r="BO15" s="211">
        <v>25.717210526315789</v>
      </c>
      <c r="BP15" s="211">
        <v>26.097615384615388</v>
      </c>
      <c r="BQ15" s="211">
        <v>26.917634146341463</v>
      </c>
      <c r="BR15" s="211">
        <v>27.092444444444446</v>
      </c>
      <c r="BS15" s="211">
        <v>26.752487179487179</v>
      </c>
      <c r="BT15" s="211">
        <v>26.375526315789475</v>
      </c>
      <c r="BU15" s="211">
        <v>26.190048780487807</v>
      </c>
      <c r="BV15" s="211">
        <v>28.234052631578951</v>
      </c>
      <c r="BW15" s="211">
        <v>32.531097560975603</v>
      </c>
      <c r="BX15" s="211">
        <v>36.709282051282052</v>
      </c>
      <c r="BY15" s="211">
        <v>33.090000000000003</v>
      </c>
      <c r="BZ15" s="211">
        <v>28.705219512195121</v>
      </c>
      <c r="CA15" s="211">
        <v>26.180526315789475</v>
      </c>
      <c r="CB15" s="211">
        <v>26.547769230769234</v>
      </c>
      <c r="CC15" s="211">
        <v>27.291512195121953</v>
      </c>
      <c r="CD15" s="211">
        <v>27.461111111111112</v>
      </c>
      <c r="CE15" s="211">
        <v>27.15161538461539</v>
      </c>
      <c r="CF15" s="211">
        <v>26.767499999999998</v>
      </c>
      <c r="CG15" s="211">
        <v>26.677076923076925</v>
      </c>
      <c r="CH15" s="211">
        <v>28.462894736842109</v>
      </c>
      <c r="CI15" s="211">
        <v>32.262634146341462</v>
      </c>
      <c r="CJ15" s="211">
        <v>36.086230769230767</v>
      </c>
      <c r="CK15" s="211">
        <v>32.773526315789475</v>
      </c>
      <c r="CL15" s="211">
        <v>28.917804878048777</v>
      </c>
      <c r="CM15" s="211">
        <v>26.64947368421053</v>
      </c>
      <c r="CN15" s="211">
        <v>26.938365853658535</v>
      </c>
      <c r="CO15" s="211">
        <v>27.663846153846158</v>
      </c>
      <c r="CP15" s="211">
        <v>27.786777777777779</v>
      </c>
      <c r="CQ15" s="211">
        <v>27.517512820512824</v>
      </c>
      <c r="CR15" s="211">
        <v>27.162500000000001</v>
      </c>
      <c r="CS15" s="211">
        <v>27.081923076923079</v>
      </c>
      <c r="CT15" s="211">
        <v>28.695789473684215</v>
      </c>
      <c r="CU15" s="211">
        <v>32.071292682926824</v>
      </c>
      <c r="CV15" s="211">
        <v>35.611025641025641</v>
      </c>
      <c r="CW15" s="211">
        <v>32.478500000000004</v>
      </c>
      <c r="CX15" s="211">
        <v>29.175205128205132</v>
      </c>
      <c r="CY15" s="211">
        <v>27.062473684210527</v>
      </c>
      <c r="CZ15" s="211">
        <v>27.328634146341461</v>
      </c>
      <c r="DA15" s="211">
        <v>27.947717948717951</v>
      </c>
      <c r="DB15" s="211">
        <v>28.084189189189189</v>
      </c>
      <c r="DC15" s="211">
        <v>27.770073170731706</v>
      </c>
      <c r="DD15" s="211">
        <v>27.540894736842105</v>
      </c>
      <c r="DE15" s="211">
        <v>27.419205128205132</v>
      </c>
      <c r="DF15" s="211">
        <v>28.852249999999998</v>
      </c>
      <c r="DG15" s="211">
        <v>32.03623076923077</v>
      </c>
      <c r="DH15" s="211">
        <v>35.211585365853651</v>
      </c>
      <c r="DI15" s="211">
        <v>32.437210526315795</v>
      </c>
      <c r="DJ15" s="211">
        <v>29.365333333333332</v>
      </c>
      <c r="DK15" s="211">
        <v>27.369</v>
      </c>
      <c r="DL15" s="211">
        <v>27.695384615384615</v>
      </c>
      <c r="DM15" s="211">
        <v>28.231743589743594</v>
      </c>
      <c r="DN15" s="211">
        <v>28.346333333333334</v>
      </c>
      <c r="DO15" s="211">
        <v>28.077731707317074</v>
      </c>
      <c r="DP15" s="211">
        <v>27.86921052631579</v>
      </c>
      <c r="DQ15" s="211">
        <v>27.711780487804877</v>
      </c>
      <c r="DR15" s="211">
        <v>29.137210526315794</v>
      </c>
      <c r="DS15" s="211">
        <v>31.968307692307693</v>
      </c>
      <c r="DT15" s="211">
        <v>34.960902439024387</v>
      </c>
      <c r="DU15" s="211">
        <v>32.348684210526315</v>
      </c>
      <c r="DV15" s="211">
        <v>29.565743589743594</v>
      </c>
      <c r="DW15" s="211">
        <v>27.695250000000001</v>
      </c>
      <c r="DX15" s="211">
        <v>28.008820512820513</v>
      </c>
      <c r="DY15" s="211">
        <v>28.448682926829264</v>
      </c>
      <c r="DZ15" s="211">
        <v>28.601444444444446</v>
      </c>
      <c r="EA15" s="211">
        <v>28.39184615384616</v>
      </c>
      <c r="EB15" s="211">
        <v>28.155000000000001</v>
      </c>
      <c r="EC15" s="211">
        <v>28.005073170731706</v>
      </c>
      <c r="ED15" s="211">
        <v>29.341578947368426</v>
      </c>
      <c r="EE15" s="211">
        <v>31.895615384615382</v>
      </c>
      <c r="EF15" s="211">
        <v>34.717780487804873</v>
      </c>
      <c r="EG15" s="211">
        <v>32.247631578947377</v>
      </c>
      <c r="EH15" s="211">
        <v>29.692707317073172</v>
      </c>
      <c r="EI15" s="211">
        <v>28.043789473684214</v>
      </c>
      <c r="EJ15" s="211">
        <v>28.295282051282058</v>
      </c>
    </row>
    <row r="16" spans="1:140" ht="13.7" customHeight="1" x14ac:dyDescent="0.2">
      <c r="A16" s="167"/>
      <c r="B16" s="135"/>
      <c r="C16" s="211"/>
      <c r="D16" s="211"/>
      <c r="E16" s="211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7"/>
      <c r="AG16" s="211"/>
      <c r="AH16" s="211"/>
      <c r="AI16" s="211"/>
      <c r="AJ16" s="211"/>
      <c r="AK16" s="211"/>
      <c r="AL16" s="211"/>
      <c r="AM16" s="211"/>
      <c r="AN16" s="211"/>
      <c r="AO16" s="211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A16" s="211"/>
      <c r="BB16" s="211"/>
      <c r="BC16" s="211"/>
      <c r="BD16" s="211"/>
      <c r="BE16" s="211"/>
      <c r="BF16" s="211"/>
      <c r="BG16" s="211"/>
      <c r="BH16" s="211"/>
      <c r="BI16" s="211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  <c r="CT16" s="211"/>
      <c r="CU16" s="211"/>
      <c r="CV16" s="211"/>
      <c r="CW16" s="211"/>
      <c r="CX16" s="211"/>
      <c r="CY16" s="211"/>
      <c r="CZ16" s="211"/>
      <c r="DA16" s="211"/>
      <c r="DB16" s="211"/>
      <c r="DC16" s="211"/>
      <c r="DD16" s="211"/>
      <c r="DE16" s="211"/>
      <c r="DF16" s="211"/>
      <c r="DG16" s="211"/>
      <c r="DH16" s="211"/>
      <c r="DI16" s="211"/>
      <c r="DJ16" s="211"/>
      <c r="DK16" s="211"/>
      <c r="DL16" s="211"/>
      <c r="DM16" s="211"/>
      <c r="DN16" s="211"/>
      <c r="DO16" s="211"/>
      <c r="DP16" s="211"/>
      <c r="DQ16" s="211"/>
      <c r="DR16" s="211"/>
      <c r="DS16" s="211"/>
      <c r="DT16" s="211"/>
      <c r="DU16" s="211"/>
      <c r="DV16" s="211"/>
      <c r="DW16" s="211"/>
      <c r="DX16" s="211"/>
      <c r="DY16" s="211"/>
      <c r="DZ16" s="211"/>
      <c r="EA16" s="211"/>
      <c r="EB16" s="211"/>
      <c r="EC16" s="211"/>
      <c r="ED16" s="211"/>
      <c r="EE16" s="211"/>
      <c r="EF16" s="211"/>
      <c r="EG16" s="211"/>
      <c r="EH16" s="211"/>
      <c r="EI16" s="211"/>
      <c r="EJ16" s="211"/>
    </row>
    <row r="17" spans="1:140" ht="16.5" thickBot="1" x14ac:dyDescent="0.3">
      <c r="A17" s="169" t="s">
        <v>97</v>
      </c>
      <c r="B17" s="135"/>
      <c r="C17" s="211"/>
      <c r="D17" s="211"/>
      <c r="E17" s="211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6"/>
      <c r="AE17" s="157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1"/>
      <c r="BE17" s="211"/>
      <c r="BF17" s="211"/>
      <c r="BG17" s="211"/>
      <c r="BH17" s="211"/>
      <c r="BI17" s="211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  <c r="CT17" s="211"/>
      <c r="CU17" s="211"/>
      <c r="CV17" s="211"/>
      <c r="CW17" s="211"/>
      <c r="CX17" s="211"/>
      <c r="CY17" s="211"/>
      <c r="CZ17" s="211"/>
      <c r="DA17" s="211"/>
      <c r="DB17" s="211"/>
      <c r="DC17" s="211"/>
      <c r="DD17" s="211"/>
      <c r="DE17" s="211"/>
      <c r="DF17" s="211"/>
      <c r="DG17" s="211"/>
      <c r="DH17" s="211"/>
      <c r="DI17" s="211"/>
      <c r="DJ17" s="211"/>
      <c r="DK17" s="211"/>
      <c r="DL17" s="211"/>
      <c r="DM17" s="211"/>
      <c r="DN17" s="211"/>
      <c r="DO17" s="211"/>
      <c r="DP17" s="211"/>
      <c r="DQ17" s="211"/>
      <c r="DR17" s="211"/>
      <c r="DS17" s="211"/>
      <c r="DT17" s="211"/>
      <c r="DU17" s="211"/>
      <c r="DV17" s="211"/>
      <c r="DW17" s="211"/>
      <c r="DX17" s="211"/>
      <c r="DY17" s="211"/>
      <c r="DZ17" s="211"/>
      <c r="EA17" s="211"/>
      <c r="EB17" s="211"/>
      <c r="EC17" s="211"/>
      <c r="ED17" s="211"/>
      <c r="EE17" s="211"/>
      <c r="EF17" s="211"/>
      <c r="EG17" s="211"/>
      <c r="EH17" s="211"/>
      <c r="EI17" s="211"/>
      <c r="EJ17" s="211"/>
    </row>
    <row r="18" spans="1:140" ht="13.7" customHeight="1" thickBot="1" x14ac:dyDescent="0.25">
      <c r="A18" s="258" t="s">
        <v>56</v>
      </c>
      <c r="B18" s="171" t="s">
        <v>1</v>
      </c>
      <c r="C18" s="215">
        <v>32.999424934387207</v>
      </c>
      <c r="D18" s="215">
        <v>35.855899948676253</v>
      </c>
      <c r="E18" s="215">
        <v>38.400304368527408</v>
      </c>
      <c r="F18" s="173">
        <v>37.108947174775551</v>
      </c>
      <c r="G18" s="172">
        <v>36.654426319730185</v>
      </c>
      <c r="H18" s="172">
        <v>37.313105546337155</v>
      </c>
      <c r="I18" s="172">
        <v>35.995747093123214</v>
      </c>
      <c r="J18" s="172">
        <v>32.016913288091217</v>
      </c>
      <c r="K18" s="172">
        <v>34.348654560899675</v>
      </c>
      <c r="L18" s="172">
        <v>29.685172015282767</v>
      </c>
      <c r="M18" s="172">
        <v>30.636772276181205</v>
      </c>
      <c r="N18" s="172">
        <v>32.179554479248523</v>
      </c>
      <c r="O18" s="172">
        <v>38.451516283060755</v>
      </c>
      <c r="P18" s="172">
        <v>37.271119296864157</v>
      </c>
      <c r="Q18" s="172">
        <v>39.631913269257353</v>
      </c>
      <c r="R18" s="172">
        <v>35.942280279868086</v>
      </c>
      <c r="S18" s="172">
        <v>35.785310635692746</v>
      </c>
      <c r="T18" s="172">
        <v>35.592794813426117</v>
      </c>
      <c r="U18" s="172">
        <v>34.557925218889196</v>
      </c>
      <c r="V18" s="172">
        <v>37.205211874762924</v>
      </c>
      <c r="W18" s="173">
        <v>35.039035092858789</v>
      </c>
      <c r="X18" s="172">
        <v>35.521726846327049</v>
      </c>
      <c r="Y18" s="172">
        <v>34.748312928365927</v>
      </c>
      <c r="Z18" s="172">
        <v>34.679762660418454</v>
      </c>
      <c r="AA18" s="172">
        <v>35.164865289800701</v>
      </c>
      <c r="AB18" s="172">
        <v>37.710429243822169</v>
      </c>
      <c r="AC18" s="216">
        <v>35.39693168929319</v>
      </c>
      <c r="AD18" s="156"/>
      <c r="AE18" s="157"/>
      <c r="AG18" s="211">
        <v>37.313105546337155</v>
      </c>
      <c r="AH18" s="211">
        <v>35.995747093123214</v>
      </c>
      <c r="AI18" s="211">
        <v>34.348654560899675</v>
      </c>
      <c r="AJ18" s="211">
        <v>29.685172015282767</v>
      </c>
      <c r="AK18" s="211">
        <v>30.636772276181205</v>
      </c>
      <c r="AL18" s="211">
        <v>32.179554479248523</v>
      </c>
      <c r="AM18" s="211">
        <v>37.271119296864157</v>
      </c>
      <c r="AN18" s="211">
        <v>39.631913269257353</v>
      </c>
      <c r="AO18" s="211">
        <v>35.942280279868086</v>
      </c>
      <c r="AP18" s="211">
        <v>35.592794813426117</v>
      </c>
      <c r="AQ18" s="211">
        <v>34.557925218889196</v>
      </c>
      <c r="AR18" s="211">
        <v>37.205211874762924</v>
      </c>
      <c r="AS18" s="211">
        <v>35.584722800648635</v>
      </c>
      <c r="AT18" s="211">
        <v>35.1847856082357</v>
      </c>
      <c r="AU18" s="211">
        <v>34.319289743137013</v>
      </c>
      <c r="AV18" s="211">
        <v>31.849572152000583</v>
      </c>
      <c r="AW18" s="211">
        <v>27.639847165429533</v>
      </c>
      <c r="AX18" s="211">
        <v>30.455250763170476</v>
      </c>
      <c r="AY18" s="211">
        <v>40.220142508200482</v>
      </c>
      <c r="AZ18" s="211">
        <v>42.215191822402232</v>
      </c>
      <c r="BA18" s="211">
        <v>38.198417856611115</v>
      </c>
      <c r="BB18" s="211">
        <v>35.915195130284154</v>
      </c>
      <c r="BC18" s="211">
        <v>35.429527190838265</v>
      </c>
      <c r="BD18" s="211">
        <v>39.187852511169837</v>
      </c>
      <c r="BE18" s="211">
        <v>35.483977450022927</v>
      </c>
      <c r="BF18" s="211">
        <v>34.804759826433063</v>
      </c>
      <c r="BG18" s="211">
        <v>32.879954947623773</v>
      </c>
      <c r="BH18" s="211">
        <v>31.432099012915597</v>
      </c>
      <c r="BI18" s="211">
        <v>28.349653365782846</v>
      </c>
      <c r="BJ18" s="211">
        <v>30.120732041728413</v>
      </c>
      <c r="BK18" s="211">
        <v>38.753973591581278</v>
      </c>
      <c r="BL18" s="211">
        <v>39.968944936406508</v>
      </c>
      <c r="BM18" s="211">
        <v>36.880026487529094</v>
      </c>
      <c r="BN18" s="211">
        <v>35.680039456173319</v>
      </c>
      <c r="BO18" s="211">
        <v>33.719861164778379</v>
      </c>
      <c r="BP18" s="211">
        <v>37.859318496136588</v>
      </c>
      <c r="BQ18" s="211">
        <v>35.724945239258631</v>
      </c>
      <c r="BR18" s="211">
        <v>34.622779109396973</v>
      </c>
      <c r="BS18" s="211">
        <v>32.974058727481655</v>
      </c>
      <c r="BT18" s="211">
        <v>32.053049963704396</v>
      </c>
      <c r="BU18" s="211">
        <v>28.11792556294515</v>
      </c>
      <c r="BV18" s="211">
        <v>30.370505494024741</v>
      </c>
      <c r="BW18" s="211">
        <v>38.410311281892092</v>
      </c>
      <c r="BX18" s="211">
        <v>39.577524430347921</v>
      </c>
      <c r="BY18" s="211">
        <v>36.642931161164405</v>
      </c>
      <c r="BZ18" s="211">
        <v>35.507677972505583</v>
      </c>
      <c r="CA18" s="211">
        <v>33.759372769966134</v>
      </c>
      <c r="CB18" s="211">
        <v>38.038228508845222</v>
      </c>
      <c r="CC18" s="211">
        <v>34.233800939020703</v>
      </c>
      <c r="CD18" s="211">
        <v>33.772613027574756</v>
      </c>
      <c r="CE18" s="211">
        <v>32.338085921835848</v>
      </c>
      <c r="CF18" s="211">
        <v>31.628999070904989</v>
      </c>
      <c r="CG18" s="211">
        <v>27.605662893022416</v>
      </c>
      <c r="CH18" s="211">
        <v>29.990639614195238</v>
      </c>
      <c r="CI18" s="211">
        <v>37.217514123288559</v>
      </c>
      <c r="CJ18" s="211">
        <v>38.409623623235554</v>
      </c>
      <c r="CK18" s="211">
        <v>35.988810012359735</v>
      </c>
      <c r="CL18" s="211">
        <v>34.340146848518444</v>
      </c>
      <c r="CM18" s="211">
        <v>33.134679971237944</v>
      </c>
      <c r="CN18" s="211">
        <v>37.343384029092874</v>
      </c>
      <c r="CO18" s="211">
        <v>34.549596784836638</v>
      </c>
      <c r="CP18" s="211">
        <v>34.426740949195541</v>
      </c>
      <c r="CQ18" s="211">
        <v>33.51566337533697</v>
      </c>
      <c r="CR18" s="211">
        <v>32.033399775854903</v>
      </c>
      <c r="CS18" s="211">
        <v>28.689747009824426</v>
      </c>
      <c r="CT18" s="211">
        <v>31.402726525689491</v>
      </c>
      <c r="CU18" s="211">
        <v>37.411315225317523</v>
      </c>
      <c r="CV18" s="211">
        <v>38.713737200308103</v>
      </c>
      <c r="CW18" s="211">
        <v>36.635633196395375</v>
      </c>
      <c r="CX18" s="211">
        <v>34.90823610068859</v>
      </c>
      <c r="CY18" s="211">
        <v>34.036324200711334</v>
      </c>
      <c r="CZ18" s="211">
        <v>38.054629580873367</v>
      </c>
      <c r="DA18" s="211">
        <v>35.59575481713577</v>
      </c>
      <c r="DB18" s="211">
        <v>35.382028390256309</v>
      </c>
      <c r="DC18" s="211">
        <v>34.845765358764524</v>
      </c>
      <c r="DD18" s="211">
        <v>32.928361557203793</v>
      </c>
      <c r="DE18" s="211">
        <v>30.482779535564585</v>
      </c>
      <c r="DF18" s="211">
        <v>32.361705946864419</v>
      </c>
      <c r="DG18" s="211">
        <v>38.274609843901104</v>
      </c>
      <c r="DH18" s="211">
        <v>39.716480018785703</v>
      </c>
      <c r="DI18" s="211">
        <v>37.259844437909358</v>
      </c>
      <c r="DJ18" s="211">
        <v>35.93663595631898</v>
      </c>
      <c r="DK18" s="211">
        <v>35.835962924248996</v>
      </c>
      <c r="DL18" s="211">
        <v>38.278444278681334</v>
      </c>
      <c r="DM18" s="211">
        <v>37.204444278807443</v>
      </c>
      <c r="DN18" s="211">
        <v>36.604937459536075</v>
      </c>
      <c r="DO18" s="211">
        <v>35.57557746002972</v>
      </c>
      <c r="DP18" s="211">
        <v>33.959780334547915</v>
      </c>
      <c r="DQ18" s="211">
        <v>31.876250098187576</v>
      </c>
      <c r="DR18" s="211">
        <v>33.209632298251336</v>
      </c>
      <c r="DS18" s="211">
        <v>39.131977154351922</v>
      </c>
      <c r="DT18" s="211">
        <v>40.530428884228833</v>
      </c>
      <c r="DU18" s="211">
        <v>38.192187659113287</v>
      </c>
      <c r="DV18" s="211">
        <v>37.248564947090259</v>
      </c>
      <c r="DW18" s="211">
        <v>36.651812570801212</v>
      </c>
      <c r="DX18" s="211">
        <v>39.388612880668973</v>
      </c>
      <c r="DY18" s="211">
        <v>38.707744434899951</v>
      </c>
      <c r="DZ18" s="211">
        <v>37.833390884566512</v>
      </c>
      <c r="EA18" s="211">
        <v>36.52698654249081</v>
      </c>
      <c r="EB18" s="211">
        <v>35.074279981728964</v>
      </c>
      <c r="EC18" s="211">
        <v>33.130937032340377</v>
      </c>
      <c r="ED18" s="211">
        <v>34.374270597403878</v>
      </c>
      <c r="EE18" s="211">
        <v>40.260159981918179</v>
      </c>
      <c r="EF18" s="211">
        <v>41.24030441112447</v>
      </c>
      <c r="EG18" s="211">
        <v>39.181873655273122</v>
      </c>
      <c r="EH18" s="211">
        <v>38.453235698080583</v>
      </c>
      <c r="EI18" s="211">
        <v>37.34454425819542</v>
      </c>
      <c r="EJ18" s="211">
        <v>40.284666147701913</v>
      </c>
    </row>
    <row r="19" spans="1:140" ht="13.7" hidden="1" customHeight="1" x14ac:dyDescent="0.2">
      <c r="A19" s="158"/>
      <c r="B19" s="135"/>
      <c r="C19" s="211"/>
      <c r="D19" s="211"/>
      <c r="E19" s="211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1"/>
      <c r="AD19" s="156"/>
      <c r="AE19" s="157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A19" s="211"/>
      <c r="BB19" s="211"/>
      <c r="BC19" s="211"/>
      <c r="BD19" s="211"/>
      <c r="BE19" s="211"/>
      <c r="BF19" s="211"/>
      <c r="BG19" s="211"/>
      <c r="BH19" s="211"/>
      <c r="BI19" s="211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  <c r="CT19" s="211"/>
      <c r="CU19" s="211"/>
      <c r="CV19" s="211"/>
      <c r="CW19" s="211"/>
      <c r="CX19" s="211"/>
      <c r="CY19" s="211"/>
      <c r="CZ19" s="211"/>
      <c r="DA19" s="211"/>
      <c r="DB19" s="211"/>
      <c r="DC19" s="211"/>
      <c r="DD19" s="211"/>
      <c r="DE19" s="211"/>
      <c r="DF19" s="211"/>
      <c r="DG19" s="211"/>
      <c r="DH19" s="211"/>
      <c r="DI19" s="211"/>
      <c r="DJ19" s="211"/>
      <c r="DK19" s="211"/>
      <c r="DL19" s="211"/>
      <c r="DM19" s="211"/>
      <c r="DN19" s="211"/>
      <c r="DO19" s="211"/>
      <c r="DP19" s="211"/>
      <c r="DQ19" s="211"/>
      <c r="DR19" s="211"/>
      <c r="DS19" s="211"/>
      <c r="DT19" s="211"/>
      <c r="DU19" s="211"/>
      <c r="DV19" s="211"/>
      <c r="DW19" s="211"/>
      <c r="DX19" s="211"/>
      <c r="DY19" s="211"/>
      <c r="DZ19" s="211"/>
      <c r="EA19" s="211"/>
      <c r="EB19" s="211"/>
      <c r="EC19" s="211"/>
      <c r="ED19" s="211"/>
      <c r="EE19" s="211"/>
      <c r="EF19" s="211"/>
      <c r="EG19" s="211"/>
      <c r="EH19" s="211"/>
      <c r="EI19" s="211"/>
      <c r="EJ19" s="211"/>
    </row>
    <row r="20" spans="1:140" ht="13.7" hidden="1" customHeight="1" x14ac:dyDescent="0.2">
      <c r="A20" s="158"/>
      <c r="B20" s="135"/>
      <c r="C20" s="211"/>
      <c r="D20" s="211"/>
      <c r="E20" s="211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1"/>
      <c r="AD20" s="156"/>
      <c r="AE20" s="157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1"/>
      <c r="BE20" s="211"/>
      <c r="BF20" s="211"/>
      <c r="BG20" s="211"/>
      <c r="BH20" s="211"/>
      <c r="BI20" s="211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  <c r="CT20" s="211"/>
      <c r="CU20" s="211"/>
      <c r="CV20" s="211"/>
      <c r="CW20" s="211"/>
      <c r="CX20" s="211"/>
      <c r="CY20" s="211"/>
      <c r="CZ20" s="211"/>
      <c r="DA20" s="211"/>
      <c r="DB20" s="211"/>
      <c r="DC20" s="211"/>
      <c r="DD20" s="211"/>
      <c r="DE20" s="211"/>
      <c r="DF20" s="211"/>
      <c r="DG20" s="211"/>
      <c r="DH20" s="211"/>
      <c r="DI20" s="211"/>
      <c r="DJ20" s="211"/>
      <c r="DK20" s="211"/>
      <c r="DL20" s="211"/>
      <c r="DM20" s="211"/>
      <c r="DN20" s="211"/>
      <c r="DO20" s="211"/>
      <c r="DP20" s="211"/>
      <c r="DQ20" s="211"/>
      <c r="DR20" s="211"/>
      <c r="DS20" s="211"/>
      <c r="DT20" s="211"/>
      <c r="DU20" s="211"/>
      <c r="DV20" s="211"/>
      <c r="DW20" s="211"/>
      <c r="DX20" s="211"/>
      <c r="DY20" s="211"/>
      <c r="DZ20" s="211"/>
      <c r="EA20" s="211"/>
      <c r="EB20" s="211"/>
      <c r="EC20" s="211"/>
      <c r="ED20" s="211"/>
      <c r="EE20" s="211"/>
      <c r="EF20" s="211"/>
      <c r="EG20" s="211"/>
      <c r="EH20" s="211"/>
      <c r="EI20" s="211"/>
      <c r="EJ20" s="211"/>
    </row>
    <row r="21" spans="1:140" ht="13.7" hidden="1" customHeight="1" x14ac:dyDescent="0.2">
      <c r="A21" s="158"/>
      <c r="B21" s="135"/>
      <c r="C21" s="211"/>
      <c r="D21" s="211"/>
      <c r="E21" s="211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1"/>
      <c r="AD21" s="156"/>
      <c r="AE21" s="157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1"/>
      <c r="BD21" s="211"/>
      <c r="BE21" s="211"/>
      <c r="BF21" s="211"/>
      <c r="BG21" s="211"/>
      <c r="BH21" s="211"/>
      <c r="BI21" s="211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  <c r="CT21" s="211"/>
      <c r="CU21" s="211"/>
      <c r="CV21" s="211"/>
      <c r="CW21" s="211"/>
      <c r="CX21" s="211"/>
      <c r="CY21" s="211"/>
      <c r="CZ21" s="211"/>
      <c r="DA21" s="211"/>
      <c r="DB21" s="211"/>
      <c r="DC21" s="211"/>
      <c r="DD21" s="211"/>
      <c r="DE21" s="211"/>
      <c r="DF21" s="211"/>
      <c r="DG21" s="211"/>
      <c r="DH21" s="211"/>
      <c r="DI21" s="211"/>
      <c r="DJ21" s="211"/>
      <c r="DK21" s="211"/>
      <c r="DL21" s="211"/>
      <c r="DM21" s="211"/>
      <c r="DN21" s="211"/>
      <c r="DO21" s="211"/>
      <c r="DP21" s="211"/>
      <c r="DQ21" s="211"/>
      <c r="DR21" s="211"/>
      <c r="DS21" s="211"/>
      <c r="DT21" s="211"/>
      <c r="DU21" s="211"/>
      <c r="DV21" s="211"/>
      <c r="DW21" s="211"/>
      <c r="DX21" s="211"/>
      <c r="DY21" s="211"/>
      <c r="DZ21" s="211"/>
      <c r="EA21" s="211"/>
      <c r="EB21" s="211"/>
      <c r="EC21" s="211"/>
      <c r="ED21" s="211"/>
      <c r="EE21" s="211"/>
      <c r="EF21" s="211"/>
      <c r="EG21" s="211"/>
      <c r="EH21" s="211"/>
      <c r="EI21" s="211"/>
      <c r="EJ21" s="211"/>
    </row>
    <row r="22" spans="1:140" ht="13.7" hidden="1" customHeight="1" x14ac:dyDescent="0.2">
      <c r="A22" s="158"/>
      <c r="B22" s="135"/>
      <c r="C22" s="211"/>
      <c r="D22" s="211"/>
      <c r="E22" s="211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1"/>
      <c r="AD22" s="156"/>
      <c r="AE22" s="157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11"/>
      <c r="BF22" s="211"/>
      <c r="BG22" s="211"/>
      <c r="BH22" s="211"/>
      <c r="BI22" s="211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  <c r="CT22" s="211"/>
      <c r="CU22" s="211"/>
      <c r="CV22" s="211"/>
      <c r="CW22" s="211"/>
      <c r="CX22" s="211"/>
      <c r="CY22" s="211"/>
      <c r="CZ22" s="211"/>
      <c r="DA22" s="211"/>
      <c r="DB22" s="211"/>
      <c r="DC22" s="211"/>
      <c r="DD22" s="211"/>
      <c r="DE22" s="211"/>
      <c r="DF22" s="211"/>
      <c r="DG22" s="211"/>
      <c r="DH22" s="211"/>
      <c r="DI22" s="211"/>
      <c r="DJ22" s="211"/>
      <c r="DK22" s="211"/>
      <c r="DL22" s="211"/>
      <c r="DM22" s="211"/>
      <c r="DN22" s="211"/>
      <c r="DO22" s="211"/>
      <c r="DP22" s="211"/>
      <c r="DQ22" s="211"/>
      <c r="DR22" s="211"/>
      <c r="DS22" s="211"/>
      <c r="DT22" s="211"/>
      <c r="DU22" s="211"/>
      <c r="DV22" s="211"/>
      <c r="DW22" s="211"/>
      <c r="DX22" s="211"/>
      <c r="DY22" s="211"/>
      <c r="DZ22" s="211"/>
      <c r="EA22" s="211"/>
      <c r="EB22" s="211"/>
      <c r="EC22" s="211"/>
      <c r="ED22" s="211"/>
      <c r="EE22" s="211"/>
      <c r="EF22" s="211"/>
      <c r="EG22" s="211"/>
      <c r="EH22" s="211"/>
      <c r="EI22" s="211"/>
      <c r="EJ22" s="211"/>
    </row>
    <row r="23" spans="1:140" ht="13.7" hidden="1" customHeight="1" x14ac:dyDescent="0.2">
      <c r="A23" s="158"/>
      <c r="B23" s="135"/>
      <c r="C23" s="211"/>
      <c r="D23" s="211"/>
      <c r="E23" s="211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1"/>
      <c r="AD23" s="156"/>
      <c r="AE23" s="157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11"/>
      <c r="BF23" s="211"/>
      <c r="BG23" s="211"/>
      <c r="BH23" s="211"/>
      <c r="BI23" s="211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  <c r="CT23" s="211"/>
      <c r="CU23" s="211"/>
      <c r="CV23" s="211"/>
      <c r="CW23" s="211"/>
      <c r="CX23" s="211"/>
      <c r="CY23" s="211"/>
      <c r="CZ23" s="211"/>
      <c r="DA23" s="211"/>
      <c r="DB23" s="211"/>
      <c r="DC23" s="211"/>
      <c r="DD23" s="211"/>
      <c r="DE23" s="211"/>
      <c r="DF23" s="211"/>
      <c r="DG23" s="211"/>
      <c r="DH23" s="211"/>
      <c r="DI23" s="211"/>
      <c r="DJ23" s="211"/>
      <c r="DK23" s="211"/>
      <c r="DL23" s="211"/>
      <c r="DM23" s="211"/>
      <c r="DN23" s="211"/>
      <c r="DO23" s="211"/>
      <c r="DP23" s="211"/>
      <c r="DQ23" s="211"/>
      <c r="DR23" s="211"/>
      <c r="DS23" s="211"/>
      <c r="DT23" s="211"/>
      <c r="DU23" s="211"/>
      <c r="DV23" s="211"/>
      <c r="DW23" s="211"/>
      <c r="DX23" s="211"/>
      <c r="DY23" s="211"/>
      <c r="DZ23" s="211"/>
      <c r="EA23" s="211"/>
      <c r="EB23" s="211"/>
      <c r="EC23" s="211"/>
      <c r="ED23" s="211"/>
      <c r="EE23" s="211"/>
      <c r="EF23" s="211"/>
      <c r="EG23" s="211"/>
      <c r="EH23" s="211"/>
      <c r="EI23" s="211"/>
      <c r="EJ23" s="211"/>
    </row>
    <row r="24" spans="1:140" ht="13.7" hidden="1" customHeight="1" x14ac:dyDescent="0.2">
      <c r="A24" s="158"/>
      <c r="B24" s="135"/>
      <c r="C24" s="211"/>
      <c r="D24" s="211"/>
      <c r="E24" s="211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1"/>
      <c r="AD24" s="156"/>
      <c r="AE24" s="157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11"/>
      <c r="BF24" s="211"/>
      <c r="BG24" s="211"/>
      <c r="BH24" s="211"/>
      <c r="BI24" s="211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  <c r="CT24" s="211"/>
      <c r="CU24" s="211"/>
      <c r="CV24" s="211"/>
      <c r="CW24" s="211"/>
      <c r="CX24" s="211"/>
      <c r="CY24" s="211"/>
      <c r="CZ24" s="211"/>
      <c r="DA24" s="211"/>
      <c r="DB24" s="211"/>
      <c r="DC24" s="211"/>
      <c r="DD24" s="211"/>
      <c r="DE24" s="211"/>
      <c r="DF24" s="211"/>
      <c r="DG24" s="211"/>
      <c r="DH24" s="211"/>
      <c r="DI24" s="211"/>
      <c r="DJ24" s="211"/>
      <c r="DK24" s="211"/>
      <c r="DL24" s="211"/>
      <c r="DM24" s="211"/>
      <c r="DN24" s="211"/>
      <c r="DO24" s="211"/>
      <c r="DP24" s="211"/>
      <c r="DQ24" s="211"/>
      <c r="DR24" s="211"/>
      <c r="DS24" s="211"/>
      <c r="DT24" s="211"/>
      <c r="DU24" s="211"/>
      <c r="DV24" s="211"/>
      <c r="DW24" s="211"/>
      <c r="DX24" s="211"/>
      <c r="DY24" s="211"/>
      <c r="DZ24" s="211"/>
      <c r="EA24" s="211"/>
      <c r="EB24" s="211"/>
      <c r="EC24" s="211"/>
      <c r="ED24" s="211"/>
      <c r="EE24" s="211"/>
      <c r="EF24" s="211"/>
      <c r="EG24" s="211"/>
      <c r="EH24" s="211"/>
      <c r="EI24" s="211"/>
      <c r="EJ24" s="211"/>
    </row>
    <row r="25" spans="1:140" ht="13.7" hidden="1" customHeight="1" thickBot="1" x14ac:dyDescent="0.25">
      <c r="A25" s="163"/>
      <c r="B25" s="176"/>
      <c r="C25" s="213"/>
      <c r="D25" s="213"/>
      <c r="E25" s="213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6"/>
      <c r="AD25" s="177"/>
      <c r="AE25" s="157"/>
      <c r="AG25" s="211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1"/>
      <c r="BD25" s="211"/>
      <c r="BE25" s="211"/>
      <c r="BF25" s="211"/>
      <c r="BG25" s="211"/>
      <c r="BH25" s="211"/>
      <c r="BI25" s="211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  <c r="CT25" s="211"/>
      <c r="CU25" s="211"/>
      <c r="CV25" s="211"/>
      <c r="CW25" s="211"/>
      <c r="CX25" s="211"/>
      <c r="CY25" s="211"/>
      <c r="CZ25" s="211"/>
      <c r="DA25" s="211"/>
      <c r="DB25" s="211"/>
      <c r="DC25" s="211"/>
      <c r="DD25" s="211"/>
      <c r="DE25" s="211"/>
      <c r="DF25" s="211"/>
      <c r="DG25" s="211"/>
      <c r="DH25" s="211"/>
      <c r="DI25" s="211"/>
      <c r="DJ25" s="211"/>
      <c r="DK25" s="211"/>
      <c r="DL25" s="211"/>
      <c r="DM25" s="211"/>
      <c r="DN25" s="211"/>
      <c r="DO25" s="211"/>
      <c r="DP25" s="211"/>
      <c r="DQ25" s="211"/>
      <c r="DR25" s="211"/>
      <c r="DS25" s="211"/>
      <c r="DT25" s="211"/>
      <c r="DU25" s="211"/>
      <c r="DV25" s="211"/>
      <c r="DW25" s="211"/>
      <c r="DX25" s="211"/>
      <c r="DY25" s="211"/>
      <c r="DZ25" s="211"/>
      <c r="EA25" s="211"/>
      <c r="EB25" s="211"/>
      <c r="EC25" s="211"/>
      <c r="ED25" s="211"/>
      <c r="EE25" s="211"/>
      <c r="EF25" s="211"/>
      <c r="EG25" s="211"/>
      <c r="EH25" s="211"/>
      <c r="EI25" s="211"/>
      <c r="EJ25" s="211"/>
    </row>
    <row r="26" spans="1:140" ht="33.75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95"/>
      <c r="AC26" s="156"/>
      <c r="AD26" s="156"/>
    </row>
    <row r="27" spans="1:140" s="135" customFormat="1" ht="16.5" thickBot="1" x14ac:dyDescent="0.3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217"/>
      <c r="AC27" s="180"/>
      <c r="AD27" s="180"/>
    </row>
    <row r="28" spans="1:140" ht="13.7" customHeight="1" x14ac:dyDescent="0.2">
      <c r="A28" s="255" t="s">
        <v>57</v>
      </c>
      <c r="B28" s="168"/>
      <c r="C28" s="99">
        <v>1.3833333333333364</v>
      </c>
      <c r="D28" s="99">
        <v>1.9662368421052641</v>
      </c>
      <c r="E28" s="99">
        <v>-0.11936585365854313</v>
      </c>
      <c r="F28" s="154">
        <v>0.90492721684107025</v>
      </c>
      <c r="G28" s="99">
        <v>0.20032478632478501</v>
      </c>
      <c r="H28" s="99">
        <v>0.40053846153845996</v>
      </c>
      <c r="I28" s="99">
        <v>1.1111111111361538E-4</v>
      </c>
      <c r="J28" s="99">
        <v>0.50029396662387882</v>
      </c>
      <c r="K28" s="99">
        <v>2.1951219512317266E-4</v>
      </c>
      <c r="L28" s="99">
        <v>1.0003684210526345</v>
      </c>
      <c r="M28" s="99">
        <v>1.0315641025641042</v>
      </c>
      <c r="N28" s="99">
        <v>0</v>
      </c>
      <c r="O28" s="99">
        <v>0.99644871794871648</v>
      </c>
      <c r="P28" s="99">
        <v>0.99305128205128312</v>
      </c>
      <c r="Q28" s="99">
        <v>0.99984615384615694</v>
      </c>
      <c r="R28" s="99">
        <v>-1.8749999999997158E-2</v>
      </c>
      <c r="S28" s="99">
        <v>0.15645680962882835</v>
      </c>
      <c r="T28" s="99">
        <v>4.3589743589933505E-4</v>
      </c>
      <c r="U28" s="99">
        <v>0.48710526315789693</v>
      </c>
      <c r="V28" s="99">
        <v>-1.8170731707318311E-2</v>
      </c>
      <c r="W28" s="154">
        <v>0.40247626115944612</v>
      </c>
      <c r="X28" s="99">
        <v>0.2006332573504821</v>
      </c>
      <c r="Y28" s="99">
        <v>0.20506648846479081</v>
      </c>
      <c r="Z28" s="99">
        <v>0.19639830017712256</v>
      </c>
      <c r="AA28" s="99">
        <v>0.19772104914969191</v>
      </c>
      <c r="AB28" s="95">
        <v>0.19829035061198752</v>
      </c>
      <c r="AC28" s="210">
        <v>0.23332872281206463</v>
      </c>
      <c r="AD28" s="156"/>
      <c r="AE28" s="157"/>
      <c r="AG28" s="95">
        <v>11983.929846153847</v>
      </c>
      <c r="AH28" s="95">
        <v>10383.921777777778</v>
      </c>
      <c r="AI28" s="95">
        <v>10200.069658536586</v>
      </c>
      <c r="AJ28" s="95">
        <v>7728.038736842107</v>
      </c>
      <c r="AK28" s="95">
        <v>8071.8330256410272</v>
      </c>
      <c r="AL28" s="95">
        <v>8600.1</v>
      </c>
      <c r="AM28" s="95">
        <v>11998.111794871797</v>
      </c>
      <c r="AN28" s="95">
        <v>13719.939692307693</v>
      </c>
      <c r="AO28" s="95">
        <v>11462.4</v>
      </c>
      <c r="AP28" s="95">
        <v>10528.038564102564</v>
      </c>
      <c r="AQ28" s="95">
        <v>9933.5747368421071</v>
      </c>
      <c r="AR28" s="95">
        <v>11363.152585365853</v>
      </c>
      <c r="AS28" s="95">
        <v>11236.55753846154</v>
      </c>
      <c r="AT28" s="95">
        <v>10032.039111111111</v>
      </c>
      <c r="AU28" s="95">
        <v>10607.850731707316</v>
      </c>
      <c r="AV28" s="95">
        <v>8463.9031578947379</v>
      </c>
      <c r="AW28" s="95">
        <v>6141.262974358975</v>
      </c>
      <c r="AX28" s="95">
        <v>7295.9040000000005</v>
      </c>
      <c r="AY28" s="95">
        <v>13507.038358974358</v>
      </c>
      <c r="AZ28" s="95">
        <v>15911.890536585366</v>
      </c>
      <c r="BA28" s="95">
        <v>12093.157894736842</v>
      </c>
      <c r="BB28" s="95">
        <v>10903.980717948718</v>
      </c>
      <c r="BC28" s="95">
        <v>9922.5</v>
      </c>
      <c r="BD28" s="95">
        <v>11294.480820512823</v>
      </c>
      <c r="BE28" s="95">
        <v>11490.434666666668</v>
      </c>
      <c r="BF28" s="95">
        <v>10629.529641025641</v>
      </c>
      <c r="BG28" s="95">
        <v>9869.9132307692307</v>
      </c>
      <c r="BH28" s="95">
        <v>8769.5755789473696</v>
      </c>
      <c r="BI28" s="95">
        <v>7276.3814634146329</v>
      </c>
      <c r="BJ28" s="95">
        <v>7580.7031578947381</v>
      </c>
      <c r="BK28" s="95">
        <v>13505.515692307692</v>
      </c>
      <c r="BL28" s="95">
        <v>14531.573853658538</v>
      </c>
      <c r="BM28" s="95">
        <v>11783.166315789476</v>
      </c>
      <c r="BN28" s="95">
        <v>11799.369951219513</v>
      </c>
      <c r="BO28" s="95">
        <v>9365.6968421052643</v>
      </c>
      <c r="BP28" s="95">
        <v>11205.243487179489</v>
      </c>
      <c r="BQ28" s="95">
        <v>12054.917268292682</v>
      </c>
      <c r="BR28" s="95">
        <v>10063.758222222221</v>
      </c>
      <c r="BS28" s="95">
        <v>10058.154256410256</v>
      </c>
      <c r="BT28" s="95">
        <v>9423.36</v>
      </c>
      <c r="BU28" s="95">
        <v>7464.1580487804868</v>
      </c>
      <c r="BV28" s="95">
        <v>7945.0618947368421</v>
      </c>
      <c r="BW28" s="95">
        <v>13967.661073170733</v>
      </c>
      <c r="BX28" s="95">
        <v>13761.628923076925</v>
      </c>
      <c r="BY28" s="95">
        <v>11773.86947368421</v>
      </c>
      <c r="BZ28" s="95">
        <v>11901.260487804877</v>
      </c>
      <c r="CA28" s="95">
        <v>9565.2884210526317</v>
      </c>
      <c r="CB28" s="95">
        <v>11743.254564102564</v>
      </c>
      <c r="CC28" s="95">
        <v>11652.391219512196</v>
      </c>
      <c r="CD28" s="95">
        <v>10162.279111111111</v>
      </c>
      <c r="CE28" s="95">
        <v>10223.276102564103</v>
      </c>
      <c r="CF28" s="95">
        <v>10068.1</v>
      </c>
      <c r="CG28" s="95">
        <v>7576.2457435897431</v>
      </c>
      <c r="CH28" s="95">
        <v>8276.1844210526324</v>
      </c>
      <c r="CI28" s="95">
        <v>13859.700292682926</v>
      </c>
      <c r="CJ28" s="95">
        <v>13588.717128205131</v>
      </c>
      <c r="CK28" s="95">
        <v>12262.130526315792</v>
      </c>
      <c r="CL28" s="95">
        <v>11516.816585365854</v>
      </c>
      <c r="CM28" s="95">
        <v>9743.051789473684</v>
      </c>
      <c r="CN28" s="95">
        <v>12270.430829268293</v>
      </c>
      <c r="CO28" s="95">
        <v>11217.815384615387</v>
      </c>
      <c r="CP28" s="95">
        <v>10236.081777777779</v>
      </c>
      <c r="CQ28" s="95">
        <v>10803.469743589743</v>
      </c>
      <c r="CR28" s="95">
        <v>9880.32</v>
      </c>
      <c r="CS28" s="95">
        <v>7952.21682051282</v>
      </c>
      <c r="CT28" s="95">
        <v>8947.0989473684222</v>
      </c>
      <c r="CU28" s="95">
        <v>13211.222243902439</v>
      </c>
      <c r="CV28" s="95">
        <v>13419.574974358977</v>
      </c>
      <c r="CW28" s="95">
        <v>12746.6</v>
      </c>
      <c r="CX28" s="95">
        <v>11110.703589743591</v>
      </c>
      <c r="CY28" s="95">
        <v>9901.4661052631582</v>
      </c>
      <c r="CZ28" s="95">
        <v>12313.738536585366</v>
      </c>
      <c r="DA28" s="95">
        <v>11271.082051282052</v>
      </c>
      <c r="DB28" s="95">
        <v>10547.98054054054</v>
      </c>
      <c r="DC28" s="95">
        <v>11379.229463414633</v>
      </c>
      <c r="DD28" s="95">
        <v>9641.6581052631573</v>
      </c>
      <c r="DE28" s="95">
        <v>8597.4646153846152</v>
      </c>
      <c r="DF28" s="95">
        <v>9192.9599999999991</v>
      </c>
      <c r="DG28" s="95">
        <v>12624.76882051282</v>
      </c>
      <c r="DH28" s="95">
        <v>14463.400975609755</v>
      </c>
      <c r="DI28" s="95">
        <v>11728.547368421052</v>
      </c>
      <c r="DJ28" s="95">
        <v>11186.067487179489</v>
      </c>
      <c r="DK28" s="95">
        <v>10916.7</v>
      </c>
      <c r="DL28" s="95">
        <v>11398.198974358975</v>
      </c>
      <c r="DM28" s="95">
        <v>11814.668923076923</v>
      </c>
      <c r="DN28" s="95">
        <v>10391.079111111112</v>
      </c>
      <c r="DO28" s="95">
        <v>11062.115707317073</v>
      </c>
      <c r="DP28" s="95">
        <v>9807.2968421052628</v>
      </c>
      <c r="DQ28" s="95">
        <v>9256.6343414634139</v>
      </c>
      <c r="DR28" s="95">
        <v>9038.021894736843</v>
      </c>
      <c r="DS28" s="95">
        <v>12591.044512820516</v>
      </c>
      <c r="DT28" s="95">
        <v>14377.910048780486</v>
      </c>
      <c r="DU28" s="95">
        <v>11740.458947368421</v>
      </c>
      <c r="DV28" s="95">
        <v>11744.380307692309</v>
      </c>
      <c r="DW28" s="95">
        <v>10620.576000000001</v>
      </c>
      <c r="DX28" s="95">
        <v>11452.969641025642</v>
      </c>
      <c r="DY28" s="95">
        <v>12362.240780487804</v>
      </c>
      <c r="DZ28" s="95">
        <v>10472</v>
      </c>
      <c r="EA28" s="95">
        <v>10731.146051282052</v>
      </c>
      <c r="EB28" s="95">
        <v>9965.3431578947366</v>
      </c>
      <c r="EC28" s="95">
        <v>9542.8314146341454</v>
      </c>
      <c r="ED28" s="95">
        <v>9255.2968421052628</v>
      </c>
      <c r="EE28" s="95">
        <v>13095.29271794872</v>
      </c>
      <c r="EF28" s="95">
        <v>13743.472195121949</v>
      </c>
      <c r="EG28" s="95">
        <v>11755.895578947369</v>
      </c>
      <c r="EH28" s="95">
        <v>12305.180487804877</v>
      </c>
      <c r="EI28" s="95">
        <v>10305.297684210525</v>
      </c>
      <c r="EJ28" s="95">
        <v>11511.924512820515</v>
      </c>
    </row>
    <row r="29" spans="1:140" ht="13.7" customHeight="1" x14ac:dyDescent="0.2">
      <c r="A29" s="256" t="s">
        <v>58</v>
      </c>
      <c r="B29" s="159"/>
      <c r="C29" s="95">
        <v>2.1333333333333364</v>
      </c>
      <c r="D29" s="95">
        <v>1.8901842105263178</v>
      </c>
      <c r="E29" s="95">
        <v>-0.11836585365853836</v>
      </c>
      <c r="F29" s="160">
        <v>0.88366380259591892</v>
      </c>
      <c r="G29" s="95">
        <v>0.20032478632478501</v>
      </c>
      <c r="H29" s="95">
        <v>0.40053846153845996</v>
      </c>
      <c r="I29" s="95">
        <v>1.1111111111006267E-4</v>
      </c>
      <c r="J29" s="95">
        <v>0.49991591784338851</v>
      </c>
      <c r="K29" s="95">
        <v>-5.3658536585388106E-4</v>
      </c>
      <c r="L29" s="95">
        <v>1.0003684210526345</v>
      </c>
      <c r="M29" s="95">
        <v>1.0315641025641007</v>
      </c>
      <c r="N29" s="95">
        <v>0</v>
      </c>
      <c r="O29" s="95">
        <v>0.99684615384615682</v>
      </c>
      <c r="P29" s="95">
        <v>0.9938461538461496</v>
      </c>
      <c r="Q29" s="95">
        <v>0.99984615384615694</v>
      </c>
      <c r="R29" s="95">
        <v>-1.8749999999997158E-2</v>
      </c>
      <c r="S29" s="95">
        <v>0.15592869446912871</v>
      </c>
      <c r="T29" s="95">
        <v>-3.5897435897425112E-4</v>
      </c>
      <c r="U29" s="95">
        <v>0.48631578947368226</v>
      </c>
      <c r="V29" s="95">
        <v>-1.8170731707318311E-2</v>
      </c>
      <c r="W29" s="160">
        <v>0.40234283059670162</v>
      </c>
      <c r="X29" s="95">
        <v>0.19996694139747362</v>
      </c>
      <c r="Y29" s="95">
        <v>0.20509307440745062</v>
      </c>
      <c r="Z29" s="95">
        <v>0.19515306723452497</v>
      </c>
      <c r="AA29" s="95">
        <v>0.19273770312264915</v>
      </c>
      <c r="AB29" s="95">
        <v>0.19547164271460815</v>
      </c>
      <c r="AC29" s="212">
        <v>0.23066490903539716</v>
      </c>
      <c r="AD29" s="156"/>
      <c r="AE29" s="157"/>
      <c r="AG29" s="95">
        <v>11786.076717948717</v>
      </c>
      <c r="AH29" s="95">
        <v>10208.039111111111</v>
      </c>
      <c r="AI29" s="95">
        <v>10403.980097560976</v>
      </c>
      <c r="AJ29" s="95">
        <v>8096.1355789473691</v>
      </c>
      <c r="AK29" s="95">
        <v>8628.5926153846158</v>
      </c>
      <c r="AL29" s="95">
        <v>9200.1</v>
      </c>
      <c r="AM29" s="95">
        <v>12547.929846153847</v>
      </c>
      <c r="AN29" s="95">
        <v>14307.869333333334</v>
      </c>
      <c r="AO29" s="95">
        <v>12016.8</v>
      </c>
      <c r="AP29" s="95">
        <v>11092.009641025643</v>
      </c>
      <c r="AQ29" s="95">
        <v>9529.1621052631599</v>
      </c>
      <c r="AR29" s="95">
        <v>10952.059317073172</v>
      </c>
      <c r="AS29" s="95">
        <v>10834.208615384616</v>
      </c>
      <c r="AT29" s="95">
        <v>9944.1173333333336</v>
      </c>
      <c r="AU29" s="95">
        <v>10812.03980487805</v>
      </c>
      <c r="AV29" s="95">
        <v>9291.9031578947379</v>
      </c>
      <c r="AW29" s="95">
        <v>7324.8114871794878</v>
      </c>
      <c r="AX29" s="95">
        <v>8640.1920000000009</v>
      </c>
      <c r="AY29" s="95">
        <v>14232.689435897437</v>
      </c>
      <c r="AZ29" s="95">
        <v>16666.690536585364</v>
      </c>
      <c r="BA29" s="95">
        <v>12720.113684210524</v>
      </c>
      <c r="BB29" s="95">
        <v>11562.048205128207</v>
      </c>
      <c r="BC29" s="95">
        <v>10650</v>
      </c>
      <c r="BD29" s="95">
        <v>11982.599384615387</v>
      </c>
      <c r="BE29" s="95">
        <v>11264.934153846156</v>
      </c>
      <c r="BF29" s="95">
        <v>10659.638564102564</v>
      </c>
      <c r="BG29" s="95">
        <v>10133.142153846155</v>
      </c>
      <c r="BH29" s="95">
        <v>9549.561263157897</v>
      </c>
      <c r="BI29" s="95">
        <v>8399.2173658536576</v>
      </c>
      <c r="BJ29" s="95">
        <v>8739.8644210526327</v>
      </c>
      <c r="BK29" s="95">
        <v>14238.153641025641</v>
      </c>
      <c r="BL29" s="95">
        <v>15236.953951219512</v>
      </c>
      <c r="BM29" s="95">
        <v>12400.864</v>
      </c>
      <c r="BN29" s="95">
        <v>12501.149853658535</v>
      </c>
      <c r="BO29" s="95">
        <v>10021.162947368422</v>
      </c>
      <c r="BP29" s="95">
        <v>11877.56041025641</v>
      </c>
      <c r="BQ29" s="95">
        <v>11886.691902439023</v>
      </c>
      <c r="BR29" s="95">
        <v>10134.197333333334</v>
      </c>
      <c r="BS29" s="95">
        <v>10343.866051282052</v>
      </c>
      <c r="BT29" s="95">
        <v>10218.24</v>
      </c>
      <c r="BU29" s="95">
        <v>8504.000195121951</v>
      </c>
      <c r="BV29" s="95">
        <v>9056.6155789473687</v>
      </c>
      <c r="BW29" s="95">
        <v>14718.251707317075</v>
      </c>
      <c r="BX29" s="95">
        <v>14434.53394871795</v>
      </c>
      <c r="BY29" s="95">
        <v>12393.813894736842</v>
      </c>
      <c r="BZ29" s="95">
        <v>12603.149853658535</v>
      </c>
      <c r="CA29" s="95">
        <v>10221.006315789475</v>
      </c>
      <c r="CB29" s="95">
        <v>12443.849025641028</v>
      </c>
      <c r="CC29" s="95">
        <v>11550.002731707316</v>
      </c>
      <c r="CD29" s="95">
        <v>10274.958222222222</v>
      </c>
      <c r="CE29" s="95">
        <v>10543.020717948719</v>
      </c>
      <c r="CF29" s="95">
        <v>10887.9</v>
      </c>
      <c r="CG29" s="95">
        <v>8543.1152820512834</v>
      </c>
      <c r="CH29" s="95">
        <v>9354.6955789473704</v>
      </c>
      <c r="CI29" s="95">
        <v>14627.536390243902</v>
      </c>
      <c r="CJ29" s="95">
        <v>14284.297846153848</v>
      </c>
      <c r="CK29" s="95">
        <v>12936.656842105263</v>
      </c>
      <c r="CL29" s="95">
        <v>12226.288780487805</v>
      </c>
      <c r="CM29" s="95">
        <v>10426.989473684212</v>
      </c>
      <c r="CN29" s="95">
        <v>13042.784780487804</v>
      </c>
      <c r="CO29" s="95">
        <v>11170.796102564102</v>
      </c>
      <c r="CP29" s="95">
        <v>10398.197333333334</v>
      </c>
      <c r="CQ29" s="95">
        <v>11187.700102564104</v>
      </c>
      <c r="CR29" s="95">
        <v>10690.56</v>
      </c>
      <c r="CS29" s="95">
        <v>8935.1386666666695</v>
      </c>
      <c r="CT29" s="95">
        <v>10091.52</v>
      </c>
      <c r="CU29" s="95">
        <v>14048.113560975607</v>
      </c>
      <c r="CV29" s="95">
        <v>14239.071794871796</v>
      </c>
      <c r="CW29" s="95">
        <v>13588.4</v>
      </c>
      <c r="CX29" s="95">
        <v>11930.422153846155</v>
      </c>
      <c r="CY29" s="95">
        <v>10726.231578947369</v>
      </c>
      <c r="CZ29" s="95">
        <v>13271.891707317074</v>
      </c>
      <c r="DA29" s="95">
        <v>11523.831179487181</v>
      </c>
      <c r="DB29" s="95">
        <v>10979.990270270271</v>
      </c>
      <c r="DC29" s="95">
        <v>12060.569560975611</v>
      </c>
      <c r="DD29" s="95">
        <v>10638.744421052632</v>
      </c>
      <c r="DE29" s="95">
        <v>9821.5801025641049</v>
      </c>
      <c r="DF29" s="95">
        <v>10540.8</v>
      </c>
      <c r="DG29" s="95">
        <v>13739.975179487181</v>
      </c>
      <c r="DH29" s="95">
        <v>15699.849951219514</v>
      </c>
      <c r="DI29" s="95">
        <v>12805.276631578949</v>
      </c>
      <c r="DJ29" s="95">
        <v>12283.852512820513</v>
      </c>
      <c r="DK29" s="95">
        <v>12097.5</v>
      </c>
      <c r="DL29" s="95">
        <v>12585.848000000002</v>
      </c>
      <c r="DM29" s="95">
        <v>12439.908923076924</v>
      </c>
      <c r="DN29" s="95">
        <v>11116.042666666666</v>
      </c>
      <c r="DO29" s="95">
        <v>12034.514731707317</v>
      </c>
      <c r="DP29" s="95">
        <v>11069.304421052633</v>
      </c>
      <c r="DQ29" s="95">
        <v>10788.684292682927</v>
      </c>
      <c r="DR29" s="95">
        <v>10565.241263157895</v>
      </c>
      <c r="DS29" s="95">
        <v>14051.621333333336</v>
      </c>
      <c r="DT29" s="95">
        <v>15989.629463414636</v>
      </c>
      <c r="DU29" s="95">
        <v>13143.12</v>
      </c>
      <c r="DV29" s="95">
        <v>13202.710769230771</v>
      </c>
      <c r="DW29" s="95">
        <v>12056.16</v>
      </c>
      <c r="DX29" s="95">
        <v>12960.016205128206</v>
      </c>
      <c r="DY29" s="95">
        <v>13393.624975609757</v>
      </c>
      <c r="DZ29" s="95">
        <v>11499.84</v>
      </c>
      <c r="EA29" s="95">
        <v>11968.128205128207</v>
      </c>
      <c r="EB29" s="95">
        <v>11499.903157894738</v>
      </c>
      <c r="EC29" s="95">
        <v>11349.992780487804</v>
      </c>
      <c r="ED29" s="95">
        <v>11021.696842105264</v>
      </c>
      <c r="EE29" s="95">
        <v>14973.827076923077</v>
      </c>
      <c r="EF29" s="95">
        <v>15648.687804878049</v>
      </c>
      <c r="EG29" s="95">
        <v>13484.778947368422</v>
      </c>
      <c r="EH29" s="95">
        <v>14157.759219512196</v>
      </c>
      <c r="EI29" s="95">
        <v>11976.327578947368</v>
      </c>
      <c r="EJ29" s="95">
        <v>13338.503589743592</v>
      </c>
    </row>
    <row r="30" spans="1:140" ht="13.7" customHeight="1" x14ac:dyDescent="0.2">
      <c r="A30" s="256" t="s">
        <v>60</v>
      </c>
      <c r="B30" s="135"/>
      <c r="C30" s="95">
        <v>0.20499999999999829</v>
      </c>
      <c r="D30" s="95">
        <v>2.4371842105263148</v>
      </c>
      <c r="E30" s="95">
        <v>1.4447317073170751</v>
      </c>
      <c r="F30" s="160">
        <v>1.9123382515786886</v>
      </c>
      <c r="G30" s="95">
        <v>0.95868803418803594</v>
      </c>
      <c r="H30" s="95">
        <v>0.91682051282051447</v>
      </c>
      <c r="I30" s="95">
        <v>1.0005555555555574</v>
      </c>
      <c r="J30" s="95">
        <v>0.49978883183568357</v>
      </c>
      <c r="K30" s="95">
        <v>0.99968292682926929</v>
      </c>
      <c r="L30" s="95">
        <v>-1.0526315789860519E-4</v>
      </c>
      <c r="M30" s="95">
        <v>-6.6897435897434576E-2</v>
      </c>
      <c r="N30" s="95">
        <v>5.0000000000238742E-4</v>
      </c>
      <c r="O30" s="95">
        <v>0.70180769230768902</v>
      </c>
      <c r="P30" s="95">
        <v>0.65371794871794719</v>
      </c>
      <c r="Q30" s="95">
        <v>0.74989743589743796</v>
      </c>
      <c r="R30" s="95">
        <v>0.65625</v>
      </c>
      <c r="S30" s="95">
        <v>0.45302198742635369</v>
      </c>
      <c r="T30" s="95">
        <v>0.49961538461538524</v>
      </c>
      <c r="U30" s="95">
        <v>0.40815789473684205</v>
      </c>
      <c r="V30" s="95">
        <v>0.45129268292683378</v>
      </c>
      <c r="W30" s="160">
        <v>0.52204428910869538</v>
      </c>
      <c r="X30" s="95">
        <v>0.75149196579242883</v>
      </c>
      <c r="Y30" s="95">
        <v>0.86710240282246431</v>
      </c>
      <c r="Z30" s="95">
        <v>0.95554324788232492</v>
      </c>
      <c r="AA30" s="95">
        <v>1.2095684770797988</v>
      </c>
      <c r="AB30" s="95">
        <v>1.4635488932787482</v>
      </c>
      <c r="AC30" s="212">
        <v>1.0594018942347105</v>
      </c>
      <c r="AD30" s="156"/>
      <c r="AE30" s="157"/>
      <c r="AG30" s="95">
        <v>11980.19876923077</v>
      </c>
      <c r="AH30" s="95">
        <v>11000.117333333335</v>
      </c>
      <c r="AI30" s="95">
        <v>12137.870634146342</v>
      </c>
      <c r="AJ30" s="95">
        <v>9200.0968421052621</v>
      </c>
      <c r="AK30" s="95">
        <v>10064.122051282053</v>
      </c>
      <c r="AL30" s="95">
        <v>11700.2</v>
      </c>
      <c r="AM30" s="95">
        <v>12867.202051282053</v>
      </c>
      <c r="AN30" s="95">
        <v>14111.939692307693</v>
      </c>
      <c r="AO30" s="95">
        <v>13158.047999999999</v>
      </c>
      <c r="AP30" s="95">
        <v>10621.932512820515</v>
      </c>
      <c r="AQ30" s="95">
        <v>11152.613052631579</v>
      </c>
      <c r="AR30" s="95">
        <v>12095.905756097562</v>
      </c>
      <c r="AS30" s="95">
        <v>11786.076717948717</v>
      </c>
      <c r="AT30" s="95">
        <v>10471.882666666666</v>
      </c>
      <c r="AU30" s="95">
        <v>11730.029853658538</v>
      </c>
      <c r="AV30" s="95">
        <v>10028.096842105262</v>
      </c>
      <c r="AW30" s="95">
        <v>10992.30317948718</v>
      </c>
      <c r="AX30" s="95">
        <v>11616.048000000001</v>
      </c>
      <c r="AY30" s="95">
        <v>12786.487384615386</v>
      </c>
      <c r="AZ30" s="95">
        <v>14585.95024390244</v>
      </c>
      <c r="BA30" s="95">
        <v>12461.254736842107</v>
      </c>
      <c r="BB30" s="95">
        <v>11374.028923076925</v>
      </c>
      <c r="BC30" s="95">
        <v>11936.3</v>
      </c>
      <c r="BD30" s="95">
        <v>11980.19876923077</v>
      </c>
      <c r="BE30" s="95">
        <v>12325.163487179489</v>
      </c>
      <c r="BF30" s="95">
        <v>11223.677128205127</v>
      </c>
      <c r="BG30" s="95">
        <v>10843.791794871795</v>
      </c>
      <c r="BH30" s="95">
        <v>10061.17810526316</v>
      </c>
      <c r="BI30" s="95">
        <v>11475.557268292683</v>
      </c>
      <c r="BJ30" s="95">
        <v>11168.703157894737</v>
      </c>
      <c r="BK30" s="95">
        <v>13371.451692307692</v>
      </c>
      <c r="BL30" s="95">
        <v>14061.030439024389</v>
      </c>
      <c r="BM30" s="95">
        <v>12499.313684210527</v>
      </c>
      <c r="BN30" s="95">
        <v>12382.829853658537</v>
      </c>
      <c r="BO30" s="95">
        <v>11013.523368421054</v>
      </c>
      <c r="BP30" s="95">
        <v>12016.140512820512</v>
      </c>
      <c r="BQ30" s="95">
        <v>12870.290341463413</v>
      </c>
      <c r="BR30" s="95">
        <v>10538.91911111111</v>
      </c>
      <c r="BS30" s="95">
        <v>10881.34358974359</v>
      </c>
      <c r="BT30" s="95">
        <v>10533.221052631579</v>
      </c>
      <c r="BU30" s="95">
        <v>11059.830634146341</v>
      </c>
      <c r="BV30" s="95">
        <v>11205.6</v>
      </c>
      <c r="BW30" s="95">
        <v>13965.153365853657</v>
      </c>
      <c r="BX30" s="95">
        <v>13528.557128205128</v>
      </c>
      <c r="BY30" s="95">
        <v>12537.411368421055</v>
      </c>
      <c r="BZ30" s="95">
        <v>12419.380682926829</v>
      </c>
      <c r="CA30" s="95">
        <v>11044.648421052632</v>
      </c>
      <c r="CB30" s="95">
        <v>12568.696000000002</v>
      </c>
      <c r="CC30" s="95">
        <v>12407.163317073169</v>
      </c>
      <c r="CD30" s="95">
        <v>10574.08</v>
      </c>
      <c r="CE30" s="95">
        <v>10915.231794871796</v>
      </c>
      <c r="CF30" s="95">
        <v>11004</v>
      </c>
      <c r="CG30" s="95">
        <v>10641.667692307694</v>
      </c>
      <c r="CH30" s="95">
        <v>11238.758736842106</v>
      </c>
      <c r="CI30" s="95">
        <v>14007.724682926828</v>
      </c>
      <c r="CJ30" s="95">
        <v>13573.628923076925</v>
      </c>
      <c r="CK30" s="95">
        <v>13122.452210526319</v>
      </c>
      <c r="CL30" s="95">
        <v>11971.488780487805</v>
      </c>
      <c r="CM30" s="95">
        <v>11080.092631578949</v>
      </c>
      <c r="CN30" s="95">
        <v>13123.857365853659</v>
      </c>
      <c r="CO30" s="95">
        <v>11933.603692307692</v>
      </c>
      <c r="CP30" s="95">
        <v>10605.681777777776</v>
      </c>
      <c r="CQ30" s="95">
        <v>11415.120410256412</v>
      </c>
      <c r="CR30" s="95">
        <v>10598.4</v>
      </c>
      <c r="CS30" s="95">
        <v>10674.53394871795</v>
      </c>
      <c r="CT30" s="95">
        <v>11765.861052631579</v>
      </c>
      <c r="CU30" s="95">
        <v>13499.820292682925</v>
      </c>
      <c r="CV30" s="95">
        <v>13614.873230769233</v>
      </c>
      <c r="CW30" s="95">
        <v>13719</v>
      </c>
      <c r="CX30" s="95">
        <v>11520.736410256412</v>
      </c>
      <c r="CY30" s="95">
        <v>11115.246315789474</v>
      </c>
      <c r="CZ30" s="95">
        <v>13162.826341463413</v>
      </c>
      <c r="DA30" s="95">
        <v>11969.564717948719</v>
      </c>
      <c r="DB30" s="95">
        <v>10882.897297297297</v>
      </c>
      <c r="DC30" s="95">
        <v>11917.789463414634</v>
      </c>
      <c r="DD30" s="95">
        <v>10189.881263157895</v>
      </c>
      <c r="DE30" s="95">
        <v>11162.642256410256</v>
      </c>
      <c r="DF30" s="95">
        <v>11804.256000000001</v>
      </c>
      <c r="DG30" s="95">
        <v>12983.038974358975</v>
      </c>
      <c r="DH30" s="95">
        <v>14822.749463414633</v>
      </c>
      <c r="DI30" s="95">
        <v>12652.130526315792</v>
      </c>
      <c r="DJ30" s="95">
        <v>11558.211076923079</v>
      </c>
      <c r="DK30" s="95">
        <v>12119.7</v>
      </c>
      <c r="DL30" s="95">
        <v>12167.494974358977</v>
      </c>
      <c r="DM30" s="95">
        <v>12516.067487179487</v>
      </c>
      <c r="DN30" s="95">
        <v>10676.003555555555</v>
      </c>
      <c r="DO30" s="95">
        <v>11489.395707317075</v>
      </c>
      <c r="DP30" s="95">
        <v>10223.078736842104</v>
      </c>
      <c r="DQ30" s="95">
        <v>11653.226341463414</v>
      </c>
      <c r="DR30" s="95">
        <v>11349.081263157896</v>
      </c>
      <c r="DS30" s="95">
        <v>13022.547897435898</v>
      </c>
      <c r="DT30" s="95">
        <v>14867.380682926829</v>
      </c>
      <c r="DU30" s="95">
        <v>12690.228210526315</v>
      </c>
      <c r="DV30" s="95">
        <v>12085.460512820513</v>
      </c>
      <c r="DW30" s="95">
        <v>11671.584000000001</v>
      </c>
      <c r="DX30" s="95">
        <v>12203.214974358974</v>
      </c>
      <c r="DY30" s="95">
        <v>13069.83219512195</v>
      </c>
      <c r="DZ30" s="95">
        <v>10707.957333333332</v>
      </c>
      <c r="EA30" s="95">
        <v>11054.544615384615</v>
      </c>
      <c r="EB30" s="95">
        <v>10256.198736842105</v>
      </c>
      <c r="EC30" s="95">
        <v>11689.050731707319</v>
      </c>
      <c r="ED30" s="95">
        <v>11382.24</v>
      </c>
      <c r="EE30" s="95">
        <v>13617.597538461541</v>
      </c>
      <c r="EF30" s="95">
        <v>14331.472195121949</v>
      </c>
      <c r="EG30" s="95">
        <v>12728.500210526317</v>
      </c>
      <c r="EH30" s="95">
        <v>12619.57931707317</v>
      </c>
      <c r="EI30" s="95">
        <v>11216.891789473686</v>
      </c>
      <c r="EJ30" s="95">
        <v>12239.156717948719</v>
      </c>
    </row>
    <row r="31" spans="1:140" ht="13.7" customHeight="1" x14ac:dyDescent="0.2">
      <c r="A31" s="256" t="s">
        <v>62</v>
      </c>
      <c r="B31" s="135"/>
      <c r="C31" s="95">
        <v>2.3108333333333348</v>
      </c>
      <c r="D31" s="95">
        <v>0.37992100243818783</v>
      </c>
      <c r="E31" s="95">
        <v>2.2863414634146295</v>
      </c>
      <c r="F31" s="160">
        <v>1.3993908929646395</v>
      </c>
      <c r="G31" s="95">
        <v>1.7565512820512836</v>
      </c>
      <c r="H31" s="95">
        <v>1.7631025641025673</v>
      </c>
      <c r="I31" s="95">
        <v>1.75</v>
      </c>
      <c r="J31" s="95">
        <v>0.50004492939666179</v>
      </c>
      <c r="K31" s="95">
        <v>1.0001951219512186</v>
      </c>
      <c r="L31" s="95">
        <v>-1.0526315789860519E-4</v>
      </c>
      <c r="M31" s="95">
        <v>0.45851282051282283</v>
      </c>
      <c r="N31" s="95">
        <v>0.75050000000000239</v>
      </c>
      <c r="O31" s="95">
        <v>0.70637179487179225</v>
      </c>
      <c r="P31" s="95">
        <v>0.66284615384615364</v>
      </c>
      <c r="Q31" s="95">
        <v>0.74989743589743796</v>
      </c>
      <c r="R31" s="95">
        <v>0.92800000000000082</v>
      </c>
      <c r="S31" s="95">
        <v>0.92508686350020497</v>
      </c>
      <c r="T31" s="95">
        <v>0.75</v>
      </c>
      <c r="U31" s="95">
        <v>1.0128947368421031</v>
      </c>
      <c r="V31" s="95">
        <v>1.0123658536585332</v>
      </c>
      <c r="W31" s="160">
        <v>0.90028560205689701</v>
      </c>
      <c r="X31" s="95">
        <v>10.817370493060785</v>
      </c>
      <c r="Y31" s="95">
        <v>11.779185199273002</v>
      </c>
      <c r="Z31" s="95">
        <v>11.687911160360052</v>
      </c>
      <c r="AA31" s="95">
        <v>3.9536664475917789</v>
      </c>
      <c r="AB31" s="95">
        <v>1.4856451007439162</v>
      </c>
      <c r="AC31" s="212">
        <v>5.7466147064491579</v>
      </c>
      <c r="AD31" s="156"/>
      <c r="AE31" s="157"/>
      <c r="AG31" s="95">
        <v>11262.086974358976</v>
      </c>
      <c r="AH31" s="95">
        <v>9943.9217777777776</v>
      </c>
      <c r="AI31" s="95">
        <v>10812.03980487805</v>
      </c>
      <c r="AJ31" s="95">
        <v>9200.0968421052621</v>
      </c>
      <c r="AK31" s="95">
        <v>10064.122051282053</v>
      </c>
      <c r="AL31" s="95">
        <v>11700.2</v>
      </c>
      <c r="AM31" s="95">
        <v>12877.874666666668</v>
      </c>
      <c r="AN31" s="95">
        <v>14111.939692307693</v>
      </c>
      <c r="AO31" s="95">
        <v>12254.4</v>
      </c>
      <c r="AP31" s="95">
        <v>10621.913230769231</v>
      </c>
      <c r="AQ31" s="95">
        <v>10292.21052631579</v>
      </c>
      <c r="AR31" s="95">
        <v>11716.966048780487</v>
      </c>
      <c r="AS31" s="95">
        <v>10632.923282051283</v>
      </c>
      <c r="AT31" s="95">
        <v>9855.9217777777776</v>
      </c>
      <c r="AU31" s="95">
        <v>11220.109463414634</v>
      </c>
      <c r="AV31" s="95">
        <v>10028.135578947367</v>
      </c>
      <c r="AW31" s="95">
        <v>10786.382564102565</v>
      </c>
      <c r="AX31" s="95">
        <v>11136</v>
      </c>
      <c r="AY31" s="95">
        <v>12490.006564102565</v>
      </c>
      <c r="AZ31" s="95">
        <v>14585.95024390244</v>
      </c>
      <c r="BA31" s="95">
        <v>12440.666105263157</v>
      </c>
      <c r="BB31" s="95">
        <v>10246.086769230769</v>
      </c>
      <c r="BC31" s="95">
        <v>10706.3</v>
      </c>
      <c r="BD31" s="95">
        <v>11130.689435897437</v>
      </c>
      <c r="BE31" s="95">
        <v>11081.417846153847</v>
      </c>
      <c r="BF31" s="95">
        <v>10527.845743589742</v>
      </c>
      <c r="BG31" s="95">
        <v>10339.961435897436</v>
      </c>
      <c r="BH31" s="95">
        <v>10028.058105263159</v>
      </c>
      <c r="BI31" s="95">
        <v>11223.214243902441</v>
      </c>
      <c r="BJ31" s="95">
        <v>10671.903157894738</v>
      </c>
      <c r="BK31" s="95">
        <v>13017.214358974359</v>
      </c>
      <c r="BL31" s="95">
        <v>14014.02868292683</v>
      </c>
      <c r="BM31" s="95">
        <v>12436.598736842105</v>
      </c>
      <c r="BN31" s="95">
        <v>11117.800975609756</v>
      </c>
      <c r="BO31" s="95">
        <v>9841.8307368421065</v>
      </c>
      <c r="BP31" s="95">
        <v>11127.23794871795</v>
      </c>
      <c r="BQ31" s="95">
        <v>11534.607804878047</v>
      </c>
      <c r="BR31" s="95">
        <v>9856.0782222222224</v>
      </c>
      <c r="BS31" s="95">
        <v>10340.09641025641</v>
      </c>
      <c r="BT31" s="95">
        <v>10464.141473684213</v>
      </c>
      <c r="BU31" s="95">
        <v>10780.114731707317</v>
      </c>
      <c r="BV31" s="95">
        <v>10671.903157894738</v>
      </c>
      <c r="BW31" s="95">
        <v>13549.879024390244</v>
      </c>
      <c r="BX31" s="95">
        <v>13442.144615384614</v>
      </c>
      <c r="BY31" s="95">
        <v>12432.202105263159</v>
      </c>
      <c r="BZ31" s="95">
        <v>11117.82087804878</v>
      </c>
      <c r="CA31" s="95">
        <v>9838.0538947368441</v>
      </c>
      <c r="CB31" s="95">
        <v>11596.76717948718</v>
      </c>
      <c r="CC31" s="95">
        <v>11078.933463414634</v>
      </c>
      <c r="CD31" s="95">
        <v>9855.9217777777776</v>
      </c>
      <c r="CE31" s="95">
        <v>10339.990358974359</v>
      </c>
      <c r="CF31" s="95">
        <v>10899.9</v>
      </c>
      <c r="CG31" s="95">
        <v>10337.136615384617</v>
      </c>
      <c r="CH31" s="95">
        <v>10671.864421052633</v>
      </c>
      <c r="CI31" s="95">
        <v>13545.251707317069</v>
      </c>
      <c r="CJ31" s="95">
        <v>13442.086769230771</v>
      </c>
      <c r="CK31" s="95">
        <v>12968.488421052632</v>
      </c>
      <c r="CL31" s="95">
        <v>10682.066926829268</v>
      </c>
      <c r="CM31" s="95">
        <v>9834.896842105265</v>
      </c>
      <c r="CN31" s="95">
        <v>12069.784390243902</v>
      </c>
      <c r="CO31" s="95">
        <v>10618.423179487181</v>
      </c>
      <c r="CP31" s="95">
        <v>9856.0391111111112</v>
      </c>
      <c r="CQ31" s="95">
        <v>10780.130666666666</v>
      </c>
      <c r="CR31" s="95">
        <v>10463.904</v>
      </c>
      <c r="CS31" s="95">
        <v>10334.003282051282</v>
      </c>
      <c r="CT31" s="95">
        <v>11135.898947368421</v>
      </c>
      <c r="CU31" s="95">
        <v>13009.915902439023</v>
      </c>
      <c r="CV31" s="95">
        <v>13442.028923076923</v>
      </c>
      <c r="CW31" s="95">
        <v>13509.3</v>
      </c>
      <c r="CX31" s="95">
        <v>10246.009641025643</v>
      </c>
      <c r="CY31" s="95">
        <v>9831.410526315789</v>
      </c>
      <c r="CZ31" s="95">
        <v>12066.281560975609</v>
      </c>
      <c r="DA31" s="95">
        <v>10614.913846153848</v>
      </c>
      <c r="DB31" s="95">
        <v>10080.126486486486</v>
      </c>
      <c r="DC31" s="95">
        <v>11220.079609756098</v>
      </c>
      <c r="DD31" s="95">
        <v>10028.096842105262</v>
      </c>
      <c r="DE31" s="95">
        <v>10770.933743589745</v>
      </c>
      <c r="DF31" s="95">
        <v>11136</v>
      </c>
      <c r="DG31" s="95">
        <v>12468.603487179487</v>
      </c>
      <c r="DH31" s="95">
        <v>14585.810926829265</v>
      </c>
      <c r="DI31" s="95">
        <v>12419.961263157897</v>
      </c>
      <c r="DJ31" s="95">
        <v>10246.144615384615</v>
      </c>
      <c r="DK31" s="95">
        <v>10688.4</v>
      </c>
      <c r="DL31" s="95">
        <v>11112.795692307693</v>
      </c>
      <c r="DM31" s="95">
        <v>11062.722461538462</v>
      </c>
      <c r="DN31" s="95">
        <v>9856</v>
      </c>
      <c r="DO31" s="95">
        <v>10780.095609756096</v>
      </c>
      <c r="DP31" s="95">
        <v>10028.096842105262</v>
      </c>
      <c r="DQ31" s="95">
        <v>11207.89931707317</v>
      </c>
      <c r="DR31" s="95">
        <v>10671.941894736843</v>
      </c>
      <c r="DS31" s="95">
        <v>12464.49641025641</v>
      </c>
      <c r="DT31" s="95">
        <v>14585.990048780486</v>
      </c>
      <c r="DU31" s="95">
        <v>12415.893894736842</v>
      </c>
      <c r="DV31" s="95">
        <v>10681.979897435898</v>
      </c>
      <c r="DW31" s="95">
        <v>10257.408000000001</v>
      </c>
      <c r="DX31" s="95">
        <v>11109.286358974361</v>
      </c>
      <c r="DY31" s="95">
        <v>11516.227902439026</v>
      </c>
      <c r="DZ31" s="95">
        <v>9856.1173333333318</v>
      </c>
      <c r="EA31" s="95">
        <v>10339.971076923077</v>
      </c>
      <c r="EB31" s="95">
        <v>10028.096842105262</v>
      </c>
      <c r="EC31" s="95">
        <v>11204.933853658538</v>
      </c>
      <c r="ED31" s="95">
        <v>10671.903157894738</v>
      </c>
      <c r="EE31" s="95">
        <v>12990.618666666667</v>
      </c>
      <c r="EF31" s="95">
        <v>14013.97131707317</v>
      </c>
      <c r="EG31" s="95">
        <v>12411.826526315792</v>
      </c>
      <c r="EH31" s="95">
        <v>11118.149268292682</v>
      </c>
      <c r="EI31" s="95">
        <v>9820.951578947368</v>
      </c>
      <c r="EJ31" s="95">
        <v>11105.834871794874</v>
      </c>
    </row>
    <row r="32" spans="1:140" ht="13.7" customHeight="1" x14ac:dyDescent="0.2">
      <c r="A32" s="256" t="s">
        <v>61</v>
      </c>
      <c r="B32" s="159"/>
      <c r="C32" s="95">
        <v>0.96833333333333371</v>
      </c>
      <c r="D32" s="95">
        <v>2.9928157894736813</v>
      </c>
      <c r="E32" s="95">
        <v>2.2863414634146295</v>
      </c>
      <c r="F32" s="160">
        <v>2.6027766765213087</v>
      </c>
      <c r="G32" s="95">
        <v>1.7565512820512836</v>
      </c>
      <c r="H32" s="95">
        <v>1.7631025641025673</v>
      </c>
      <c r="I32" s="95">
        <v>1.75</v>
      </c>
      <c r="J32" s="95">
        <v>1.000229139922979</v>
      </c>
      <c r="K32" s="95">
        <v>1.0001951219512186</v>
      </c>
      <c r="L32" s="95">
        <v>1.0002631578947394</v>
      </c>
      <c r="M32" s="95">
        <v>1.7438461538461496</v>
      </c>
      <c r="N32" s="95">
        <v>1.7497500000000024</v>
      </c>
      <c r="O32" s="95">
        <v>0.96291025641026096</v>
      </c>
      <c r="P32" s="95">
        <v>0.92594871794872091</v>
      </c>
      <c r="Q32" s="95">
        <v>0.9998717948717939</v>
      </c>
      <c r="R32" s="95">
        <v>0.92800000000000082</v>
      </c>
      <c r="S32" s="95">
        <v>1.0085484019617468</v>
      </c>
      <c r="T32" s="95">
        <v>1.0003846153846183</v>
      </c>
      <c r="U32" s="95">
        <v>1.0128947368421031</v>
      </c>
      <c r="V32" s="95">
        <v>1.0123658536585332</v>
      </c>
      <c r="W32" s="160">
        <v>1.2367127487597394</v>
      </c>
      <c r="X32" s="95">
        <v>0.74994963058740538</v>
      </c>
      <c r="Y32" s="95">
        <v>1.1684442246318447</v>
      </c>
      <c r="Z32" s="95">
        <v>1.4505354900779395</v>
      </c>
      <c r="AA32" s="95">
        <v>1.5764071066042256</v>
      </c>
      <c r="AB32" s="95">
        <v>1.7023899884689229</v>
      </c>
      <c r="AC32" s="212">
        <v>1.4180510672910209</v>
      </c>
      <c r="AD32" s="156"/>
      <c r="AE32" s="157"/>
      <c r="AF32" s="157"/>
      <c r="AG32" s="95">
        <v>11262.086974358976</v>
      </c>
      <c r="AH32" s="95">
        <v>9943.9217777777776</v>
      </c>
      <c r="AI32" s="95">
        <v>10812.03980487805</v>
      </c>
      <c r="AJ32" s="95">
        <v>9752.0968421052639</v>
      </c>
      <c r="AK32" s="95">
        <v>10511.205333333333</v>
      </c>
      <c r="AL32" s="95">
        <v>12099.9</v>
      </c>
      <c r="AM32" s="95">
        <v>13174.355487179488</v>
      </c>
      <c r="AN32" s="95">
        <v>14405.939692307693</v>
      </c>
      <c r="AO32" s="95">
        <v>12254.4</v>
      </c>
      <c r="AP32" s="95">
        <v>10716.057846153848</v>
      </c>
      <c r="AQ32" s="95">
        <v>10292.21052631579</v>
      </c>
      <c r="AR32" s="95">
        <v>11716.966048780487</v>
      </c>
      <c r="AS32" s="95">
        <v>10632.923282051283</v>
      </c>
      <c r="AT32" s="95">
        <v>9855.9217777777776</v>
      </c>
      <c r="AU32" s="95">
        <v>11220.109463414634</v>
      </c>
      <c r="AV32" s="95">
        <v>10119.941894736843</v>
      </c>
      <c r="AW32" s="95">
        <v>10737.43282051282</v>
      </c>
      <c r="AX32" s="95">
        <v>11136.096000000001</v>
      </c>
      <c r="AY32" s="95">
        <v>12410.362051282051</v>
      </c>
      <c r="AZ32" s="95">
        <v>15299.940292682928</v>
      </c>
      <c r="BA32" s="95">
        <v>12440.666105263157</v>
      </c>
      <c r="BB32" s="95">
        <v>10245.865025641026</v>
      </c>
      <c r="BC32" s="95">
        <v>10706.3</v>
      </c>
      <c r="BD32" s="95">
        <v>11130.689435897437</v>
      </c>
      <c r="BE32" s="95">
        <v>11122.83917948718</v>
      </c>
      <c r="BF32" s="95">
        <v>10561.84</v>
      </c>
      <c r="BG32" s="95">
        <v>10373.733948717949</v>
      </c>
      <c r="BH32" s="95">
        <v>10153.023157894737</v>
      </c>
      <c r="BI32" s="95">
        <v>11212.815219512195</v>
      </c>
      <c r="BJ32" s="95">
        <v>10708.8</v>
      </c>
      <c r="BK32" s="95">
        <v>12979.321025641028</v>
      </c>
      <c r="BL32" s="95">
        <v>14751.074731707316</v>
      </c>
      <c r="BM32" s="95">
        <v>12479.267368421055</v>
      </c>
      <c r="BN32" s="95">
        <v>11154.530926829268</v>
      </c>
      <c r="BO32" s="95">
        <v>9876.7326315789487</v>
      </c>
      <c r="BP32" s="95">
        <v>11166.689025641028</v>
      </c>
      <c r="BQ32" s="95">
        <v>11616.30731707317</v>
      </c>
      <c r="BR32" s="95">
        <v>9922.8017777777786</v>
      </c>
      <c r="BS32" s="95">
        <v>10411.266461538462</v>
      </c>
      <c r="BT32" s="95">
        <v>10629.059368421053</v>
      </c>
      <c r="BU32" s="95">
        <v>10807.172292682926</v>
      </c>
      <c r="BV32" s="95">
        <v>10741.92</v>
      </c>
      <c r="BW32" s="95">
        <v>13565.303414634143</v>
      </c>
      <c r="BX32" s="95">
        <v>14193.865025641026</v>
      </c>
      <c r="BY32" s="95">
        <v>12521.684210526317</v>
      </c>
      <c r="BZ32" s="95">
        <v>11191.489756097561</v>
      </c>
      <c r="CA32" s="95">
        <v>9908.3612631578981</v>
      </c>
      <c r="CB32" s="95">
        <v>11679.378666666669</v>
      </c>
      <c r="CC32" s="95">
        <v>11198.426536585364</v>
      </c>
      <c r="CD32" s="95">
        <v>9954.6773333333331</v>
      </c>
      <c r="CE32" s="95">
        <v>10445.231794871796</v>
      </c>
      <c r="CF32" s="95">
        <v>11112.2</v>
      </c>
      <c r="CG32" s="95">
        <v>10400.468512820513</v>
      </c>
      <c r="CH32" s="95">
        <v>10778.816842105265</v>
      </c>
      <c r="CI32" s="95">
        <v>13607.924487804876</v>
      </c>
      <c r="CJ32" s="95">
        <v>14242.841435897437</v>
      </c>
      <c r="CK32" s="95">
        <v>13106.465684210527</v>
      </c>
      <c r="CL32" s="95">
        <v>10787.89736585366</v>
      </c>
      <c r="CM32" s="95">
        <v>9939.7768421052642</v>
      </c>
      <c r="CN32" s="95">
        <v>12198.47356097561</v>
      </c>
      <c r="CO32" s="95">
        <v>10769.073846153848</v>
      </c>
      <c r="CP32" s="95">
        <v>9989.8382222222208</v>
      </c>
      <c r="CQ32" s="95">
        <v>10925.120410256412</v>
      </c>
      <c r="CR32" s="95">
        <v>10702.08</v>
      </c>
      <c r="CS32" s="95">
        <v>10432.900923076924</v>
      </c>
      <c r="CT32" s="95">
        <v>11285.658947368422</v>
      </c>
      <c r="CU32" s="95">
        <v>13115.010146341463</v>
      </c>
      <c r="CV32" s="95">
        <v>14287.836102564104</v>
      </c>
      <c r="CW32" s="95">
        <v>13703</v>
      </c>
      <c r="CX32" s="95">
        <v>10385.100717948719</v>
      </c>
      <c r="CY32" s="95">
        <v>9971.4054736842118</v>
      </c>
      <c r="CZ32" s="95">
        <v>12237.671414634146</v>
      </c>
      <c r="DA32" s="95">
        <v>10805.073435897437</v>
      </c>
      <c r="DB32" s="95">
        <v>10249.044324324324</v>
      </c>
      <c r="DC32" s="95">
        <v>11407.610341463413</v>
      </c>
      <c r="DD32" s="95">
        <v>10289.318736842108</v>
      </c>
      <c r="DE32" s="95">
        <v>10910.686769230771</v>
      </c>
      <c r="DF32" s="95">
        <v>11324.16</v>
      </c>
      <c r="DG32" s="95">
        <v>12609.111794871797</v>
      </c>
      <c r="DH32" s="95">
        <v>15557.030048780487</v>
      </c>
      <c r="DI32" s="95">
        <v>12641.381052631579</v>
      </c>
      <c r="DJ32" s="95">
        <v>10419.066051282052</v>
      </c>
      <c r="DK32" s="95">
        <v>10878</v>
      </c>
      <c r="DL32" s="95">
        <v>11310.966974358977</v>
      </c>
      <c r="DM32" s="95">
        <v>11302.706871794873</v>
      </c>
      <c r="DN32" s="95">
        <v>10056.522666666666</v>
      </c>
      <c r="DO32" s="95">
        <v>10999.443512195121</v>
      </c>
      <c r="DP32" s="95">
        <v>10322.4</v>
      </c>
      <c r="DQ32" s="95">
        <v>11393.678634146341</v>
      </c>
      <c r="DR32" s="95">
        <v>10885.44</v>
      </c>
      <c r="DS32" s="95">
        <v>12652.110769230769</v>
      </c>
      <c r="DT32" s="95">
        <v>15610.169560975606</v>
      </c>
      <c r="DU32" s="95">
        <v>12683.797894736841</v>
      </c>
      <c r="DV32" s="95">
        <v>10897.449230769231</v>
      </c>
      <c r="DW32" s="95">
        <v>10475.808000000001</v>
      </c>
      <c r="DX32" s="95">
        <v>11347.323282051282</v>
      </c>
      <c r="DY32" s="95">
        <v>11803.658926829268</v>
      </c>
      <c r="DZ32" s="95">
        <v>10088.398222222222</v>
      </c>
      <c r="EA32" s="95">
        <v>10584.583179487181</v>
      </c>
      <c r="EB32" s="95">
        <v>10359.258105263159</v>
      </c>
      <c r="EC32" s="95">
        <v>11433.463609756098</v>
      </c>
      <c r="ED32" s="95">
        <v>10922.336842105262</v>
      </c>
      <c r="EE32" s="95">
        <v>13230.985025641025</v>
      </c>
      <c r="EF32" s="95">
        <v>15044.988682926829</v>
      </c>
      <c r="EG32" s="95">
        <v>12722.399157894739</v>
      </c>
      <c r="EH32" s="95">
        <v>11379.249365853659</v>
      </c>
      <c r="EI32" s="95">
        <v>10065.865263157895</v>
      </c>
      <c r="EJ32" s="95">
        <v>11383.322871794873</v>
      </c>
    </row>
    <row r="33" spans="1:140" ht="13.7" customHeight="1" x14ac:dyDescent="0.2">
      <c r="A33" s="256" t="s">
        <v>59</v>
      </c>
      <c r="B33" s="135"/>
      <c r="C33" s="95">
        <v>1.3583333333333307</v>
      </c>
      <c r="D33" s="95">
        <v>3.1701052631578932</v>
      </c>
      <c r="E33" s="95">
        <v>2.2777560975609781</v>
      </c>
      <c r="F33" s="160">
        <v>2.6558235166815756</v>
      </c>
      <c r="G33" s="95">
        <v>2.0161239316239339</v>
      </c>
      <c r="H33" s="95">
        <v>2.5323589743589743</v>
      </c>
      <c r="I33" s="95">
        <v>1.4998888888888899</v>
      </c>
      <c r="J33" s="95">
        <v>1.00025353016688</v>
      </c>
      <c r="K33" s="95">
        <v>1.0002439024390242</v>
      </c>
      <c r="L33" s="95">
        <v>1.0002631578947359</v>
      </c>
      <c r="M33" s="95">
        <v>1.0031794871794908</v>
      </c>
      <c r="N33" s="95">
        <v>1.0004999999999988</v>
      </c>
      <c r="O33" s="95">
        <v>0.96756410256409708</v>
      </c>
      <c r="P33" s="95">
        <v>0.93528205128205144</v>
      </c>
      <c r="Q33" s="95">
        <v>0.99984615384615694</v>
      </c>
      <c r="R33" s="95">
        <v>0.93750000000000355</v>
      </c>
      <c r="S33" s="95">
        <v>1.0088115598564933</v>
      </c>
      <c r="T33" s="95">
        <v>1.0003846153846112</v>
      </c>
      <c r="U33" s="95">
        <v>1.0136842105263177</v>
      </c>
      <c r="V33" s="95">
        <v>1.0123658536585403</v>
      </c>
      <c r="W33" s="160">
        <v>1.1561021411820072</v>
      </c>
      <c r="X33" s="95">
        <v>1.009746694170385</v>
      </c>
      <c r="Y33" s="95">
        <v>0.89906873315109692</v>
      </c>
      <c r="Z33" s="95">
        <v>0.86013126308442267</v>
      </c>
      <c r="AA33" s="95">
        <v>0.85862537472678113</v>
      </c>
      <c r="AB33" s="95">
        <v>0.85829475927199894</v>
      </c>
      <c r="AC33" s="212">
        <v>0.94743530176544155</v>
      </c>
      <c r="AD33" s="156"/>
      <c r="AE33" s="157"/>
      <c r="AG33" s="95">
        <v>10302.67958974359</v>
      </c>
      <c r="AH33" s="95">
        <v>9152</v>
      </c>
      <c r="AI33" s="95">
        <v>10200.039804878048</v>
      </c>
      <c r="AJ33" s="95">
        <v>9200.0968421052621</v>
      </c>
      <c r="AK33" s="95">
        <v>9519.4041025641036</v>
      </c>
      <c r="AL33" s="95">
        <v>10400.1</v>
      </c>
      <c r="AM33" s="95">
        <v>12622.39712820513</v>
      </c>
      <c r="AN33" s="95">
        <v>14503.939692307693</v>
      </c>
      <c r="AO33" s="95">
        <v>12124.8</v>
      </c>
      <c r="AP33" s="95">
        <v>10152.125333333333</v>
      </c>
      <c r="AQ33" s="95">
        <v>9941.153684210527</v>
      </c>
      <c r="AR33" s="95">
        <v>10144.118634146342</v>
      </c>
      <c r="AS33" s="95">
        <v>9533.8849230769229</v>
      </c>
      <c r="AT33" s="95">
        <v>8975.9217777777776</v>
      </c>
      <c r="AU33" s="95">
        <v>10199.920390243902</v>
      </c>
      <c r="AV33" s="95">
        <v>9015.9418947368431</v>
      </c>
      <c r="AW33" s="95">
        <v>9534.8974358974374</v>
      </c>
      <c r="AX33" s="95">
        <v>9984.0960000000014</v>
      </c>
      <c r="AY33" s="95">
        <v>11842.929846153847</v>
      </c>
      <c r="AZ33" s="95">
        <v>14688.169170731706</v>
      </c>
      <c r="BA33" s="95">
        <v>11816.034526315791</v>
      </c>
      <c r="BB33" s="95">
        <v>10339.884307692309</v>
      </c>
      <c r="BC33" s="95">
        <v>9720</v>
      </c>
      <c r="BD33" s="95">
        <v>9339.7628717948719</v>
      </c>
      <c r="BE33" s="95">
        <v>10093.597948717948</v>
      </c>
      <c r="BF33" s="95">
        <v>9742.1792820512801</v>
      </c>
      <c r="BG33" s="95">
        <v>9588.1156923076942</v>
      </c>
      <c r="BH33" s="95">
        <v>9236.7418947368424</v>
      </c>
      <c r="BI33" s="95">
        <v>10173.400390243902</v>
      </c>
      <c r="BJ33" s="95">
        <v>9693.158736842106</v>
      </c>
      <c r="BK33" s="95">
        <v>12063.568820512821</v>
      </c>
      <c r="BL33" s="95">
        <v>13559.289560975607</v>
      </c>
      <c r="BM33" s="95">
        <v>11516.172631578949</v>
      </c>
      <c r="BN33" s="95">
        <v>11260.879609756097</v>
      </c>
      <c r="BO33" s="95">
        <v>9176.312421052633</v>
      </c>
      <c r="BP33" s="95">
        <v>9546.7074871794885</v>
      </c>
      <c r="BQ33" s="95">
        <v>10624.548878048779</v>
      </c>
      <c r="BR33" s="95">
        <v>9218.9582222222216</v>
      </c>
      <c r="BS33" s="95">
        <v>9712.2438974358975</v>
      </c>
      <c r="BT33" s="95">
        <v>9776.5389473684227</v>
      </c>
      <c r="BU33" s="95">
        <v>9922.68643902439</v>
      </c>
      <c r="BV33" s="95">
        <v>9788.7418947368424</v>
      </c>
      <c r="BW33" s="95">
        <v>12470.61951219512</v>
      </c>
      <c r="BX33" s="95">
        <v>12810.435692307692</v>
      </c>
      <c r="BY33" s="95">
        <v>11421.751578947369</v>
      </c>
      <c r="BZ33" s="95">
        <v>11326.119804878048</v>
      </c>
      <c r="CA33" s="95">
        <v>9323.5705263157906</v>
      </c>
      <c r="CB33" s="95">
        <v>10101.367589743591</v>
      </c>
      <c r="CC33" s="95">
        <v>10339.640585365853</v>
      </c>
      <c r="CD33" s="95">
        <v>9335.0400000000009</v>
      </c>
      <c r="CE33" s="95">
        <v>9847.3725128205151</v>
      </c>
      <c r="CF33" s="95">
        <v>10344</v>
      </c>
      <c r="CG33" s="95">
        <v>9668.9460512820515</v>
      </c>
      <c r="CH33" s="95">
        <v>9899.1031578947386</v>
      </c>
      <c r="CI33" s="95">
        <v>12413.529365853656</v>
      </c>
      <c r="CJ33" s="95">
        <v>12659.852512820513</v>
      </c>
      <c r="CK33" s="95">
        <v>11848.360421052636</v>
      </c>
      <c r="CL33" s="95">
        <v>10956.4</v>
      </c>
      <c r="CM33" s="95">
        <v>9478.7115789473683</v>
      </c>
      <c r="CN33" s="95">
        <v>10666.941073170732</v>
      </c>
      <c r="CO33" s="95">
        <v>10033.993846153848</v>
      </c>
      <c r="CP33" s="95">
        <v>9444.1991111111111</v>
      </c>
      <c r="CQ33" s="95">
        <v>10403.609641025643</v>
      </c>
      <c r="CR33" s="95">
        <v>10076.16</v>
      </c>
      <c r="CS33" s="95">
        <v>9815.1907692307705</v>
      </c>
      <c r="CT33" s="95">
        <v>10437.120000000001</v>
      </c>
      <c r="CU33" s="95">
        <v>11884.321365853659</v>
      </c>
      <c r="CV33" s="95">
        <v>12531.983589743588</v>
      </c>
      <c r="CW33" s="95">
        <v>12295.4</v>
      </c>
      <c r="CX33" s="95">
        <v>10584.332512820514</v>
      </c>
      <c r="CY33" s="95">
        <v>9621.9797894736839</v>
      </c>
      <c r="CZ33" s="95">
        <v>10816.915902439025</v>
      </c>
      <c r="DA33" s="95">
        <v>10140.729641025642</v>
      </c>
      <c r="DB33" s="95">
        <v>9763.2486486486487</v>
      </c>
      <c r="DC33" s="95">
        <v>10950.749853658535</v>
      </c>
      <c r="DD33" s="95">
        <v>9777.7018947368433</v>
      </c>
      <c r="DE33" s="95">
        <v>10365.073025641026</v>
      </c>
      <c r="DF33" s="95">
        <v>10540.704000000002</v>
      </c>
      <c r="DG33" s="95">
        <v>11379.138666666666</v>
      </c>
      <c r="DH33" s="95">
        <v>13521.070243902437</v>
      </c>
      <c r="DI33" s="95">
        <v>11286.11452631579</v>
      </c>
      <c r="DJ33" s="95">
        <v>10655.82071794872</v>
      </c>
      <c r="DK33" s="95">
        <v>10596.6</v>
      </c>
      <c r="DL33" s="95">
        <v>10084.705641025641</v>
      </c>
      <c r="DM33" s="95">
        <v>10683.588102564105</v>
      </c>
      <c r="DN33" s="95">
        <v>9641.1626666666671</v>
      </c>
      <c r="DO33" s="95">
        <v>10638.946926829267</v>
      </c>
      <c r="DP33" s="95">
        <v>9895.6168421052625</v>
      </c>
      <c r="DQ33" s="95">
        <v>10923.881560975609</v>
      </c>
      <c r="DR33" s="95">
        <v>10193.735578947371</v>
      </c>
      <c r="DS33" s="95">
        <v>11377.509333333333</v>
      </c>
      <c r="DT33" s="95">
        <v>13455.81014634146</v>
      </c>
      <c r="DU33" s="95">
        <v>11276.778947368422</v>
      </c>
      <c r="DV33" s="95">
        <v>11187.820717948718</v>
      </c>
      <c r="DW33" s="95">
        <v>10298.016</v>
      </c>
      <c r="DX33" s="95">
        <v>10199.568820512821</v>
      </c>
      <c r="DY33" s="95">
        <v>11233.792390243903</v>
      </c>
      <c r="DZ33" s="95">
        <v>9736.4373333333333</v>
      </c>
      <c r="EA33" s="95">
        <v>10313.699282051282</v>
      </c>
      <c r="EB33" s="95">
        <v>10009.503157894738</v>
      </c>
      <c r="EC33" s="95">
        <v>11052.799609756097</v>
      </c>
      <c r="ED33" s="95">
        <v>10289.280000000001</v>
      </c>
      <c r="EE33" s="95">
        <v>11864.322256410256</v>
      </c>
      <c r="EF33" s="95">
        <v>12877.286048780486</v>
      </c>
      <c r="EG33" s="95">
        <v>11271.549473684212</v>
      </c>
      <c r="EH33" s="95">
        <v>11725.929951219512</v>
      </c>
      <c r="EI33" s="95">
        <v>9986.0092631578937</v>
      </c>
      <c r="EJ33" s="95">
        <v>10310.267076923079</v>
      </c>
    </row>
    <row r="34" spans="1:140" ht="13.7" customHeight="1" thickBot="1" x14ac:dyDescent="0.25">
      <c r="A34" s="257" t="s">
        <v>63</v>
      </c>
      <c r="B34" s="164"/>
      <c r="C34" s="107">
        <v>1.3583333333333307</v>
      </c>
      <c r="D34" s="107">
        <v>3.1898421052631534</v>
      </c>
      <c r="E34" s="107">
        <v>2.2777560975609781</v>
      </c>
      <c r="F34" s="165">
        <v>2.666802562596434</v>
      </c>
      <c r="G34" s="107">
        <v>2.0161239316239303</v>
      </c>
      <c r="H34" s="107">
        <v>2.5323589743589743</v>
      </c>
      <c r="I34" s="107">
        <v>1.4998888888888864</v>
      </c>
      <c r="J34" s="107">
        <v>1.00025353016688</v>
      </c>
      <c r="K34" s="107">
        <v>1.0002439024390242</v>
      </c>
      <c r="L34" s="107">
        <v>1.0002631578947394</v>
      </c>
      <c r="M34" s="107">
        <v>1.0031794871794908</v>
      </c>
      <c r="N34" s="107">
        <v>1.0004999999999988</v>
      </c>
      <c r="O34" s="107">
        <v>0.96756410256410419</v>
      </c>
      <c r="P34" s="107">
        <v>0.93528205128205855</v>
      </c>
      <c r="Q34" s="107">
        <v>0.99984615384614983</v>
      </c>
      <c r="R34" s="107">
        <v>0.9375</v>
      </c>
      <c r="S34" s="107">
        <v>1.0088115598564933</v>
      </c>
      <c r="T34" s="107">
        <v>1.0003846153846148</v>
      </c>
      <c r="U34" s="107">
        <v>1.0136842105263142</v>
      </c>
      <c r="V34" s="107">
        <v>1.0123658536585332</v>
      </c>
      <c r="W34" s="165">
        <v>1.1561021411820072</v>
      </c>
      <c r="X34" s="107">
        <v>1.0097466941703814</v>
      </c>
      <c r="Y34" s="107">
        <v>0.89906873315109692</v>
      </c>
      <c r="Z34" s="107">
        <v>0.86013126308442622</v>
      </c>
      <c r="AA34" s="107">
        <v>0.85862537472677403</v>
      </c>
      <c r="AB34" s="107">
        <v>0.85829475927200249</v>
      </c>
      <c r="AC34" s="214">
        <v>0.94775153597923634</v>
      </c>
      <c r="AD34" s="156"/>
      <c r="AE34" s="157"/>
      <c r="AG34" s="95">
        <v>10526.833435897437</v>
      </c>
      <c r="AH34" s="95">
        <v>9324.48</v>
      </c>
      <c r="AI34" s="95">
        <v>10394.387121951218</v>
      </c>
      <c r="AJ34" s="95">
        <v>9490.6231578947372</v>
      </c>
      <c r="AK34" s="95">
        <v>9967.7117948717969</v>
      </c>
      <c r="AL34" s="95">
        <v>11150.1</v>
      </c>
      <c r="AM34" s="95">
        <v>13668.448410256413</v>
      </c>
      <c r="AN34" s="95">
        <v>16061.88841025641</v>
      </c>
      <c r="AO34" s="95">
        <v>13132.8</v>
      </c>
      <c r="AP34" s="95">
        <v>10525.715076923078</v>
      </c>
      <c r="AQ34" s="95">
        <v>10244.311578947369</v>
      </c>
      <c r="AR34" s="95">
        <v>10440.508878048779</v>
      </c>
      <c r="AS34" s="95">
        <v>9832.7567179487178</v>
      </c>
      <c r="AT34" s="95">
        <v>9249.699555555555</v>
      </c>
      <c r="AU34" s="95">
        <v>10508.40819512195</v>
      </c>
      <c r="AV34" s="95">
        <v>9306.4682105263164</v>
      </c>
      <c r="AW34" s="95">
        <v>9846.4871794871815</v>
      </c>
      <c r="AX34" s="95">
        <v>10632.096000000001</v>
      </c>
      <c r="AY34" s="95">
        <v>12739.54523076923</v>
      </c>
      <c r="AZ34" s="95">
        <v>15922.120390243901</v>
      </c>
      <c r="BA34" s="95">
        <v>12687.613473684212</v>
      </c>
      <c r="BB34" s="95">
        <v>10677.609435897437</v>
      </c>
      <c r="BC34" s="95">
        <v>9984</v>
      </c>
      <c r="BD34" s="95">
        <v>9563.9167179487176</v>
      </c>
      <c r="BE34" s="95">
        <v>10436.346666666668</v>
      </c>
      <c r="BF34" s="95">
        <v>10049.727999999999</v>
      </c>
      <c r="BG34" s="95">
        <v>9916.8746666666684</v>
      </c>
      <c r="BH34" s="95">
        <v>9556.3208421052641</v>
      </c>
      <c r="BI34" s="95">
        <v>10512.736975609756</v>
      </c>
      <c r="BJ34" s="95">
        <v>10320.69557894737</v>
      </c>
      <c r="BK34" s="95">
        <v>12936.020102564102</v>
      </c>
      <c r="BL34" s="95">
        <v>14641.113951219511</v>
      </c>
      <c r="BM34" s="95">
        <v>12329.646315789476</v>
      </c>
      <c r="BN34" s="95">
        <v>11631.064975609755</v>
      </c>
      <c r="BO34" s="95">
        <v>9463.9334736842102</v>
      </c>
      <c r="BP34" s="95">
        <v>9812.7033846153863</v>
      </c>
      <c r="BQ34" s="95">
        <v>10982.394731707316</v>
      </c>
      <c r="BR34" s="95">
        <v>9536.5404444444448</v>
      </c>
      <c r="BS34" s="95">
        <v>10058.93517948718</v>
      </c>
      <c r="BT34" s="95">
        <v>10128.202105263159</v>
      </c>
      <c r="BU34" s="95">
        <v>10266.499121951219</v>
      </c>
      <c r="BV34" s="95">
        <v>10390.131368421055</v>
      </c>
      <c r="BW34" s="95">
        <v>13272.687804878045</v>
      </c>
      <c r="BX34" s="95">
        <v>13802.690051282052</v>
      </c>
      <c r="BY34" s="95">
        <v>12177.12</v>
      </c>
      <c r="BZ34" s="95">
        <v>11711.729560975609</v>
      </c>
      <c r="CA34" s="95">
        <v>9634.4336842105276</v>
      </c>
      <c r="CB34" s="95">
        <v>10406.72553846154</v>
      </c>
      <c r="CC34" s="95">
        <v>10698.272780487805</v>
      </c>
      <c r="CD34" s="95">
        <v>9666.311111111112</v>
      </c>
      <c r="CE34" s="95">
        <v>10209.007384615386</v>
      </c>
      <c r="CF34" s="95">
        <v>10707</v>
      </c>
      <c r="CG34" s="95">
        <v>10030.580923076923</v>
      </c>
      <c r="CH34" s="95">
        <v>10474.345263157897</v>
      </c>
      <c r="CI34" s="95">
        <v>13163.154731707316</v>
      </c>
      <c r="CJ34" s="95">
        <v>13568.422769230769</v>
      </c>
      <c r="CK34" s="95">
        <v>12585.034105263159</v>
      </c>
      <c r="CL34" s="95">
        <v>11335.77951219512</v>
      </c>
      <c r="CM34" s="95">
        <v>9807.0063157894747</v>
      </c>
      <c r="CN34" s="95">
        <v>10990.853268292682</v>
      </c>
      <c r="CO34" s="95">
        <v>10401.606153846156</v>
      </c>
      <c r="CP34" s="95">
        <v>9780.9457777777789</v>
      </c>
      <c r="CQ34" s="95">
        <v>10786.865025641027</v>
      </c>
      <c r="CR34" s="95">
        <v>10430.4</v>
      </c>
      <c r="CS34" s="95">
        <v>10182.803076923077</v>
      </c>
      <c r="CT34" s="95">
        <v>11019.183157894739</v>
      </c>
      <c r="CU34" s="95">
        <v>12571.946731707316</v>
      </c>
      <c r="CV34" s="95">
        <v>13389.745641025642</v>
      </c>
      <c r="CW34" s="95">
        <v>12991.4</v>
      </c>
      <c r="CX34" s="95">
        <v>10969.877128205129</v>
      </c>
      <c r="CY34" s="95">
        <v>9958.9903157894732</v>
      </c>
      <c r="CZ34" s="95">
        <v>11150.082731707316</v>
      </c>
      <c r="DA34" s="95">
        <v>10508.341948717949</v>
      </c>
      <c r="DB34" s="95">
        <v>10110.308108108107</v>
      </c>
      <c r="DC34" s="95">
        <v>11330.189853658536</v>
      </c>
      <c r="DD34" s="95">
        <v>10135.049263157895</v>
      </c>
      <c r="DE34" s="95">
        <v>10748.328410256412</v>
      </c>
      <c r="DF34" s="95">
        <v>11079.263999999999</v>
      </c>
      <c r="DG34" s="95">
        <v>12045.622769230769</v>
      </c>
      <c r="DH34" s="95">
        <v>14366.32682926829</v>
      </c>
      <c r="DI34" s="95">
        <v>11936.893473684213</v>
      </c>
      <c r="DJ34" s="95">
        <v>11041.365333333333</v>
      </c>
      <c r="DK34" s="95">
        <v>10947.6</v>
      </c>
      <c r="DL34" s="95">
        <v>10413.464615384615</v>
      </c>
      <c r="DM34" s="95">
        <v>11066.843487179489</v>
      </c>
      <c r="DN34" s="95">
        <v>9977.9093333333331</v>
      </c>
      <c r="DO34" s="95">
        <v>11006.470829268294</v>
      </c>
      <c r="DP34" s="95">
        <v>10255.86947368421</v>
      </c>
      <c r="DQ34" s="95">
        <v>11306.406439024389</v>
      </c>
      <c r="DR34" s="95">
        <v>10722.493473684211</v>
      </c>
      <c r="DS34" s="95">
        <v>12020.083692307693</v>
      </c>
      <c r="DT34" s="95">
        <v>14264.04819512195</v>
      </c>
      <c r="DU34" s="95">
        <v>11904.315789473683</v>
      </c>
      <c r="DV34" s="95">
        <v>11589.771487179489</v>
      </c>
      <c r="DW34" s="95">
        <v>10634.976000000001</v>
      </c>
      <c r="DX34" s="95">
        <v>10531.316512820513</v>
      </c>
      <c r="DY34" s="95">
        <v>11607.062634146339</v>
      </c>
      <c r="DZ34" s="95">
        <v>10067.708444444444</v>
      </c>
      <c r="EA34" s="95">
        <v>10675.334153846155</v>
      </c>
      <c r="EB34" s="95">
        <v>10361.040000000001</v>
      </c>
      <c r="EC34" s="95">
        <v>11426.069853658535</v>
      </c>
      <c r="ED34" s="95">
        <v>10797.701052631581</v>
      </c>
      <c r="EE34" s="95">
        <v>12503.08123076923</v>
      </c>
      <c r="EF34" s="95">
        <v>13609.369951219511</v>
      </c>
      <c r="EG34" s="95">
        <v>11867.128421052636</v>
      </c>
      <c r="EH34" s="95">
        <v>12114.624585365855</v>
      </c>
      <c r="EI34" s="95">
        <v>10320.11452631579</v>
      </c>
      <c r="EJ34" s="95">
        <v>10639.026051282053</v>
      </c>
    </row>
    <row r="35" spans="1:140" ht="13.7" customHeight="1" x14ac:dyDescent="0.2">
      <c r="A35" s="167"/>
      <c r="B35" s="13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7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7" customHeight="1" thickBot="1" x14ac:dyDescent="0.3">
      <c r="A36" s="169"/>
      <c r="B36" s="13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6"/>
      <c r="AE36" s="157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customHeight="1" thickBot="1" x14ac:dyDescent="0.25">
      <c r="A37" s="258" t="s">
        <v>56</v>
      </c>
      <c r="B37" s="171"/>
      <c r="C37" s="172">
        <v>1.6660909652709961</v>
      </c>
      <c r="D37" s="172">
        <v>0.9375760823119208</v>
      </c>
      <c r="E37" s="172">
        <v>0.17139390420125267</v>
      </c>
      <c r="F37" s="173">
        <v>0.60977384036813476</v>
      </c>
      <c r="G37" s="172">
        <v>0.54019625587459785</v>
      </c>
      <c r="H37" s="172">
        <v>0.72098838647330155</v>
      </c>
      <c r="I37" s="172">
        <v>0.35940412527590127</v>
      </c>
      <c r="J37" s="172">
        <v>1.152722940106063</v>
      </c>
      <c r="K37" s="172">
        <v>0.84729851002023793</v>
      </c>
      <c r="L37" s="172">
        <v>1.4581473701918952</v>
      </c>
      <c r="M37" s="172">
        <v>1.5057706391521037</v>
      </c>
      <c r="N37" s="172">
        <v>0.72986187617453524</v>
      </c>
      <c r="O37" s="172">
        <v>1.2321776287335382</v>
      </c>
      <c r="P37" s="172">
        <v>1.2745543088257278</v>
      </c>
      <c r="Q37" s="172">
        <v>1.1898009486413557</v>
      </c>
      <c r="R37" s="172">
        <v>0.60220378593089663</v>
      </c>
      <c r="S37" s="172">
        <v>0.72226186043909024</v>
      </c>
      <c r="T37" s="172">
        <v>0.52444750346987945</v>
      </c>
      <c r="U37" s="172">
        <v>1.0162364590473416</v>
      </c>
      <c r="V37" s="172">
        <v>0.62610161880005677</v>
      </c>
      <c r="W37" s="173">
        <v>0.90483245254205258</v>
      </c>
      <c r="X37" s="172">
        <v>0.55172009469668382</v>
      </c>
      <c r="Y37" s="172">
        <v>0.50041544882138567</v>
      </c>
      <c r="Z37" s="172">
        <v>0.46119618385084493</v>
      </c>
      <c r="AA37" s="172">
        <v>0.36756092995121037</v>
      </c>
      <c r="AB37" s="172">
        <v>0.32232730204628268</v>
      </c>
      <c r="AC37" s="216">
        <v>0.46989544980905151</v>
      </c>
      <c r="AD37" s="156"/>
      <c r="AE37" s="157"/>
      <c r="AG37" s="95">
        <v>14029.727685422771</v>
      </c>
      <c r="AH37" s="95">
        <v>12670.502976779371</v>
      </c>
      <c r="AI37" s="95">
        <v>14014.251060847067</v>
      </c>
      <c r="AJ37" s="95">
        <v>10924.143301624059</v>
      </c>
      <c r="AK37" s="95">
        <v>11519.426375844134</v>
      </c>
      <c r="AL37" s="95">
        <v>12871.821791699409</v>
      </c>
      <c r="AM37" s="95">
        <v>14013.940855620924</v>
      </c>
      <c r="AN37" s="95">
        <v>15535.710001548883</v>
      </c>
      <c r="AO37" s="95">
        <v>13801.835627469345</v>
      </c>
      <c r="AP37" s="95">
        <v>13382.89084984822</v>
      </c>
      <c r="AQ37" s="95">
        <v>13270.243284053451</v>
      </c>
      <c r="AR37" s="95">
        <v>14584.443054907066</v>
      </c>
      <c r="AS37" s="95">
        <v>13379.855773043886</v>
      </c>
      <c r="AT37" s="95">
        <v>12385.044534098966</v>
      </c>
      <c r="AU37" s="95">
        <v>14002.270215199902</v>
      </c>
      <c r="AV37" s="95">
        <v>11720.642551936215</v>
      </c>
      <c r="AW37" s="95">
        <v>10834.820088848377</v>
      </c>
      <c r="AX37" s="95">
        <v>11694.816293057462</v>
      </c>
      <c r="AY37" s="95">
        <v>15122.773583083381</v>
      </c>
      <c r="AZ37" s="95">
        <v>17223.798263540109</v>
      </c>
      <c r="BA37" s="95">
        <v>14057.017771232891</v>
      </c>
      <c r="BB37" s="95">
        <v>13504.113368986842</v>
      </c>
      <c r="BC37" s="95">
        <v>14171.810876335307</v>
      </c>
      <c r="BD37" s="95">
        <v>14734.632544199858</v>
      </c>
      <c r="BE37" s="95">
        <v>13909.719160408988</v>
      </c>
      <c r="BF37" s="95">
        <v>13086.589694738832</v>
      </c>
      <c r="BG37" s="95">
        <v>12362.863060306539</v>
      </c>
      <c r="BH37" s="95">
        <v>11567.012436752939</v>
      </c>
      <c r="BI37" s="95">
        <v>11566.658573239401</v>
      </c>
      <c r="BJ37" s="95">
        <v>11084.429391356056</v>
      </c>
      <c r="BK37" s="95">
        <v>15191.557647899861</v>
      </c>
      <c r="BL37" s="95">
        <v>15667.826415071351</v>
      </c>
      <c r="BM37" s="95">
        <v>13571.849747410706</v>
      </c>
      <c r="BN37" s="95">
        <v>14557.456098118713</v>
      </c>
      <c r="BO37" s="95">
        <v>12408.908908638443</v>
      </c>
      <c r="BP37" s="95">
        <v>14235.103754547357</v>
      </c>
      <c r="BQ37" s="95">
        <v>14575.777657617522</v>
      </c>
      <c r="BR37" s="95">
        <v>12187.218246507735</v>
      </c>
      <c r="BS37" s="95">
        <v>12398.246081533101</v>
      </c>
      <c r="BT37" s="95">
        <v>12308.371186062488</v>
      </c>
      <c r="BU37" s="95">
        <v>11022.226820674499</v>
      </c>
      <c r="BV37" s="95">
        <v>11176.346021801104</v>
      </c>
      <c r="BW37" s="95">
        <v>15671.407003011973</v>
      </c>
      <c r="BX37" s="95">
        <v>14881.149185810818</v>
      </c>
      <c r="BY37" s="95">
        <v>13484.598667308501</v>
      </c>
      <c r="BZ37" s="95">
        <v>14487.132612782278</v>
      </c>
      <c r="CA37" s="95">
        <v>12423.449179347537</v>
      </c>
      <c r="CB37" s="95">
        <v>14910.985575467326</v>
      </c>
      <c r="CC37" s="95">
        <v>13419.649968096115</v>
      </c>
      <c r="CD37" s="95">
        <v>11887.959785706315</v>
      </c>
      <c r="CE37" s="95">
        <v>12159.120306610279</v>
      </c>
      <c r="CF37" s="95">
        <v>12651.599628361995</v>
      </c>
      <c r="CG37" s="95">
        <v>10379.729247776428</v>
      </c>
      <c r="CH37" s="95">
        <v>11036.555378023848</v>
      </c>
      <c r="CI37" s="95">
        <v>15184.745762301733</v>
      </c>
      <c r="CJ37" s="95">
        <v>14442.018482336569</v>
      </c>
      <c r="CK37" s="95">
        <v>13819.703044746138</v>
      </c>
      <c r="CL37" s="95">
        <v>13461.337564619231</v>
      </c>
      <c r="CM37" s="95">
        <v>12193.562229415564</v>
      </c>
      <c r="CN37" s="95">
        <v>15236.100683869892</v>
      </c>
      <c r="CO37" s="95">
        <v>12990.648391098575</v>
      </c>
      <c r="CP37" s="95">
        <v>12118.21281411683</v>
      </c>
      <c r="CQ37" s="95">
        <v>13138.140043132093</v>
      </c>
      <c r="CR37" s="95">
        <v>12300.825513928283</v>
      </c>
      <c r="CS37" s="95">
        <v>10787.344875693985</v>
      </c>
      <c r="CT37" s="95">
        <v>12058.646985864765</v>
      </c>
      <c r="CU37" s="95">
        <v>14665.23556832447</v>
      </c>
      <c r="CV37" s="95">
        <v>14556.365187315847</v>
      </c>
      <c r="CW37" s="95">
        <v>14654.25327855815</v>
      </c>
      <c r="CX37" s="95">
        <v>13125.496773858909</v>
      </c>
      <c r="CY37" s="95">
        <v>12525.367305861771</v>
      </c>
      <c r="CZ37" s="95">
        <v>15526.288868996335</v>
      </c>
      <c r="DA37" s="95">
        <v>13384.00381124305</v>
      </c>
      <c r="DB37" s="95">
        <v>12737.530220492272</v>
      </c>
      <c r="DC37" s="95">
        <v>14217.072266375926</v>
      </c>
      <c r="DD37" s="95">
        <v>12117.637053050996</v>
      </c>
      <c r="DE37" s="95">
        <v>11949.249577941317</v>
      </c>
      <c r="DF37" s="95">
        <v>12426.895083595937</v>
      </c>
      <c r="DG37" s="95">
        <v>14391.253301306815</v>
      </c>
      <c r="DH37" s="95">
        <v>16204.323847664567</v>
      </c>
      <c r="DI37" s="95">
        <v>13711.622753150643</v>
      </c>
      <c r="DJ37" s="95">
        <v>13512.175119575937</v>
      </c>
      <c r="DK37" s="95">
        <v>14334.385169699599</v>
      </c>
      <c r="DL37" s="95">
        <v>14392.695048784182</v>
      </c>
      <c r="DM37" s="95">
        <v>14584.142157292517</v>
      </c>
      <c r="DN37" s="95">
        <v>12884.937985756698</v>
      </c>
      <c r="DO37" s="95">
        <v>13945.626364331651</v>
      </c>
      <c r="DP37" s="95">
        <v>12497.199163113633</v>
      </c>
      <c r="DQ37" s="95">
        <v>13005.510040060532</v>
      </c>
      <c r="DR37" s="95">
        <v>12221.144685756492</v>
      </c>
      <c r="DS37" s="95">
        <v>14713.623410036324</v>
      </c>
      <c r="DT37" s="95">
        <v>16536.414984765364</v>
      </c>
      <c r="DU37" s="95">
        <v>14054.725058553689</v>
      </c>
      <c r="DV37" s="95">
        <v>14601.437459259381</v>
      </c>
      <c r="DW37" s="95">
        <v>14074.296027187665</v>
      </c>
      <c r="DX37" s="95">
        <v>14810.118443131534</v>
      </c>
      <c r="DY37" s="95">
        <v>15792.75972943918</v>
      </c>
      <c r="DZ37" s="95">
        <v>13317.353591367413</v>
      </c>
      <c r="EA37" s="95">
        <v>13734.146939976545</v>
      </c>
      <c r="EB37" s="95">
        <v>12907.335033276258</v>
      </c>
      <c r="EC37" s="95">
        <v>13517.422309194873</v>
      </c>
      <c r="ED37" s="95">
        <v>12649.731579844627</v>
      </c>
      <c r="EE37" s="95">
        <v>15781.982712911926</v>
      </c>
      <c r="EF37" s="95">
        <v>16166.199329160792</v>
      </c>
      <c r="EG37" s="95">
        <v>14418.92950514051</v>
      </c>
      <c r="EH37" s="95">
        <v>15688.920164816878</v>
      </c>
      <c r="EI37" s="95">
        <v>13742.792287015915</v>
      </c>
      <c r="EJ37" s="95">
        <v>15147.034471535919</v>
      </c>
    </row>
    <row r="38" spans="1:140" ht="13.7" customHeight="1" x14ac:dyDescent="0.2">
      <c r="A38" s="167"/>
      <c r="B38" s="16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9"/>
      <c r="B39" s="13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6"/>
      <c r="AE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9"/>
      <c r="B40" s="13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6"/>
      <c r="AE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9"/>
      <c r="B41" s="13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6"/>
      <c r="AE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9"/>
      <c r="B42" s="13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6"/>
      <c r="AE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9"/>
      <c r="B43" s="13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6"/>
      <c r="AE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6"/>
      <c r="B44" s="176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7"/>
      <c r="AE44" s="15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9"/>
      <c r="B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7"/>
      <c r="AE45" s="157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5" customFormat="1" ht="12" hidden="1" customHeight="1" thickBot="1" x14ac:dyDescent="0.25">
      <c r="A46" s="202">
        <v>37190</v>
      </c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07"/>
      <c r="AC46" s="164"/>
      <c r="AG46" s="135">
        <v>5.130000114440918</v>
      </c>
      <c r="AH46" s="135">
        <v>5.130000114440918</v>
      </c>
      <c r="AI46" s="135">
        <v>5.130000114440918</v>
      </c>
      <c r="AJ46" s="135">
        <v>5.130000114440918</v>
      </c>
    </row>
    <row r="47" spans="1:140" s="135" customFormat="1" ht="11.25" hidden="1" customHeight="1" x14ac:dyDescent="0.2">
      <c r="A47" s="167" t="s">
        <v>57</v>
      </c>
      <c r="B47" s="135">
        <v>1.7965385730449972</v>
      </c>
      <c r="C47" s="209">
        <v>27.866666666666664</v>
      </c>
      <c r="D47" s="209">
        <v>28.639078947368422</v>
      </c>
      <c r="E47" s="209">
        <v>31.997219512195123</v>
      </c>
      <c r="F47" s="99">
        <v>30.328558267008983</v>
      </c>
      <c r="G47" s="99">
        <v>30.48564102564103</v>
      </c>
      <c r="H47" s="99">
        <v>31.47161538461539</v>
      </c>
      <c r="I47" s="99">
        <v>29.499666666666666</v>
      </c>
      <c r="J47" s="99">
        <v>22.499844030808731</v>
      </c>
      <c r="K47" s="99">
        <v>24.999951219512194</v>
      </c>
      <c r="L47" s="99">
        <v>19.999736842105264</v>
      </c>
      <c r="M47" s="99">
        <v>20.436076923076925</v>
      </c>
      <c r="N47" s="99">
        <v>21.500250000000001</v>
      </c>
      <c r="O47" s="99">
        <v>32.458410256410261</v>
      </c>
      <c r="P47" s="99">
        <v>30.916820512820514</v>
      </c>
      <c r="Q47" s="99">
        <v>34</v>
      </c>
      <c r="R47" s="99">
        <v>29.868749999999999</v>
      </c>
      <c r="S47" s="99">
        <v>27.462350164027956</v>
      </c>
      <c r="T47" s="99">
        <v>27.999666666666666</v>
      </c>
      <c r="U47" s="99">
        <v>25.381578947368421</v>
      </c>
      <c r="V47" s="99">
        <v>29.005804878048782</v>
      </c>
      <c r="W47" s="99">
        <v>27.078568769041549</v>
      </c>
      <c r="X47" s="99">
        <v>27.593992798995895</v>
      </c>
      <c r="Y47" s="99">
        <v>27.807971510693122</v>
      </c>
      <c r="Z47" s="99">
        <v>28.004117489678187</v>
      </c>
      <c r="AA47" s="99">
        <v>28.657662749996515</v>
      </c>
      <c r="AB47" s="95">
        <v>29.261989191983549</v>
      </c>
      <c r="AC47" s="97">
        <v>28.284365149618502</v>
      </c>
      <c r="AD47" s="156"/>
      <c r="AG47" s="135">
        <v>31.47161538461539</v>
      </c>
      <c r="AH47" s="135">
        <v>29.499666666666666</v>
      </c>
      <c r="AI47" s="135">
        <v>0.70588354970894596</v>
      </c>
      <c r="AJ47" s="135">
        <v>0.62608801800271785</v>
      </c>
      <c r="AK47" s="135">
        <v>3.1800000667572021</v>
      </c>
      <c r="AL47" s="135">
        <v>14.369000434875488</v>
      </c>
      <c r="AM47" s="135">
        <v>14.370000839233398</v>
      </c>
      <c r="AN47" s="135">
        <v>14.369999885559082</v>
      </c>
      <c r="AO47" s="135">
        <v>3.1800000667572021</v>
      </c>
      <c r="AP47" s="135">
        <v>3.1800000667572021</v>
      </c>
      <c r="AQ47" s="135">
        <v>3.1800000667572021</v>
      </c>
      <c r="AR47" s="135">
        <v>3.1800000667572021</v>
      </c>
      <c r="AS47" s="135">
        <v>3.1800000667572021</v>
      </c>
      <c r="AT47" s="135">
        <v>3.1800003051757812</v>
      </c>
      <c r="AU47" s="135">
        <v>3.1800000667572021</v>
      </c>
      <c r="AV47" s="135">
        <v>3.1800000667572021</v>
      </c>
      <c r="AW47" s="135">
        <v>3.1800000667572021</v>
      </c>
      <c r="AX47" s="135">
        <v>14.369000434875488</v>
      </c>
      <c r="AY47" s="135">
        <v>14.370000839233398</v>
      </c>
      <c r="AZ47" s="135">
        <v>14.369999885559082</v>
      </c>
      <c r="BA47" s="135">
        <v>3.1800000667572021</v>
      </c>
      <c r="BB47" s="135">
        <v>3.1800000667572021</v>
      </c>
      <c r="BC47" s="135">
        <v>3.1800000667572021</v>
      </c>
      <c r="BD47" s="135">
        <v>3.1800000667572021</v>
      </c>
      <c r="BE47" s="135">
        <v>3.1800000667572021</v>
      </c>
      <c r="BF47" s="135">
        <v>3.1800003051757812</v>
      </c>
      <c r="BG47" s="135">
        <v>3.1800000667572021</v>
      </c>
      <c r="BH47" s="135">
        <v>3.1800000667572021</v>
      </c>
      <c r="BI47" s="135">
        <v>3.1800000667572021</v>
      </c>
      <c r="BJ47" s="135">
        <v>14.369000434875488</v>
      </c>
      <c r="BK47" s="135">
        <v>14.370000839233398</v>
      </c>
      <c r="BL47" s="135">
        <v>14.369999885559082</v>
      </c>
      <c r="BM47" s="135">
        <v>3.1800000667572021</v>
      </c>
      <c r="BN47" s="135">
        <v>3.1800000667572021</v>
      </c>
      <c r="BO47" s="135">
        <v>3.1800000667572021</v>
      </c>
      <c r="BP47" s="135">
        <v>3.1800000667572021</v>
      </c>
      <c r="BQ47" s="135">
        <v>3.1800000667572021</v>
      </c>
      <c r="BR47" s="135">
        <v>3.1800003051757812</v>
      </c>
      <c r="BS47" s="135">
        <v>3.1800000667572021</v>
      </c>
      <c r="BT47" s="135">
        <v>3.1800000667572021</v>
      </c>
      <c r="BU47" s="135">
        <v>3.1800000667572021</v>
      </c>
      <c r="BV47" s="135">
        <v>14.369000434875488</v>
      </c>
      <c r="BW47" s="135">
        <v>14.370000839233398</v>
      </c>
      <c r="BX47" s="135">
        <v>14.369999885559082</v>
      </c>
      <c r="BY47" s="135">
        <v>3.1800000667572021</v>
      </c>
      <c r="BZ47" s="135">
        <v>3.1800000667572021</v>
      </c>
      <c r="CA47" s="135">
        <v>3.1800000667572021</v>
      </c>
      <c r="CB47" s="135">
        <v>3.1800000667572021</v>
      </c>
      <c r="CC47" s="135">
        <v>3.1800000667572021</v>
      </c>
      <c r="CD47" s="135">
        <v>3.1800003051757812</v>
      </c>
      <c r="CE47" s="135">
        <v>3.1800000667572021</v>
      </c>
      <c r="CF47" s="135">
        <v>3.1800000667572021</v>
      </c>
      <c r="CG47" s="135">
        <v>3.1800000667572021</v>
      </c>
      <c r="CH47" s="135">
        <v>14.369000434875488</v>
      </c>
      <c r="CI47" s="135">
        <v>14.370000839233398</v>
      </c>
      <c r="CJ47" s="135">
        <v>14.369999885559082</v>
      </c>
      <c r="CK47" s="135">
        <v>3.1800000667572021</v>
      </c>
      <c r="CL47" s="135">
        <v>3.1800000667572021</v>
      </c>
      <c r="CM47" s="135">
        <v>3.1800000667572021</v>
      </c>
      <c r="CN47" s="135">
        <v>3.1800000667572021</v>
      </c>
      <c r="CO47" s="135">
        <v>3.1800000667572021</v>
      </c>
      <c r="CP47" s="135">
        <v>3.1800003051757812</v>
      </c>
      <c r="CQ47" s="135">
        <v>3.1800000667572021</v>
      </c>
      <c r="CR47" s="135">
        <v>3.1800000667572021</v>
      </c>
      <c r="CS47" s="135">
        <v>3.1800000667572021</v>
      </c>
      <c r="CT47" s="135">
        <v>14.369000434875488</v>
      </c>
      <c r="CU47" s="135">
        <v>14.370000839233398</v>
      </c>
      <c r="CV47" s="135">
        <v>14.369999885559082</v>
      </c>
      <c r="CW47" s="135">
        <v>3.1800000667572021</v>
      </c>
      <c r="CX47" s="135">
        <v>3.1800000667572021</v>
      </c>
      <c r="CY47" s="135">
        <v>3.1800000667572021</v>
      </c>
      <c r="CZ47" s="135">
        <v>3.1800000667572021</v>
      </c>
      <c r="DA47" s="135">
        <v>3.1800000667572021</v>
      </c>
      <c r="DB47" s="135">
        <v>3.1800003051757812</v>
      </c>
      <c r="DC47" s="135">
        <v>3.1800000667572021</v>
      </c>
      <c r="DD47" s="135">
        <v>3.1800000667572021</v>
      </c>
      <c r="DE47" s="135">
        <v>3.1800000667572021</v>
      </c>
      <c r="DF47" s="135">
        <v>14.369000434875488</v>
      </c>
      <c r="DG47" s="135">
        <v>14.370000839233398</v>
      </c>
      <c r="DH47" s="135">
        <v>14.369999885559082</v>
      </c>
      <c r="DI47" s="135">
        <v>3.1800000667572021</v>
      </c>
      <c r="DJ47" s="135">
        <v>3.1800000667572021</v>
      </c>
      <c r="DK47" s="135">
        <v>3.1800000667572021</v>
      </c>
      <c r="DL47" s="135">
        <v>3.1800000667572021</v>
      </c>
      <c r="DM47" s="135">
        <v>3.1800000667572021</v>
      </c>
      <c r="DN47" s="135">
        <v>3.1800003051757812</v>
      </c>
      <c r="DO47" s="135">
        <v>3.1800000667572021</v>
      </c>
      <c r="DP47" s="135">
        <v>3.1800000667572021</v>
      </c>
      <c r="DQ47" s="135">
        <v>3.1800000667572021</v>
      </c>
      <c r="DR47" s="135">
        <v>14.369000434875488</v>
      </c>
      <c r="DS47" s="135">
        <v>14.370000839233398</v>
      </c>
      <c r="DT47" s="135">
        <v>14.369999885559082</v>
      </c>
      <c r="DU47" s="135">
        <v>3.1800000667572021</v>
      </c>
      <c r="DV47" s="135">
        <v>3.1800000667572021</v>
      </c>
      <c r="DW47" s="135">
        <v>3.1800000667572021</v>
      </c>
      <c r="DX47" s="135">
        <v>3.1800000667572021</v>
      </c>
      <c r="DY47" s="135">
        <v>3.1800000667572021</v>
      </c>
      <c r="DZ47" s="135">
        <v>3.1800003051757812</v>
      </c>
      <c r="EA47" s="135">
        <v>3.1800000667572021</v>
      </c>
      <c r="EB47" s="135">
        <v>3.1800000667572021</v>
      </c>
      <c r="EC47" s="135">
        <v>3.1800000667572021</v>
      </c>
      <c r="ED47" s="135">
        <v>14.369000434875488</v>
      </c>
      <c r="EE47" s="135">
        <v>14.370000839233398</v>
      </c>
      <c r="EF47" s="135">
        <v>14.369999885559082</v>
      </c>
      <c r="EG47" s="135">
        <v>3.1800000667572021</v>
      </c>
      <c r="EH47" s="135">
        <v>3.1800000667572021</v>
      </c>
      <c r="EI47" s="135">
        <v>3.1800000667572021</v>
      </c>
      <c r="EJ47" s="135">
        <v>3.1800000667572021</v>
      </c>
    </row>
    <row r="48" spans="1:140" s="135" customFormat="1" ht="11.25" hidden="1" customHeight="1" x14ac:dyDescent="0.2">
      <c r="A48" s="179" t="s">
        <v>58</v>
      </c>
      <c r="B48" s="159">
        <v>1.1153845053452711</v>
      </c>
      <c r="C48" s="211">
        <v>27.866666666666664</v>
      </c>
      <c r="D48" s="211">
        <v>28.306973684210526</v>
      </c>
      <c r="E48" s="211">
        <v>31.987634146341463</v>
      </c>
      <c r="F48" s="95">
        <v>30.17090130937099</v>
      </c>
      <c r="G48" s="95">
        <v>29.972705128205128</v>
      </c>
      <c r="H48" s="95">
        <v>30.945410256410259</v>
      </c>
      <c r="I48" s="95">
        <v>29</v>
      </c>
      <c r="J48" s="95">
        <v>23.250243902439024</v>
      </c>
      <c r="K48" s="95">
        <v>25.500487804878048</v>
      </c>
      <c r="L48" s="95">
        <v>21</v>
      </c>
      <c r="M48" s="95">
        <v>21.916820512820514</v>
      </c>
      <c r="N48" s="95">
        <v>23.000250000000001</v>
      </c>
      <c r="O48" s="95">
        <v>33.939064102564103</v>
      </c>
      <c r="P48" s="95">
        <v>32.3783076923077</v>
      </c>
      <c r="Q48" s="95">
        <v>35.499820512820513</v>
      </c>
      <c r="R48" s="95">
        <v>31.3125</v>
      </c>
      <c r="S48" s="95">
        <v>27.262230900892007</v>
      </c>
      <c r="T48" s="95">
        <v>29.500384615384618</v>
      </c>
      <c r="U48" s="95">
        <v>24.329210526315794</v>
      </c>
      <c r="V48" s="95">
        <v>27.957097560975612</v>
      </c>
      <c r="W48" s="95">
        <v>27.688572170232693</v>
      </c>
      <c r="X48" s="95">
        <v>29.176432195842299</v>
      </c>
      <c r="Y48" s="95">
        <v>29.137786589486414</v>
      </c>
      <c r="Z48" s="95">
        <v>29.578372108196909</v>
      </c>
      <c r="AA48" s="95">
        <v>31.025729700256065</v>
      </c>
      <c r="AB48" s="95">
        <v>33.467938082110543</v>
      </c>
      <c r="AC48" s="94">
        <v>30.353949634260658</v>
      </c>
      <c r="AD48" s="156"/>
      <c r="AG48" s="135">
        <v>30.945410256410259</v>
      </c>
      <c r="AH48" s="135">
        <v>29</v>
      </c>
      <c r="AI48" s="135">
        <v>2.3999998569488525</v>
      </c>
      <c r="AJ48" s="135">
        <v>2.3999998569488525</v>
      </c>
      <c r="AK48" s="135">
        <v>2.119999885559082</v>
      </c>
      <c r="AL48" s="135">
        <v>9.5900001525878906</v>
      </c>
      <c r="AM48" s="135">
        <v>9.5900001525878906</v>
      </c>
      <c r="AN48" s="135">
        <v>9.5900001525878906</v>
      </c>
      <c r="AO48" s="135">
        <v>2.1200001239776611</v>
      </c>
      <c r="AP48" s="135">
        <v>2.119999885559082</v>
      </c>
      <c r="AQ48" s="135">
        <v>2.119999885559082</v>
      </c>
      <c r="AR48" s="135">
        <v>2.119999885559082</v>
      </c>
      <c r="AS48" s="135">
        <v>2.119999885559082</v>
      </c>
      <c r="AT48" s="135">
        <v>2.119999885559082</v>
      </c>
      <c r="AU48" s="135">
        <v>2.119999885559082</v>
      </c>
      <c r="AV48" s="135">
        <v>2.119999885559082</v>
      </c>
      <c r="AW48" s="135">
        <v>2.119999885559082</v>
      </c>
      <c r="AX48" s="135">
        <v>9.5900001525878906</v>
      </c>
      <c r="AY48" s="135">
        <v>9.5900001525878906</v>
      </c>
      <c r="AZ48" s="135">
        <v>9.5900001525878906</v>
      </c>
      <c r="BA48" s="135">
        <v>2.1200001239776611</v>
      </c>
      <c r="BB48" s="135">
        <v>2.119999885559082</v>
      </c>
      <c r="BC48" s="135">
        <v>2.119999885559082</v>
      </c>
      <c r="BD48" s="135">
        <v>2.119999885559082</v>
      </c>
      <c r="BE48" s="135">
        <v>2.119999885559082</v>
      </c>
      <c r="BF48" s="135">
        <v>2.119999885559082</v>
      </c>
      <c r="BG48" s="135">
        <v>2.119999885559082</v>
      </c>
      <c r="BH48" s="135">
        <v>2.119999885559082</v>
      </c>
      <c r="BI48" s="135">
        <v>2.119999885559082</v>
      </c>
      <c r="BJ48" s="135">
        <v>9.5900001525878906</v>
      </c>
      <c r="BK48" s="135">
        <v>9.5900001525878906</v>
      </c>
      <c r="BL48" s="135">
        <v>9.5900001525878906</v>
      </c>
      <c r="BM48" s="135">
        <v>2.1200001239776611</v>
      </c>
      <c r="BN48" s="135">
        <v>2.119999885559082</v>
      </c>
      <c r="BO48" s="135">
        <v>2.119999885559082</v>
      </c>
      <c r="BP48" s="135">
        <v>2.119999885559082</v>
      </c>
      <c r="BQ48" s="135">
        <v>2.119999885559082</v>
      </c>
      <c r="BR48" s="135">
        <v>2.119999885559082</v>
      </c>
      <c r="BS48" s="135">
        <v>2.119999885559082</v>
      </c>
      <c r="BT48" s="135">
        <v>2.119999885559082</v>
      </c>
      <c r="BU48" s="135">
        <v>2.119999885559082</v>
      </c>
      <c r="BV48" s="135">
        <v>9.5900001525878906</v>
      </c>
      <c r="BW48" s="135">
        <v>9.5900001525878906</v>
      </c>
      <c r="BX48" s="135">
        <v>9.5900001525878906</v>
      </c>
      <c r="BY48" s="135">
        <v>2.1200001239776611</v>
      </c>
      <c r="BZ48" s="135">
        <v>2.119999885559082</v>
      </c>
      <c r="CA48" s="135">
        <v>2.119999885559082</v>
      </c>
      <c r="CB48" s="135">
        <v>2.119999885559082</v>
      </c>
      <c r="CC48" s="135">
        <v>2.119999885559082</v>
      </c>
      <c r="CD48" s="135">
        <v>2.119999885559082</v>
      </c>
      <c r="CE48" s="135">
        <v>2.119999885559082</v>
      </c>
      <c r="CF48" s="135">
        <v>2.119999885559082</v>
      </c>
      <c r="CG48" s="135">
        <v>2.119999885559082</v>
      </c>
      <c r="CH48" s="135">
        <v>9.5900001525878906</v>
      </c>
      <c r="CI48" s="135">
        <v>9.5900001525878906</v>
      </c>
      <c r="CJ48" s="135">
        <v>9.5900001525878906</v>
      </c>
      <c r="CK48" s="135">
        <v>2.1200001239776611</v>
      </c>
      <c r="CL48" s="135">
        <v>2.119999885559082</v>
      </c>
      <c r="CM48" s="135">
        <v>2.119999885559082</v>
      </c>
      <c r="CN48" s="135">
        <v>2.119999885559082</v>
      </c>
      <c r="CO48" s="135">
        <v>2.119999885559082</v>
      </c>
      <c r="CP48" s="135">
        <v>2.119999885559082</v>
      </c>
      <c r="CQ48" s="135">
        <v>2.119999885559082</v>
      </c>
      <c r="CR48" s="135">
        <v>2.119999885559082</v>
      </c>
      <c r="CS48" s="135">
        <v>2.119999885559082</v>
      </c>
      <c r="CT48" s="135">
        <v>9.5900001525878906</v>
      </c>
      <c r="CU48" s="135">
        <v>9.5900001525878906</v>
      </c>
      <c r="CV48" s="135">
        <v>9.5900001525878906</v>
      </c>
      <c r="CW48" s="135">
        <v>2.1200001239776611</v>
      </c>
      <c r="CX48" s="135">
        <v>2.119999885559082</v>
      </c>
      <c r="CY48" s="135">
        <v>2.119999885559082</v>
      </c>
      <c r="CZ48" s="135">
        <v>2.119999885559082</v>
      </c>
      <c r="DA48" s="135">
        <v>2.119999885559082</v>
      </c>
      <c r="DB48" s="135">
        <v>2.119999885559082</v>
      </c>
      <c r="DC48" s="135">
        <v>2.119999885559082</v>
      </c>
      <c r="DD48" s="135">
        <v>2.119999885559082</v>
      </c>
      <c r="DE48" s="135">
        <v>2.119999885559082</v>
      </c>
      <c r="DF48" s="135">
        <v>9.5900001525878906</v>
      </c>
      <c r="DG48" s="135">
        <v>9.5900001525878906</v>
      </c>
      <c r="DH48" s="135">
        <v>9.5900001525878906</v>
      </c>
      <c r="DI48" s="135">
        <v>2.1200001239776611</v>
      </c>
      <c r="DJ48" s="135">
        <v>2.119999885559082</v>
      </c>
      <c r="DK48" s="135">
        <v>2.119999885559082</v>
      </c>
      <c r="DL48" s="135">
        <v>2.119999885559082</v>
      </c>
      <c r="DM48" s="135">
        <v>2.119999885559082</v>
      </c>
      <c r="DN48" s="135">
        <v>2.119999885559082</v>
      </c>
      <c r="DO48" s="135">
        <v>2.119999885559082</v>
      </c>
      <c r="DP48" s="135">
        <v>2.119999885559082</v>
      </c>
      <c r="DQ48" s="135">
        <v>2.119999885559082</v>
      </c>
      <c r="DR48" s="135">
        <v>9.5900001525878906</v>
      </c>
      <c r="DS48" s="135">
        <v>9.5900001525878906</v>
      </c>
      <c r="DT48" s="135">
        <v>9.5900001525878906</v>
      </c>
      <c r="DU48" s="135">
        <v>2.1200001239776611</v>
      </c>
      <c r="DV48" s="135">
        <v>2.119999885559082</v>
      </c>
      <c r="DW48" s="135">
        <v>2.119999885559082</v>
      </c>
      <c r="DX48" s="135">
        <v>2.119999885559082</v>
      </c>
      <c r="DY48" s="135">
        <v>2.119999885559082</v>
      </c>
      <c r="DZ48" s="135">
        <v>2.119999885559082</v>
      </c>
      <c r="EA48" s="135">
        <v>2.119999885559082</v>
      </c>
      <c r="EB48" s="135">
        <v>2.119999885559082</v>
      </c>
      <c r="EC48" s="135">
        <v>2.119999885559082</v>
      </c>
      <c r="ED48" s="135">
        <v>9.5900001525878906</v>
      </c>
      <c r="EE48" s="135">
        <v>9.5900001525878906</v>
      </c>
      <c r="EF48" s="135">
        <v>9.5900001525878906</v>
      </c>
      <c r="EG48" s="135">
        <v>2.1200001239776611</v>
      </c>
      <c r="EH48" s="135">
        <v>2.119999885559082</v>
      </c>
      <c r="EI48" s="135">
        <v>2.119999885559082</v>
      </c>
      <c r="EJ48" s="135">
        <v>2.119999885559082</v>
      </c>
    </row>
    <row r="49" spans="1:140" s="135" customFormat="1" ht="11.25" hidden="1" customHeight="1" x14ac:dyDescent="0.2">
      <c r="A49" s="179" t="s">
        <v>60</v>
      </c>
      <c r="B49" s="135">
        <v>0.70192313194274902</v>
      </c>
      <c r="C49" s="211">
        <v>26.26</v>
      </c>
      <c r="D49" s="211">
        <v>28.12434210526316</v>
      </c>
      <c r="E49" s="211">
        <v>30.695487804878049</v>
      </c>
      <c r="F49" s="95">
        <v>29.379696148908859</v>
      </c>
      <c r="G49" s="95">
        <v>30.597594017094018</v>
      </c>
      <c r="H49" s="95">
        <v>30.945410256410259</v>
      </c>
      <c r="I49" s="95">
        <v>30.24977777777778</v>
      </c>
      <c r="J49" s="95">
        <v>26.875184210526317</v>
      </c>
      <c r="K49" s="95">
        <v>28.75</v>
      </c>
      <c r="L49" s="95">
        <v>25.000368421052634</v>
      </c>
      <c r="M49" s="95">
        <v>26.833179487179489</v>
      </c>
      <c r="N49" s="95">
        <v>29.25</v>
      </c>
      <c r="O49" s="95">
        <v>34.408756410256416</v>
      </c>
      <c r="P49" s="95">
        <v>33.567564102564106</v>
      </c>
      <c r="Q49" s="95">
        <v>35.249948717948719</v>
      </c>
      <c r="R49" s="95">
        <v>33.609499999999997</v>
      </c>
      <c r="S49" s="95">
        <v>28.930306715820194</v>
      </c>
      <c r="T49" s="95">
        <v>27.750205128205131</v>
      </c>
      <c r="U49" s="95">
        <v>28.635105263157897</v>
      </c>
      <c r="V49" s="95">
        <v>30.405609756097558</v>
      </c>
      <c r="W49" s="95">
        <v>30.038655251737104</v>
      </c>
      <c r="X49" s="95">
        <v>30.170989997020392</v>
      </c>
      <c r="Y49" s="95">
        <v>30.121606480720924</v>
      </c>
      <c r="Z49" s="95">
        <v>30.164685381586224</v>
      </c>
      <c r="AA49" s="95">
        <v>30.160991162973719</v>
      </c>
      <c r="AB49" s="95">
        <v>30.149239366100549</v>
      </c>
      <c r="AC49" s="94">
        <v>30.133445497869982</v>
      </c>
      <c r="AD49" s="156"/>
      <c r="AG49" s="135">
        <v>30.945410256410259</v>
      </c>
      <c r="AH49" s="135">
        <v>30.24977777777778</v>
      </c>
      <c r="AI49" s="135">
        <v>33.223529441683901</v>
      </c>
      <c r="AJ49" s="135">
        <v>31.526088217030402</v>
      </c>
      <c r="AK49" s="135">
        <v>1.690000057220459</v>
      </c>
      <c r="AL49" s="135">
        <v>7.4600000381469727</v>
      </c>
      <c r="AM49" s="135">
        <v>7.4600000381469727</v>
      </c>
      <c r="AN49" s="135">
        <v>7.4600000381469727</v>
      </c>
      <c r="AO49" s="135">
        <v>1.690000057220459</v>
      </c>
      <c r="AP49" s="135">
        <v>1.690000057220459</v>
      </c>
      <c r="AQ49" s="135">
        <v>1.690000057220459</v>
      </c>
      <c r="AR49" s="135">
        <v>1.690000057220459</v>
      </c>
      <c r="AS49" s="135">
        <v>1.690000057220459</v>
      </c>
      <c r="AT49" s="135">
        <v>1.690000057220459</v>
      </c>
      <c r="AU49" s="135">
        <v>1.690000057220459</v>
      </c>
      <c r="AV49" s="135">
        <v>1.690000057220459</v>
      </c>
      <c r="AW49" s="135">
        <v>1.690000057220459</v>
      </c>
      <c r="AX49" s="135">
        <v>7.4600000381469727</v>
      </c>
      <c r="AY49" s="135">
        <v>7.4600000381469727</v>
      </c>
      <c r="AZ49" s="135">
        <v>7.4600000381469727</v>
      </c>
      <c r="BA49" s="135">
        <v>1.690000057220459</v>
      </c>
      <c r="BB49" s="135">
        <v>1.690000057220459</v>
      </c>
      <c r="BC49" s="135">
        <v>1.690000057220459</v>
      </c>
      <c r="BD49" s="135">
        <v>1.690000057220459</v>
      </c>
      <c r="BE49" s="135">
        <v>1.690000057220459</v>
      </c>
      <c r="BF49" s="135">
        <v>1.690000057220459</v>
      </c>
      <c r="BG49" s="135">
        <v>1.690000057220459</v>
      </c>
      <c r="BH49" s="135">
        <v>1.690000057220459</v>
      </c>
      <c r="BI49" s="135">
        <v>1.690000057220459</v>
      </c>
      <c r="BJ49" s="135">
        <v>7.4600000381469727</v>
      </c>
      <c r="BK49" s="135">
        <v>7.4600000381469727</v>
      </c>
      <c r="BL49" s="135">
        <v>7.4600000381469727</v>
      </c>
      <c r="BM49" s="135">
        <v>1.690000057220459</v>
      </c>
      <c r="BN49" s="135">
        <v>1.690000057220459</v>
      </c>
      <c r="BO49" s="135">
        <v>1.690000057220459</v>
      </c>
      <c r="BP49" s="135">
        <v>1.690000057220459</v>
      </c>
      <c r="BQ49" s="135">
        <v>1.690000057220459</v>
      </c>
      <c r="BR49" s="135">
        <v>1.690000057220459</v>
      </c>
      <c r="BS49" s="135">
        <v>1.690000057220459</v>
      </c>
      <c r="BT49" s="135">
        <v>1.690000057220459</v>
      </c>
      <c r="BU49" s="135">
        <v>1.690000057220459</v>
      </c>
      <c r="BV49" s="135">
        <v>7.4600000381469727</v>
      </c>
      <c r="BW49" s="135">
        <v>7.4600000381469727</v>
      </c>
      <c r="BX49" s="135">
        <v>7.4600000381469727</v>
      </c>
      <c r="BY49" s="135">
        <v>1.690000057220459</v>
      </c>
      <c r="BZ49" s="135">
        <v>1.690000057220459</v>
      </c>
      <c r="CA49" s="135">
        <v>1.690000057220459</v>
      </c>
      <c r="CB49" s="135">
        <v>1.690000057220459</v>
      </c>
      <c r="CC49" s="135">
        <v>1.690000057220459</v>
      </c>
      <c r="CD49" s="135">
        <v>1.690000057220459</v>
      </c>
      <c r="CE49" s="135">
        <v>1.690000057220459</v>
      </c>
      <c r="CF49" s="135">
        <v>1.690000057220459</v>
      </c>
      <c r="CG49" s="135">
        <v>1.690000057220459</v>
      </c>
      <c r="CH49" s="135">
        <v>7.4600000381469727</v>
      </c>
      <c r="CI49" s="135">
        <v>7.4600000381469727</v>
      </c>
      <c r="CJ49" s="135">
        <v>7.4600000381469727</v>
      </c>
      <c r="CK49" s="135">
        <v>1.690000057220459</v>
      </c>
      <c r="CL49" s="135">
        <v>1.690000057220459</v>
      </c>
      <c r="CM49" s="135">
        <v>1.690000057220459</v>
      </c>
      <c r="CN49" s="135">
        <v>1.690000057220459</v>
      </c>
      <c r="CO49" s="135">
        <v>1.690000057220459</v>
      </c>
      <c r="CP49" s="135">
        <v>1.690000057220459</v>
      </c>
      <c r="CQ49" s="135">
        <v>1.690000057220459</v>
      </c>
      <c r="CR49" s="135">
        <v>1.690000057220459</v>
      </c>
      <c r="CS49" s="135">
        <v>1.690000057220459</v>
      </c>
      <c r="CT49" s="135">
        <v>7.4600000381469727</v>
      </c>
      <c r="CU49" s="135">
        <v>7.4600000381469727</v>
      </c>
      <c r="CV49" s="135">
        <v>7.4600000381469727</v>
      </c>
      <c r="CW49" s="135">
        <v>1.690000057220459</v>
      </c>
      <c r="CX49" s="135">
        <v>1.690000057220459</v>
      </c>
      <c r="CY49" s="135">
        <v>1.690000057220459</v>
      </c>
      <c r="CZ49" s="135">
        <v>1.690000057220459</v>
      </c>
      <c r="DA49" s="135">
        <v>1.690000057220459</v>
      </c>
      <c r="DB49" s="135">
        <v>1.690000057220459</v>
      </c>
      <c r="DC49" s="135">
        <v>1.690000057220459</v>
      </c>
      <c r="DD49" s="135">
        <v>1.690000057220459</v>
      </c>
      <c r="DE49" s="135">
        <v>1.690000057220459</v>
      </c>
      <c r="DF49" s="135">
        <v>7.4600000381469727</v>
      </c>
      <c r="DG49" s="135">
        <v>7.4600000381469727</v>
      </c>
      <c r="DH49" s="135">
        <v>7.4600000381469727</v>
      </c>
      <c r="DI49" s="135">
        <v>1.690000057220459</v>
      </c>
      <c r="DJ49" s="135">
        <v>1.690000057220459</v>
      </c>
      <c r="DK49" s="135">
        <v>1.690000057220459</v>
      </c>
      <c r="DL49" s="135">
        <v>1.690000057220459</v>
      </c>
      <c r="DM49" s="135">
        <v>1.690000057220459</v>
      </c>
      <c r="DN49" s="135">
        <v>1.690000057220459</v>
      </c>
      <c r="DO49" s="135">
        <v>1.690000057220459</v>
      </c>
      <c r="DP49" s="135">
        <v>1.690000057220459</v>
      </c>
      <c r="DQ49" s="135">
        <v>1.690000057220459</v>
      </c>
      <c r="DR49" s="135">
        <v>7.4600000381469727</v>
      </c>
      <c r="DS49" s="135">
        <v>7.4600000381469727</v>
      </c>
      <c r="DT49" s="135">
        <v>7.4600000381469727</v>
      </c>
      <c r="DU49" s="135">
        <v>1.690000057220459</v>
      </c>
      <c r="DV49" s="135">
        <v>1.690000057220459</v>
      </c>
      <c r="DW49" s="135">
        <v>1.690000057220459</v>
      </c>
      <c r="DX49" s="135">
        <v>1.690000057220459</v>
      </c>
      <c r="DY49" s="135">
        <v>1.690000057220459</v>
      </c>
      <c r="DZ49" s="135">
        <v>1.690000057220459</v>
      </c>
      <c r="EA49" s="135">
        <v>1.690000057220459</v>
      </c>
      <c r="EB49" s="135">
        <v>1.690000057220459</v>
      </c>
      <c r="EC49" s="135">
        <v>1.690000057220459</v>
      </c>
      <c r="ED49" s="135">
        <v>7.4600000381469727</v>
      </c>
      <c r="EE49" s="135">
        <v>7.4600000381469727</v>
      </c>
      <c r="EF49" s="135">
        <v>7.4600000381469727</v>
      </c>
      <c r="EG49" s="135">
        <v>1.690000057220459</v>
      </c>
      <c r="EH49" s="135">
        <v>1.690000057220459</v>
      </c>
      <c r="EI49" s="135">
        <v>1.690000057220459</v>
      </c>
      <c r="EJ49" s="135">
        <v>1.690000057220459</v>
      </c>
    </row>
    <row r="50" spans="1:140" s="135" customFormat="1" ht="11.25" hidden="1" customHeight="1" x14ac:dyDescent="0.2">
      <c r="A50" s="179" t="s">
        <v>62</v>
      </c>
      <c r="B50" s="135">
        <v>4.9326924177316522</v>
      </c>
      <c r="C50" s="211">
        <v>24.876666666666665</v>
      </c>
      <c r="D50" s="211">
        <v>20.818894164637481</v>
      </c>
      <c r="E50" s="211">
        <v>28.219463414634149</v>
      </c>
      <c r="F50" s="95">
        <v>24.714917657196658</v>
      </c>
      <c r="G50" s="95">
        <v>27.344517094017096</v>
      </c>
      <c r="H50" s="95">
        <v>28.189256410256412</v>
      </c>
      <c r="I50" s="95">
        <v>26.49977777777778</v>
      </c>
      <c r="J50" s="95">
        <v>25.250135430038512</v>
      </c>
      <c r="K50" s="95">
        <v>25.499902439024392</v>
      </c>
      <c r="L50" s="95">
        <v>25.000368421052634</v>
      </c>
      <c r="M50" s="95">
        <v>26.307769230769232</v>
      </c>
      <c r="N50" s="95">
        <v>28.5</v>
      </c>
      <c r="O50" s="95">
        <v>34.418384615384618</v>
      </c>
      <c r="P50" s="95">
        <v>33.586820512820516</v>
      </c>
      <c r="Q50" s="95">
        <v>35.249948717948719</v>
      </c>
      <c r="R50" s="95">
        <v>30.984500000000001</v>
      </c>
      <c r="S50" s="95">
        <v>27.389119910470367</v>
      </c>
      <c r="T50" s="95">
        <v>27.499769230769232</v>
      </c>
      <c r="U50" s="95">
        <v>25.789736842105267</v>
      </c>
      <c r="V50" s="95">
        <v>28.877853658536587</v>
      </c>
      <c r="W50" s="95">
        <v>28.518949043501998</v>
      </c>
      <c r="X50" s="95">
        <v>18.689429634489382</v>
      </c>
      <c r="Y50" s="95">
        <v>17.521599180344847</v>
      </c>
      <c r="Z50" s="95">
        <v>17.795525687021204</v>
      </c>
      <c r="AA50" s="95">
        <v>25.540524439240734</v>
      </c>
      <c r="AB50" s="95">
        <v>27.981763798785867</v>
      </c>
      <c r="AC50" s="94">
        <v>23.672863256300687</v>
      </c>
      <c r="AD50" s="156"/>
      <c r="AG50" s="135">
        <v>28.189256410256412</v>
      </c>
      <c r="AH50" s="135">
        <v>26.49977777777778</v>
      </c>
      <c r="AI50" s="135">
        <v>26.103333491905062</v>
      </c>
      <c r="AJ50" s="135">
        <v>23.836608886718754</v>
      </c>
      <c r="AK50" s="135">
        <v>5.130000114440918</v>
      </c>
      <c r="AL50" s="135">
        <v>4.559999942779541</v>
      </c>
      <c r="AM50" s="135">
        <v>4.559999942779541</v>
      </c>
      <c r="AN50" s="135">
        <v>4.559999942779541</v>
      </c>
      <c r="AO50" s="135">
        <v>5.130000114440918</v>
      </c>
      <c r="AP50" s="135">
        <v>5.130000114440918</v>
      </c>
      <c r="AQ50" s="135">
        <v>5.130000114440918</v>
      </c>
      <c r="AR50" s="135">
        <v>5.130000114440918</v>
      </c>
      <c r="AS50" s="135">
        <v>5.130000114440918</v>
      </c>
      <c r="AT50" s="135">
        <v>5.130000114440918</v>
      </c>
      <c r="AU50" s="135">
        <v>5.130000114440918</v>
      </c>
      <c r="AV50" s="135">
        <v>5.130000114440918</v>
      </c>
      <c r="AW50" s="135">
        <v>5.130000114440918</v>
      </c>
      <c r="AX50" s="135">
        <v>4.559999942779541</v>
      </c>
      <c r="AY50" s="135">
        <v>4.559999942779541</v>
      </c>
      <c r="AZ50" s="135">
        <v>4.559999942779541</v>
      </c>
      <c r="BA50" s="135">
        <v>5.130000114440918</v>
      </c>
      <c r="BB50" s="135">
        <v>5.130000114440918</v>
      </c>
      <c r="BC50" s="135">
        <v>5.130000114440918</v>
      </c>
      <c r="BD50" s="135">
        <v>5.130000114440918</v>
      </c>
      <c r="BE50" s="135">
        <v>5.130000114440918</v>
      </c>
      <c r="BF50" s="135">
        <v>5.130000114440918</v>
      </c>
      <c r="BG50" s="135">
        <v>5.130000114440918</v>
      </c>
      <c r="BH50" s="135">
        <v>5.130000114440918</v>
      </c>
      <c r="BI50" s="135">
        <v>5.130000114440918</v>
      </c>
      <c r="BJ50" s="135">
        <v>4.559999942779541</v>
      </c>
      <c r="BK50" s="135">
        <v>4.559999942779541</v>
      </c>
      <c r="BL50" s="135">
        <v>4.559999942779541</v>
      </c>
      <c r="BM50" s="135">
        <v>5.130000114440918</v>
      </c>
      <c r="BN50" s="135">
        <v>5.130000114440918</v>
      </c>
      <c r="BO50" s="135">
        <v>5.130000114440918</v>
      </c>
      <c r="BP50" s="135">
        <v>5.130000114440918</v>
      </c>
      <c r="BQ50" s="135">
        <v>5.130000114440918</v>
      </c>
      <c r="BR50" s="135">
        <v>5.130000114440918</v>
      </c>
      <c r="BS50" s="135">
        <v>5.130000114440918</v>
      </c>
      <c r="BT50" s="135">
        <v>5.130000114440918</v>
      </c>
      <c r="BU50" s="135">
        <v>5.130000114440918</v>
      </c>
      <c r="BV50" s="135">
        <v>4.559999942779541</v>
      </c>
      <c r="BW50" s="135">
        <v>4.559999942779541</v>
      </c>
      <c r="BX50" s="135">
        <v>4.559999942779541</v>
      </c>
      <c r="BY50" s="135">
        <v>5.130000114440918</v>
      </c>
      <c r="BZ50" s="135">
        <v>5.130000114440918</v>
      </c>
      <c r="CA50" s="135">
        <v>5.130000114440918</v>
      </c>
      <c r="CB50" s="135">
        <v>5.130000114440918</v>
      </c>
      <c r="CC50" s="135">
        <v>5.130000114440918</v>
      </c>
      <c r="CD50" s="135">
        <v>5.130000114440918</v>
      </c>
      <c r="CE50" s="135">
        <v>5.130000114440918</v>
      </c>
      <c r="CF50" s="135">
        <v>5.130000114440918</v>
      </c>
      <c r="CG50" s="135">
        <v>5.130000114440918</v>
      </c>
      <c r="CH50" s="135">
        <v>4.559999942779541</v>
      </c>
      <c r="CI50" s="135">
        <v>4.559999942779541</v>
      </c>
      <c r="CJ50" s="135">
        <v>4.559999942779541</v>
      </c>
      <c r="CK50" s="135">
        <v>5.130000114440918</v>
      </c>
      <c r="CL50" s="135">
        <v>5.130000114440918</v>
      </c>
      <c r="CM50" s="135">
        <v>5.130000114440918</v>
      </c>
      <c r="CN50" s="135">
        <v>5.130000114440918</v>
      </c>
      <c r="CO50" s="135">
        <v>5.130000114440918</v>
      </c>
      <c r="CP50" s="135">
        <v>5.130000114440918</v>
      </c>
      <c r="CQ50" s="135">
        <v>5.130000114440918</v>
      </c>
      <c r="CR50" s="135">
        <v>5.130000114440918</v>
      </c>
      <c r="CS50" s="135">
        <v>5.130000114440918</v>
      </c>
      <c r="CT50" s="135">
        <v>4.559999942779541</v>
      </c>
      <c r="CU50" s="135">
        <v>4.559999942779541</v>
      </c>
      <c r="CV50" s="135">
        <v>4.559999942779541</v>
      </c>
      <c r="CW50" s="135">
        <v>5.130000114440918</v>
      </c>
      <c r="CX50" s="135">
        <v>5.130000114440918</v>
      </c>
      <c r="CY50" s="135">
        <v>5.130000114440918</v>
      </c>
      <c r="CZ50" s="135">
        <v>5.130000114440918</v>
      </c>
      <c r="DA50" s="135">
        <v>5.130000114440918</v>
      </c>
      <c r="DB50" s="135">
        <v>5.130000114440918</v>
      </c>
      <c r="DC50" s="135">
        <v>5.130000114440918</v>
      </c>
      <c r="DD50" s="135">
        <v>5.130000114440918</v>
      </c>
      <c r="DE50" s="135">
        <v>5.130000114440918</v>
      </c>
      <c r="DF50" s="135">
        <v>4.559999942779541</v>
      </c>
      <c r="DG50" s="135">
        <v>4.559999942779541</v>
      </c>
      <c r="DH50" s="135">
        <v>4.559999942779541</v>
      </c>
      <c r="DI50" s="135">
        <v>5.130000114440918</v>
      </c>
      <c r="DJ50" s="135">
        <v>5.130000114440918</v>
      </c>
      <c r="DK50" s="135">
        <v>5.130000114440918</v>
      </c>
      <c r="DL50" s="135">
        <v>5.130000114440918</v>
      </c>
      <c r="DM50" s="135">
        <v>5.130000114440918</v>
      </c>
      <c r="DN50" s="135">
        <v>5.130000114440918</v>
      </c>
      <c r="DO50" s="135">
        <v>5.130000114440918</v>
      </c>
      <c r="DP50" s="135">
        <v>5.130000114440918</v>
      </c>
      <c r="DQ50" s="135">
        <v>5.130000114440918</v>
      </c>
      <c r="DR50" s="135">
        <v>4.559999942779541</v>
      </c>
      <c r="DS50" s="135">
        <v>4.559999942779541</v>
      </c>
      <c r="DT50" s="135">
        <v>4.559999942779541</v>
      </c>
      <c r="DU50" s="135">
        <v>5.130000114440918</v>
      </c>
      <c r="DV50" s="135">
        <v>5.130000114440918</v>
      </c>
      <c r="DW50" s="135">
        <v>5.130000114440918</v>
      </c>
      <c r="DX50" s="135">
        <v>5.130000114440918</v>
      </c>
      <c r="DY50" s="135">
        <v>5.130000114440918</v>
      </c>
      <c r="DZ50" s="135">
        <v>5.130000114440918</v>
      </c>
      <c r="EA50" s="135">
        <v>5.130000114440918</v>
      </c>
      <c r="EB50" s="135">
        <v>5.130000114440918</v>
      </c>
      <c r="EC50" s="135">
        <v>5.130000114440918</v>
      </c>
      <c r="ED50" s="135">
        <v>4.559999942779541</v>
      </c>
      <c r="EE50" s="135">
        <v>4.559999942779541</v>
      </c>
      <c r="EF50" s="135">
        <v>4.559999942779541</v>
      </c>
      <c r="EG50" s="135">
        <v>5.130000114440918</v>
      </c>
      <c r="EH50" s="135">
        <v>5.130000114440918</v>
      </c>
      <c r="EI50" s="135">
        <v>5.130000114440918</v>
      </c>
      <c r="EJ50" s="135">
        <v>5.130000114440918</v>
      </c>
    </row>
    <row r="51" spans="1:140" s="135" customFormat="1" ht="11.25" hidden="1" customHeight="1" x14ac:dyDescent="0.2">
      <c r="A51" s="179" t="s">
        <v>61</v>
      </c>
      <c r="B51" s="159">
        <v>1.0661546090932996</v>
      </c>
      <c r="C51" s="211">
        <v>24.876666666666665</v>
      </c>
      <c r="D51" s="211">
        <v>24.355921052631579</v>
      </c>
      <c r="E51" s="211">
        <v>28.219463414634149</v>
      </c>
      <c r="F51" s="95">
        <v>26.341950025673942</v>
      </c>
      <c r="G51" s="95">
        <v>27.344517094017096</v>
      </c>
      <c r="H51" s="95">
        <v>28.189256410256412</v>
      </c>
      <c r="I51" s="95">
        <v>26.49977777777778</v>
      </c>
      <c r="J51" s="95">
        <v>25.499951219512198</v>
      </c>
      <c r="K51" s="95">
        <v>25.499902439024392</v>
      </c>
      <c r="L51" s="95">
        <v>25.5</v>
      </c>
      <c r="M51" s="95">
        <v>26.211487179487186</v>
      </c>
      <c r="N51" s="95">
        <v>28.5</v>
      </c>
      <c r="O51" s="95">
        <v>34.931102564102567</v>
      </c>
      <c r="P51" s="95">
        <v>34.11223076923077</v>
      </c>
      <c r="Q51" s="95">
        <v>35.749974358974363</v>
      </c>
      <c r="R51" s="95">
        <v>30.984500000000001</v>
      </c>
      <c r="S51" s="95">
        <v>27.389119910470367</v>
      </c>
      <c r="T51" s="95">
        <v>27.499769230769232</v>
      </c>
      <c r="U51" s="95">
        <v>25.789736842105267</v>
      </c>
      <c r="V51" s="95">
        <v>28.877853658536587</v>
      </c>
      <c r="W51" s="95">
        <v>28.637017690417984</v>
      </c>
      <c r="X51" s="95">
        <v>28.904554764975412</v>
      </c>
      <c r="Y51" s="95">
        <v>28.368135803447686</v>
      </c>
      <c r="Z51" s="95">
        <v>28.373075282577929</v>
      </c>
      <c r="AA51" s="95">
        <v>28.521969611972235</v>
      </c>
      <c r="AB51" s="95">
        <v>28.62450993581821</v>
      </c>
      <c r="AC51" s="94">
        <v>28.540986242815233</v>
      </c>
      <c r="AD51" s="156"/>
      <c r="AG51" s="135">
        <v>28.189256410256412</v>
      </c>
      <c r="AH51" s="135">
        <v>26.49977777777778</v>
      </c>
      <c r="AI51" s="135">
        <v>40.162354188806866</v>
      </c>
      <c r="AJ51" s="135">
        <v>39.456521241561227</v>
      </c>
      <c r="AK51" s="135">
        <v>0</v>
      </c>
      <c r="AL51" s="135">
        <v>0</v>
      </c>
      <c r="AM51" s="135">
        <v>0</v>
      </c>
      <c r="AN51" s="135">
        <v>0</v>
      </c>
      <c r="AO51" s="135">
        <v>0</v>
      </c>
      <c r="AP51" s="135">
        <v>0</v>
      </c>
      <c r="AQ51" s="135">
        <v>0</v>
      </c>
      <c r="AR51" s="135">
        <v>0</v>
      </c>
      <c r="AS51" s="135">
        <v>0</v>
      </c>
      <c r="AT51" s="135">
        <v>0</v>
      </c>
      <c r="AU51" s="135">
        <v>0</v>
      </c>
      <c r="AV51" s="135">
        <v>0</v>
      </c>
      <c r="AW51" s="135">
        <v>0</v>
      </c>
      <c r="AX51" s="135">
        <v>0</v>
      </c>
      <c r="AY51" s="135">
        <v>0</v>
      </c>
      <c r="AZ51" s="135">
        <v>0</v>
      </c>
      <c r="BA51" s="135">
        <v>0</v>
      </c>
      <c r="BB51" s="135">
        <v>0</v>
      </c>
      <c r="BC51" s="135">
        <v>0</v>
      </c>
      <c r="BD51" s="135">
        <v>0</v>
      </c>
      <c r="BE51" s="135">
        <v>0</v>
      </c>
      <c r="BF51" s="135">
        <v>0</v>
      </c>
      <c r="BG51" s="135">
        <v>0</v>
      </c>
      <c r="BH51" s="135">
        <v>0</v>
      </c>
      <c r="BI51" s="135">
        <v>0</v>
      </c>
      <c r="BJ51" s="135">
        <v>0</v>
      </c>
      <c r="BK51" s="135">
        <v>0</v>
      </c>
      <c r="BL51" s="135">
        <v>0</v>
      </c>
      <c r="BM51" s="135">
        <v>0</v>
      </c>
      <c r="BN51" s="135">
        <v>0</v>
      </c>
      <c r="BO51" s="135">
        <v>0</v>
      </c>
      <c r="BP51" s="135">
        <v>0</v>
      </c>
      <c r="BQ51" s="135">
        <v>0</v>
      </c>
      <c r="BR51" s="135">
        <v>0</v>
      </c>
      <c r="BS51" s="135">
        <v>0</v>
      </c>
      <c r="BT51" s="135">
        <v>0</v>
      </c>
      <c r="BU51" s="135">
        <v>0</v>
      </c>
      <c r="BV51" s="135">
        <v>0</v>
      </c>
      <c r="BW51" s="135">
        <v>0</v>
      </c>
      <c r="BX51" s="135">
        <v>0</v>
      </c>
      <c r="BY51" s="135">
        <v>0</v>
      </c>
      <c r="BZ51" s="135">
        <v>0</v>
      </c>
      <c r="CA51" s="135">
        <v>0</v>
      </c>
      <c r="CB51" s="135">
        <v>0</v>
      </c>
      <c r="CC51" s="135">
        <v>0</v>
      </c>
      <c r="CD51" s="135">
        <v>0</v>
      </c>
      <c r="CE51" s="135">
        <v>0</v>
      </c>
      <c r="CF51" s="135">
        <v>0</v>
      </c>
      <c r="CG51" s="135">
        <v>0</v>
      </c>
      <c r="CH51" s="135">
        <v>0</v>
      </c>
      <c r="CI51" s="135">
        <v>0</v>
      </c>
      <c r="CJ51" s="135">
        <v>0</v>
      </c>
      <c r="CK51" s="135">
        <v>0</v>
      </c>
      <c r="CL51" s="135">
        <v>0</v>
      </c>
      <c r="CM51" s="135">
        <v>0</v>
      </c>
      <c r="CN51" s="135">
        <v>0</v>
      </c>
      <c r="CO51" s="135">
        <v>0</v>
      </c>
      <c r="CP51" s="135">
        <v>0</v>
      </c>
      <c r="CQ51" s="135">
        <v>0</v>
      </c>
      <c r="CR51" s="135">
        <v>0</v>
      </c>
      <c r="CS51" s="135">
        <v>0</v>
      </c>
      <c r="CT51" s="135">
        <v>0</v>
      </c>
      <c r="CU51" s="135">
        <v>0</v>
      </c>
      <c r="CV51" s="135">
        <v>0</v>
      </c>
      <c r="CW51" s="135">
        <v>0</v>
      </c>
      <c r="CX51" s="135">
        <v>0</v>
      </c>
      <c r="CY51" s="135">
        <v>0</v>
      </c>
      <c r="CZ51" s="135">
        <v>0</v>
      </c>
      <c r="DA51" s="135">
        <v>0</v>
      </c>
      <c r="DB51" s="135">
        <v>0</v>
      </c>
      <c r="DC51" s="135">
        <v>0</v>
      </c>
      <c r="DD51" s="135">
        <v>0</v>
      </c>
      <c r="DE51" s="135">
        <v>0</v>
      </c>
      <c r="DF51" s="135">
        <v>0</v>
      </c>
      <c r="DG51" s="135">
        <v>0</v>
      </c>
      <c r="DH51" s="135">
        <v>0</v>
      </c>
      <c r="DI51" s="135">
        <v>0</v>
      </c>
      <c r="DJ51" s="135">
        <v>0</v>
      </c>
      <c r="DK51" s="135">
        <v>0</v>
      </c>
      <c r="DL51" s="135">
        <v>0</v>
      </c>
      <c r="DM51" s="135">
        <v>0</v>
      </c>
      <c r="DN51" s="135">
        <v>0</v>
      </c>
      <c r="DO51" s="135">
        <v>0</v>
      </c>
      <c r="DP51" s="135">
        <v>0</v>
      </c>
      <c r="DQ51" s="135">
        <v>0</v>
      </c>
      <c r="DR51" s="135">
        <v>0</v>
      </c>
      <c r="DS51" s="135">
        <v>0</v>
      </c>
      <c r="DT51" s="135">
        <v>0</v>
      </c>
      <c r="DU51" s="135">
        <v>0</v>
      </c>
      <c r="DV51" s="135">
        <v>0</v>
      </c>
      <c r="DW51" s="135">
        <v>0</v>
      </c>
      <c r="DX51" s="135">
        <v>0</v>
      </c>
      <c r="DY51" s="135">
        <v>0</v>
      </c>
      <c r="DZ51" s="135">
        <v>0</v>
      </c>
      <c r="EA51" s="135">
        <v>0</v>
      </c>
      <c r="EB51" s="135">
        <v>0</v>
      </c>
      <c r="EC51" s="135">
        <v>0</v>
      </c>
      <c r="ED51" s="135">
        <v>0</v>
      </c>
      <c r="EE51" s="135">
        <v>0</v>
      </c>
      <c r="EF51" s="135">
        <v>0</v>
      </c>
      <c r="EG51" s="135">
        <v>0</v>
      </c>
      <c r="EH51" s="135">
        <v>0</v>
      </c>
      <c r="EI51" s="135">
        <v>0</v>
      </c>
      <c r="EJ51" s="135">
        <v>0</v>
      </c>
    </row>
    <row r="52" spans="1:140" s="135" customFormat="1" ht="11.25" hidden="1" customHeight="1" x14ac:dyDescent="0.2">
      <c r="A52" s="236" t="s">
        <v>59</v>
      </c>
      <c r="B52" s="135">
        <v>2.4999985694885254</v>
      </c>
      <c r="C52" s="218">
        <v>25.666666666666668</v>
      </c>
      <c r="D52" s="218">
        <v>22.373157894736842</v>
      </c>
      <c r="E52" s="218">
        <v>25.146024390243898</v>
      </c>
      <c r="F52" s="162">
        <v>23.886125070603338</v>
      </c>
      <c r="G52" s="162">
        <v>24.684247863247862</v>
      </c>
      <c r="H52" s="162">
        <v>24.868384615384617</v>
      </c>
      <c r="I52" s="162">
        <v>24.50011111111111</v>
      </c>
      <c r="J52" s="162">
        <v>23.99992682926829</v>
      </c>
      <c r="K52" s="162">
        <v>23.999853658536583</v>
      </c>
      <c r="L52" s="162">
        <v>24</v>
      </c>
      <c r="M52" s="162">
        <v>24.314384615384615</v>
      </c>
      <c r="N52" s="162">
        <v>24.999750000000002</v>
      </c>
      <c r="O52" s="162">
        <v>34.317461538461544</v>
      </c>
      <c r="P52" s="162">
        <v>32.63492307692308</v>
      </c>
      <c r="Q52" s="162">
        <v>36</v>
      </c>
      <c r="R52" s="162">
        <v>30.637499999999999</v>
      </c>
      <c r="S52" s="162">
        <v>25.246724454977343</v>
      </c>
      <c r="T52" s="162">
        <v>25.999948717948723</v>
      </c>
      <c r="U52" s="162">
        <v>24.874736842105264</v>
      </c>
      <c r="V52" s="162">
        <v>24.865487804878047</v>
      </c>
      <c r="W52" s="162">
        <v>26.824450828166601</v>
      </c>
      <c r="X52" s="162">
        <v>26.257147534542838</v>
      </c>
      <c r="Y52" s="162">
        <v>26.285840006801514</v>
      </c>
      <c r="Z52" s="162">
        <v>26.639343298486043</v>
      </c>
      <c r="AA52" s="162">
        <v>27.149936514718917</v>
      </c>
      <c r="AB52" s="162">
        <v>27.647568208322848</v>
      </c>
      <c r="AC52" s="231">
        <v>26.877804645733193</v>
      </c>
      <c r="AD52" s="156"/>
      <c r="AG52" s="135">
        <v>24.868384615384617</v>
      </c>
      <c r="AH52" s="135">
        <v>24.50011111111111</v>
      </c>
      <c r="AI52" s="135">
        <v>23.926470588235293</v>
      </c>
      <c r="AJ52" s="135">
        <v>22.488261015518855</v>
      </c>
    </row>
    <row r="53" spans="1:140" s="135" customFormat="1" ht="11.25" hidden="1" customHeight="1" x14ac:dyDescent="0.2">
      <c r="A53" s="179" t="s">
        <v>63</v>
      </c>
      <c r="B53" s="211">
        <v>55</v>
      </c>
      <c r="C53" s="95">
        <v>26.166666666666668</v>
      </c>
      <c r="D53" s="95">
        <v>22.978421052631582</v>
      </c>
      <c r="E53" s="95">
        <v>25.90212195121951</v>
      </c>
      <c r="F53" s="95">
        <v>24.56515587933248</v>
      </c>
      <c r="G53" s="95">
        <v>25.227324786324786</v>
      </c>
      <c r="H53" s="95">
        <v>25.464538461538464</v>
      </c>
      <c r="I53" s="95">
        <v>24.990111111111112</v>
      </c>
      <c r="J53" s="95">
        <v>24.632834403080871</v>
      </c>
      <c r="K53" s="95">
        <v>24.476195121951218</v>
      </c>
      <c r="L53" s="95">
        <v>24.789473684210524</v>
      </c>
      <c r="M53" s="95">
        <v>25.506692307692308</v>
      </c>
      <c r="N53" s="95">
        <v>26.874750000000002</v>
      </c>
      <c r="O53" s="95">
        <v>37.695666666666668</v>
      </c>
      <c r="P53" s="95">
        <v>35.416974358974358</v>
      </c>
      <c r="Q53" s="95">
        <v>39.974358974358978</v>
      </c>
      <c r="R53" s="95">
        <v>33.262500000000003</v>
      </c>
      <c r="S53" s="95">
        <v>26.09311145123597</v>
      </c>
      <c r="T53" s="95">
        <v>26.993538461538463</v>
      </c>
      <c r="U53" s="95">
        <v>25.664210526315792</v>
      </c>
      <c r="V53" s="95">
        <v>25.621585365853658</v>
      </c>
      <c r="W53" s="95">
        <v>28.278410918383265</v>
      </c>
      <c r="X53" s="95">
        <v>27.557164542126127</v>
      </c>
      <c r="Y53" s="95">
        <v>27.52509421707871</v>
      </c>
      <c r="Z53" s="95">
        <v>27.91554038715082</v>
      </c>
      <c r="AA53" s="95">
        <v>28.379548548112151</v>
      </c>
      <c r="AB53" s="95">
        <v>28.807556223435711</v>
      </c>
      <c r="AC53" s="95">
        <v>28.133934341796639</v>
      </c>
      <c r="AD53" s="156"/>
      <c r="AG53" s="135">
        <v>25.464538461538464</v>
      </c>
      <c r="AH53" s="135">
        <v>24.990111111111112</v>
      </c>
      <c r="AK53" s="135">
        <v>56.928571428571431</v>
      </c>
      <c r="AL53" s="135">
        <v>25.024999618530273</v>
      </c>
      <c r="AM53" s="135">
        <v>28.75</v>
      </c>
      <c r="AN53" s="135">
        <v>40.900001525878906</v>
      </c>
      <c r="AO53" s="135">
        <v>29.399999618530273</v>
      </c>
      <c r="AP53" s="135">
        <v>27.399999618530273</v>
      </c>
      <c r="AQ53" s="135">
        <v>28.149999618530273</v>
      </c>
      <c r="AR53" s="135">
        <v>28.049999237060547</v>
      </c>
      <c r="AS53" s="135">
        <v>26.850000381469727</v>
      </c>
      <c r="AT53" s="135">
        <v>23.5</v>
      </c>
      <c r="AU53" s="135">
        <v>23.899999618530273</v>
      </c>
      <c r="AV53" s="135">
        <v>21.649999618530273</v>
      </c>
      <c r="AW53" s="135">
        <v>22.649999618530273</v>
      </c>
      <c r="AX53" s="135">
        <v>23.024999618530273</v>
      </c>
      <c r="AY53" s="135">
        <v>26.75</v>
      </c>
      <c r="AZ53" s="135">
        <v>38.900001525878906</v>
      </c>
      <c r="BA53" s="135">
        <v>27.399999618530273</v>
      </c>
      <c r="BB53" s="135">
        <v>25.399999618530273</v>
      </c>
      <c r="BC53" s="135">
        <v>26.149999618530273</v>
      </c>
      <c r="BD53" s="135">
        <v>26.049999237060547</v>
      </c>
      <c r="BE53" s="135">
        <v>26.350000381469727</v>
      </c>
      <c r="BF53" s="135">
        <v>23</v>
      </c>
      <c r="BG53" s="135">
        <v>23.399999618530273</v>
      </c>
      <c r="BH53" s="135">
        <v>21.149999618530273</v>
      </c>
      <c r="BI53" s="135">
        <v>22.149999618530273</v>
      </c>
      <c r="BJ53" s="135">
        <v>22.524999618530273</v>
      </c>
      <c r="BK53" s="135">
        <v>26.25</v>
      </c>
      <c r="BL53" s="135">
        <v>38.400001525878906</v>
      </c>
      <c r="BM53" s="135">
        <v>26.899999618530273</v>
      </c>
      <c r="BN53" s="135">
        <v>24.899999618530273</v>
      </c>
      <c r="BO53" s="135">
        <v>25.649999618530273</v>
      </c>
      <c r="BP53" s="135">
        <v>25.549999237060547</v>
      </c>
      <c r="BQ53" s="135">
        <v>26.350000381469727</v>
      </c>
      <c r="BR53" s="135">
        <v>23</v>
      </c>
      <c r="BS53" s="135">
        <v>23.399999618530273</v>
      </c>
      <c r="BT53" s="135">
        <v>21.149999618530273</v>
      </c>
      <c r="BU53" s="135">
        <v>22.149999618530273</v>
      </c>
      <c r="BV53" s="135">
        <v>22.524999618530273</v>
      </c>
      <c r="BW53" s="135">
        <v>26.25</v>
      </c>
      <c r="BX53" s="135">
        <v>38.400001525878906</v>
      </c>
      <c r="BY53" s="135">
        <v>26.899999618530273</v>
      </c>
      <c r="BZ53" s="135">
        <v>24.899999618530273</v>
      </c>
      <c r="CA53" s="135">
        <v>25.649999618530273</v>
      </c>
      <c r="CB53" s="135">
        <v>25.549999237060547</v>
      </c>
      <c r="CC53" s="135">
        <v>26.350000381469727</v>
      </c>
      <c r="CD53" s="135">
        <v>23</v>
      </c>
      <c r="CE53" s="135">
        <v>23.399999618530273</v>
      </c>
      <c r="CF53" s="135">
        <v>21.149999618530273</v>
      </c>
      <c r="CG53" s="135">
        <v>22.149999618530273</v>
      </c>
      <c r="CH53" s="135">
        <v>22.524999618530273</v>
      </c>
      <c r="CI53" s="135">
        <v>26.25</v>
      </c>
      <c r="CJ53" s="135">
        <v>38.400001525878906</v>
      </c>
      <c r="CK53" s="135">
        <v>26.899999618530273</v>
      </c>
      <c r="CL53" s="135">
        <v>24.899999618530273</v>
      </c>
      <c r="CM53" s="135">
        <v>25.649999618530273</v>
      </c>
      <c r="CN53" s="135">
        <v>25.549999237060547</v>
      </c>
      <c r="CO53" s="135">
        <v>26.850000381469727</v>
      </c>
      <c r="CP53" s="135">
        <v>23.5</v>
      </c>
      <c r="CQ53" s="135">
        <v>23.899999618530273</v>
      </c>
      <c r="CR53" s="135">
        <v>21.649999618530273</v>
      </c>
      <c r="CS53" s="135">
        <v>22.649999618530273</v>
      </c>
      <c r="CT53" s="135">
        <v>23.024999618530273</v>
      </c>
      <c r="CU53" s="135">
        <v>26.75</v>
      </c>
      <c r="CV53" s="135">
        <v>38.900001525878906</v>
      </c>
      <c r="CW53" s="135">
        <v>27.399999618530273</v>
      </c>
      <c r="CX53" s="135">
        <v>25.399999618530273</v>
      </c>
      <c r="CY53" s="135">
        <v>26.149999618530273</v>
      </c>
      <c r="CZ53" s="135">
        <v>26.049999237060547</v>
      </c>
      <c r="DA53" s="135">
        <v>27.350000381469727</v>
      </c>
      <c r="DB53" s="135">
        <v>24</v>
      </c>
      <c r="DC53" s="135">
        <v>24.399999618530273</v>
      </c>
      <c r="DD53" s="135">
        <v>22.149999618530273</v>
      </c>
      <c r="DE53" s="135">
        <v>23.149999618530273</v>
      </c>
      <c r="DF53" s="135">
        <v>23.524999618530273</v>
      </c>
      <c r="DG53" s="135">
        <v>27.25</v>
      </c>
      <c r="DH53" s="135">
        <v>39.400001525878906</v>
      </c>
      <c r="DI53" s="135">
        <v>27.899999618530273</v>
      </c>
      <c r="DJ53" s="135">
        <v>25.899999618530273</v>
      </c>
      <c r="DK53" s="135">
        <v>26.649999618530273</v>
      </c>
      <c r="DL53" s="135">
        <v>26.549999237060547</v>
      </c>
      <c r="DM53" s="135">
        <v>27.850000381469727</v>
      </c>
      <c r="DN53" s="135">
        <v>24.5</v>
      </c>
      <c r="DO53" s="135">
        <v>24.899999618530273</v>
      </c>
      <c r="DP53" s="135">
        <v>22.649999618530273</v>
      </c>
      <c r="DQ53" s="135">
        <v>23.649999618530273</v>
      </c>
      <c r="DR53" s="135">
        <v>24.024999618530273</v>
      </c>
      <c r="DS53" s="135">
        <v>27.75</v>
      </c>
      <c r="DT53" s="135">
        <v>39.900001525878906</v>
      </c>
      <c r="DU53" s="135">
        <v>28.399999618530273</v>
      </c>
      <c r="DV53" s="135">
        <v>26.399999618530273</v>
      </c>
      <c r="DW53" s="135">
        <v>27.149999618530273</v>
      </c>
      <c r="DX53" s="135">
        <v>27.049999237060547</v>
      </c>
      <c r="DY53" s="135">
        <v>28.350000381469727</v>
      </c>
      <c r="DZ53" s="135">
        <v>25</v>
      </c>
      <c r="EA53" s="135">
        <v>25.399999618530273</v>
      </c>
      <c r="EB53" s="135">
        <v>23.149999618530273</v>
      </c>
      <c r="EC53" s="135">
        <v>24.149999618530273</v>
      </c>
      <c r="ED53" s="135">
        <v>24.524999618530273</v>
      </c>
      <c r="EE53" s="135">
        <v>28.25</v>
      </c>
      <c r="EF53" s="135">
        <v>40.400001525878906</v>
      </c>
      <c r="EG53" s="135">
        <v>28.899999618530273</v>
      </c>
      <c r="EH53" s="135">
        <v>26.899999618530273</v>
      </c>
      <c r="EI53" s="135">
        <v>27.649999618530273</v>
      </c>
      <c r="EJ53" s="135">
        <v>27.549999237060547</v>
      </c>
    </row>
    <row r="54" spans="1:140" s="135" customFormat="1" ht="11.25" hidden="1" customHeight="1" x14ac:dyDescent="0.2">
      <c r="A54" s="179"/>
      <c r="B54" s="211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6"/>
    </row>
    <row r="55" spans="1:140" s="135" customFormat="1" ht="11.25" hidden="1" customHeight="1" x14ac:dyDescent="0.2">
      <c r="A55" s="179" t="s">
        <v>56</v>
      </c>
      <c r="B55" s="211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6"/>
    </row>
    <row r="56" spans="1:140" s="135" customFormat="1" ht="11.25" hidden="1" customHeight="1" x14ac:dyDescent="0.2">
      <c r="A56" s="179" t="s">
        <v>56</v>
      </c>
      <c r="B56" s="211">
        <v>44.875</v>
      </c>
      <c r="C56" s="95">
        <v>31.333333969116211</v>
      </c>
      <c r="D56" s="95">
        <v>34.918323866364332</v>
      </c>
      <c r="E56" s="95">
        <v>38.228910464326155</v>
      </c>
      <c r="F56" s="95">
        <v>36.499173334407416</v>
      </c>
      <c r="G56" s="95">
        <v>36.114230063855587</v>
      </c>
      <c r="H56" s="95">
        <v>36.592117159863854</v>
      </c>
      <c r="I56" s="95">
        <v>35.636342967847312</v>
      </c>
      <c r="J56" s="95">
        <v>30.864190347985154</v>
      </c>
      <c r="K56" s="95">
        <v>33.501356050879437</v>
      </c>
      <c r="L56" s="95">
        <v>28.227024645090872</v>
      </c>
      <c r="M56" s="95">
        <v>29.131001637029101</v>
      </c>
      <c r="N56" s="95">
        <v>31.449692603073988</v>
      </c>
      <c r="O56" s="95">
        <v>37.219338654327217</v>
      </c>
      <c r="P56" s="95">
        <v>35.996564988038429</v>
      </c>
      <c r="Q56" s="95">
        <v>38.442112320615998</v>
      </c>
      <c r="R56" s="95">
        <v>35.34007649393719</v>
      </c>
      <c r="S56" s="95">
        <v>35.063048775253655</v>
      </c>
      <c r="T56" s="95">
        <v>35.068347309956238</v>
      </c>
      <c r="U56" s="95">
        <v>33.541688759841854</v>
      </c>
      <c r="V56" s="95">
        <v>36.579110255962867</v>
      </c>
      <c r="W56" s="95">
        <v>34.134202640316737</v>
      </c>
      <c r="X56" s="95">
        <v>34.970006751630365</v>
      </c>
      <c r="Y56" s="95">
        <v>34.247897479544541</v>
      </c>
      <c r="Z56" s="95">
        <v>34.218566476567609</v>
      </c>
      <c r="AA56" s="95">
        <v>34.797304359849491</v>
      </c>
      <c r="AB56" s="95">
        <v>37.388101941775886</v>
      </c>
      <c r="AC56" s="95">
        <v>34.927036239484138</v>
      </c>
      <c r="AD56" s="156"/>
      <c r="AG56" s="135">
        <v>36.592117159863854</v>
      </c>
      <c r="AH56" s="135">
        <v>35.636342967847312</v>
      </c>
      <c r="AK56" s="135">
        <v>46.900357142857146</v>
      </c>
      <c r="AL56" s="135">
        <v>19.554998397827148</v>
      </c>
      <c r="AM56" s="135">
        <v>24.049997329711914</v>
      </c>
      <c r="AN56" s="135">
        <v>29.399997711181641</v>
      </c>
      <c r="AO56" s="135">
        <v>19.949998092651366</v>
      </c>
      <c r="AP56" s="135">
        <v>19.64999885559082</v>
      </c>
      <c r="AQ56" s="135">
        <v>19.574998092651366</v>
      </c>
      <c r="AR56" s="135">
        <v>20.999999237060546</v>
      </c>
      <c r="AS56" s="135">
        <v>20.790000915527344</v>
      </c>
      <c r="AT56" s="135">
        <v>20.599998474121094</v>
      </c>
      <c r="AU56" s="135">
        <v>19.600000381469727</v>
      </c>
      <c r="AV56" s="135">
        <v>19.599998474121094</v>
      </c>
      <c r="AW56" s="135">
        <v>19.599998474121094</v>
      </c>
      <c r="AX56" s="135">
        <v>19.554998397827148</v>
      </c>
      <c r="AY56" s="135">
        <v>24.049997329711914</v>
      </c>
      <c r="AZ56" s="135">
        <v>29.399997711181641</v>
      </c>
      <c r="BA56" s="135">
        <v>19.949998092651366</v>
      </c>
      <c r="BB56" s="135">
        <v>19.64999885559082</v>
      </c>
      <c r="BC56" s="135">
        <v>19.574998092651366</v>
      </c>
      <c r="BD56" s="135">
        <v>20.999999237060546</v>
      </c>
      <c r="BE56" s="135">
        <v>20.790000915527344</v>
      </c>
      <c r="BF56" s="135">
        <v>20.599998474121094</v>
      </c>
      <c r="BG56" s="135">
        <v>19.600000381469727</v>
      </c>
      <c r="BH56" s="135">
        <v>19.599998474121094</v>
      </c>
      <c r="BI56" s="135">
        <v>19.599998474121094</v>
      </c>
      <c r="BJ56" s="135">
        <v>19.554998397827148</v>
      </c>
      <c r="BK56" s="135">
        <v>24.049997329711914</v>
      </c>
      <c r="BL56" s="135">
        <v>29.399997711181641</v>
      </c>
      <c r="BM56" s="135">
        <v>19.949998092651366</v>
      </c>
      <c r="BN56" s="135">
        <v>19.64999885559082</v>
      </c>
      <c r="BO56" s="135">
        <v>19.574998092651366</v>
      </c>
      <c r="BP56" s="135">
        <v>20.999999237060546</v>
      </c>
      <c r="BQ56" s="135">
        <v>20.790000915527344</v>
      </c>
      <c r="BR56" s="135">
        <v>20.599998474121094</v>
      </c>
      <c r="BS56" s="135">
        <v>19.600000381469727</v>
      </c>
      <c r="BT56" s="135">
        <v>19.599998474121094</v>
      </c>
      <c r="BU56" s="135">
        <v>19.599998474121094</v>
      </c>
      <c r="BV56" s="135">
        <v>19.554998397827148</v>
      </c>
      <c r="BW56" s="135">
        <v>24.049997329711914</v>
      </c>
      <c r="BX56" s="135">
        <v>29.399997711181641</v>
      </c>
      <c r="BY56" s="135">
        <v>19.949998092651366</v>
      </c>
      <c r="BZ56" s="135">
        <v>19.64999885559082</v>
      </c>
      <c r="CA56" s="135">
        <v>19.574998092651366</v>
      </c>
      <c r="CB56" s="135">
        <v>20.999999237060546</v>
      </c>
      <c r="CC56" s="135">
        <v>20.790000915527344</v>
      </c>
      <c r="CD56" s="135">
        <v>20.599998474121094</v>
      </c>
      <c r="CE56" s="135">
        <v>19.600000381469727</v>
      </c>
      <c r="CF56" s="135">
        <v>19.599998474121094</v>
      </c>
      <c r="CG56" s="135">
        <v>19.599998474121094</v>
      </c>
      <c r="CH56" s="135">
        <v>19.554998397827148</v>
      </c>
      <c r="CI56" s="135">
        <v>24.049997329711914</v>
      </c>
      <c r="CJ56" s="135">
        <v>29.399997711181641</v>
      </c>
      <c r="CK56" s="135">
        <v>19.949998092651366</v>
      </c>
      <c r="CL56" s="135">
        <v>19.64999885559082</v>
      </c>
      <c r="CM56" s="135">
        <v>19.574998092651366</v>
      </c>
      <c r="CN56" s="135">
        <v>20.999999237060546</v>
      </c>
      <c r="CO56" s="135">
        <v>20.790000915527344</v>
      </c>
      <c r="CP56" s="135">
        <v>20.599998474121094</v>
      </c>
      <c r="CQ56" s="135">
        <v>19.600000381469727</v>
      </c>
      <c r="CR56" s="135">
        <v>19.599998474121094</v>
      </c>
      <c r="CS56" s="135">
        <v>19.599998474121094</v>
      </c>
      <c r="CT56" s="135">
        <v>19.554998397827148</v>
      </c>
      <c r="CU56" s="135">
        <v>24.049997329711914</v>
      </c>
      <c r="CV56" s="135">
        <v>29.399997711181641</v>
      </c>
      <c r="CW56" s="135">
        <v>19.949998092651366</v>
      </c>
      <c r="CX56" s="135">
        <v>19.64999885559082</v>
      </c>
      <c r="CY56" s="135">
        <v>19.574998092651366</v>
      </c>
      <c r="CZ56" s="135">
        <v>20.999999237060546</v>
      </c>
      <c r="DA56" s="135">
        <v>20.790000915527344</v>
      </c>
      <c r="DB56" s="135">
        <v>20.599998474121094</v>
      </c>
      <c r="DC56" s="135">
        <v>19.600000381469727</v>
      </c>
      <c r="DD56" s="135">
        <v>19.599998474121094</v>
      </c>
      <c r="DE56" s="135">
        <v>19.599998474121094</v>
      </c>
      <c r="DF56" s="135">
        <v>19.554998397827148</v>
      </c>
      <c r="DG56" s="135">
        <v>24.049997329711914</v>
      </c>
      <c r="DH56" s="135">
        <v>29.399997711181641</v>
      </c>
      <c r="DI56" s="135">
        <v>19.949998092651366</v>
      </c>
      <c r="DJ56" s="135">
        <v>19.64999885559082</v>
      </c>
      <c r="DK56" s="135">
        <v>19.574998092651366</v>
      </c>
      <c r="DL56" s="135">
        <v>20.999999237060546</v>
      </c>
      <c r="DM56" s="135">
        <v>20.990000915527343</v>
      </c>
      <c r="DN56" s="135">
        <v>20.799998474121093</v>
      </c>
      <c r="DO56" s="135">
        <v>19.800000381469726</v>
      </c>
      <c r="DP56" s="135">
        <v>19.799998474121093</v>
      </c>
      <c r="DQ56" s="135">
        <v>19.799998474121093</v>
      </c>
      <c r="DR56" s="135">
        <v>19.754998397827148</v>
      </c>
      <c r="DS56" s="135">
        <v>24.249997329711913</v>
      </c>
      <c r="DT56" s="135">
        <v>29.59999771118164</v>
      </c>
      <c r="DU56" s="135">
        <v>20.149998092651366</v>
      </c>
      <c r="DV56" s="135">
        <v>19.849998855590819</v>
      </c>
      <c r="DW56" s="135">
        <v>19.774998092651366</v>
      </c>
      <c r="DX56" s="135">
        <v>21.199999237060545</v>
      </c>
      <c r="DY56" s="135">
        <v>21.190000915527342</v>
      </c>
      <c r="DZ56" s="135">
        <v>20.999998474121092</v>
      </c>
      <c r="EA56" s="135">
        <v>20.000000381469725</v>
      </c>
      <c r="EB56" s="135">
        <v>19.999998474121092</v>
      </c>
      <c r="EC56" s="135">
        <v>19.999998474121092</v>
      </c>
      <c r="ED56" s="135">
        <v>19.954998397827147</v>
      </c>
      <c r="EE56" s="135">
        <v>24.449997329711913</v>
      </c>
      <c r="EF56" s="135">
        <v>29.799997711181639</v>
      </c>
      <c r="EG56" s="135">
        <v>20.349998092651365</v>
      </c>
      <c r="EH56" s="135">
        <v>20.049998855590818</v>
      </c>
      <c r="EI56" s="135">
        <v>19.974998092651365</v>
      </c>
      <c r="EJ56" s="135">
        <v>21.399999237060545</v>
      </c>
    </row>
    <row r="57" spans="1:140" s="135" customFormat="1" ht="11.25" hidden="1" customHeight="1" x14ac:dyDescent="0.2">
      <c r="A57" s="179"/>
      <c r="B57" s="211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6"/>
    </row>
    <row r="58" spans="1:140" s="135" customFormat="1" ht="11.25" hidden="1" customHeight="1" x14ac:dyDescent="0.2">
      <c r="A58" s="179"/>
      <c r="B58" s="211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6"/>
    </row>
    <row r="59" spans="1:140" s="135" customFormat="1" ht="11.25" hidden="1" customHeight="1" x14ac:dyDescent="0.2">
      <c r="A59" s="179"/>
      <c r="B59" s="211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6"/>
    </row>
    <row r="60" spans="1:140" s="135" customFormat="1" ht="11.25" hidden="1" customHeight="1" x14ac:dyDescent="0.2">
      <c r="A60" s="179"/>
      <c r="B60" s="211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6"/>
    </row>
    <row r="61" spans="1:140" ht="11.25" hidden="1" customHeight="1" x14ac:dyDescent="0.2">
      <c r="A61" s="179"/>
      <c r="B61" s="211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6"/>
    </row>
    <row r="62" spans="1:140" ht="11.25" hidden="1" customHeight="1" x14ac:dyDescent="0.2">
      <c r="A62" s="179"/>
      <c r="B62" s="211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6"/>
    </row>
    <row r="63" spans="1:140" ht="14.1" customHeight="1" x14ac:dyDescent="0.2">
      <c r="A63" s="179"/>
      <c r="B63" s="211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7"/>
    </row>
    <row r="64" spans="1:140" ht="10.5" customHeight="1" x14ac:dyDescent="0.2"/>
    <row r="65" spans="1:30" ht="18.75" customHeight="1" x14ac:dyDescent="0.25">
      <c r="A65" s="188" t="s">
        <v>100</v>
      </c>
    </row>
    <row r="66" spans="1:30" s="151" customFormat="1" ht="13.5" customHeight="1" thickBot="1" x14ac:dyDescent="0.2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94</v>
      </c>
      <c r="AD66" s="193"/>
    </row>
    <row r="67" spans="1:30" ht="13.7" customHeight="1" x14ac:dyDescent="0.2">
      <c r="A67" s="255" t="s">
        <v>57</v>
      </c>
      <c r="B67" s="73" t="s">
        <v>1</v>
      </c>
      <c r="C67" s="194">
        <v>5432.7637444279344</v>
      </c>
      <c r="D67" s="194">
        <v>6257.4761376965216</v>
      </c>
      <c r="E67" s="194">
        <v>8528.0507379712635</v>
      </c>
      <c r="F67" s="232">
        <v>6739.4302066985738</v>
      </c>
      <c r="G67" s="194">
        <v>9665.5645358144247</v>
      </c>
      <c r="H67" s="194">
        <v>10016.390272204226</v>
      </c>
      <c r="I67" s="194">
        <v>9314.7387994246219</v>
      </c>
      <c r="J67" s="194">
        <v>11184.393968590755</v>
      </c>
      <c r="K67" s="194">
        <v>10893.320580264626</v>
      </c>
      <c r="L67" s="194">
        <v>11475.467356916884</v>
      </c>
      <c r="M67" s="194">
        <v>6704.4475407998216</v>
      </c>
      <c r="N67" s="194">
        <v>6439.1284815813115</v>
      </c>
      <c r="O67" s="194">
        <v>9675.4310063258054</v>
      </c>
      <c r="P67" s="194">
        <v>9211.856753715876</v>
      </c>
      <c r="Q67" s="194">
        <v>10139.005258935735</v>
      </c>
      <c r="R67" s="194">
        <v>8807.9079374446737</v>
      </c>
      <c r="S67" s="194">
        <v>8341.8150742235139</v>
      </c>
      <c r="T67" s="194">
        <v>8539.2200561459485</v>
      </c>
      <c r="U67" s="194">
        <v>7817.6742854416188</v>
      </c>
      <c r="V67" s="194">
        <v>8668.5508810829742</v>
      </c>
      <c r="W67" s="232">
        <v>8852.4788028135936</v>
      </c>
      <c r="X67" s="194">
        <v>7733.7981467794298</v>
      </c>
      <c r="Y67" s="194">
        <v>7444.9959246521721</v>
      </c>
      <c r="Z67" s="194">
        <v>7291.0369603624704</v>
      </c>
      <c r="AA67" s="194">
        <v>7012.7409919648944</v>
      </c>
      <c r="AB67" s="219">
        <v>6735.1893636980385</v>
      </c>
      <c r="AC67" s="220">
        <v>7243.3937415092023</v>
      </c>
    </row>
    <row r="68" spans="1:30" ht="13.7" customHeight="1" x14ac:dyDescent="0.2">
      <c r="A68" s="256" t="s">
        <v>58</v>
      </c>
      <c r="B68" s="73" t="s">
        <v>1</v>
      </c>
      <c r="C68" s="194">
        <v>5572.0653789004455</v>
      </c>
      <c r="D68" s="194">
        <v>6174.0253311668057</v>
      </c>
      <c r="E68" s="194">
        <v>8525.75395737906</v>
      </c>
      <c r="F68" s="233">
        <v>6757.2815558154371</v>
      </c>
      <c r="G68" s="194">
        <v>9503.9934503552759</v>
      </c>
      <c r="H68" s="194">
        <v>9851.0209673000372</v>
      </c>
      <c r="I68" s="194">
        <v>9156.9659334105163</v>
      </c>
      <c r="J68" s="194">
        <v>11566.574551236725</v>
      </c>
      <c r="K68" s="194">
        <v>11111.089855996599</v>
      </c>
      <c r="L68" s="194">
        <v>12022.059246476849</v>
      </c>
      <c r="M68" s="194">
        <v>7166.8908855042528</v>
      </c>
      <c r="N68" s="194">
        <v>6888.364779874214</v>
      </c>
      <c r="O68" s="194">
        <v>10103.73878759646</v>
      </c>
      <c r="P68" s="194">
        <v>9633.9936045478789</v>
      </c>
      <c r="Q68" s="194">
        <v>10573.483970645038</v>
      </c>
      <c r="R68" s="194">
        <v>9233.9185600472119</v>
      </c>
      <c r="S68" s="194">
        <v>8283.6663042268756</v>
      </c>
      <c r="T68" s="194">
        <v>8996.653138464666</v>
      </c>
      <c r="U68" s="194">
        <v>7499.4035405830991</v>
      </c>
      <c r="V68" s="194">
        <v>8354.9422336328626</v>
      </c>
      <c r="W68" s="233">
        <v>9048.9364332103723</v>
      </c>
      <c r="X68" s="194">
        <v>8173.9232881229218</v>
      </c>
      <c r="Y68" s="194">
        <v>7798.4265584409613</v>
      </c>
      <c r="Z68" s="194">
        <v>7697.7270242852846</v>
      </c>
      <c r="AA68" s="194">
        <v>7587.0425980080545</v>
      </c>
      <c r="AB68" s="219">
        <v>7696.1061688716072</v>
      </c>
      <c r="AC68" s="221">
        <v>7768.3843076649318</v>
      </c>
    </row>
    <row r="69" spans="1:30" ht="13.7" customHeight="1" x14ac:dyDescent="0.2">
      <c r="A69" s="256" t="s">
        <v>60</v>
      </c>
      <c r="B69" s="73" t="s">
        <v>1</v>
      </c>
      <c r="C69" s="194">
        <v>4915.4903417533433</v>
      </c>
      <c r="D69" s="194">
        <v>6248.523065996621</v>
      </c>
      <c r="E69" s="194">
        <v>8598.2395698756336</v>
      </c>
      <c r="F69" s="233">
        <v>6587.4176592085323</v>
      </c>
      <c r="G69" s="194">
        <v>9940.3797009832379</v>
      </c>
      <c r="H69" s="194">
        <v>10013.271769085724</v>
      </c>
      <c r="I69" s="194">
        <v>9867.4876328807495</v>
      </c>
      <c r="J69" s="194">
        <v>13312.085396319628</v>
      </c>
      <c r="K69" s="194">
        <v>12962.824804718635</v>
      </c>
      <c r="L69" s="194">
        <v>13661.34598792062</v>
      </c>
      <c r="M69" s="194">
        <v>8359.2386168900848</v>
      </c>
      <c r="N69" s="194">
        <v>8760.2575621443557</v>
      </c>
      <c r="O69" s="194">
        <v>10153.90769542294</v>
      </c>
      <c r="P69" s="194">
        <v>9879.1229940190678</v>
      </c>
      <c r="Q69" s="194">
        <v>10428.692396826813</v>
      </c>
      <c r="R69" s="194">
        <v>10110.873413986425</v>
      </c>
      <c r="S69" s="194">
        <v>8873.3236045904105</v>
      </c>
      <c r="T69" s="194">
        <v>8615.376795614673</v>
      </c>
      <c r="U69" s="194">
        <v>8777.0514227545282</v>
      </c>
      <c r="V69" s="194">
        <v>9227.5425954020302</v>
      </c>
      <c r="W69" s="233">
        <v>9844.5290048896622</v>
      </c>
      <c r="X69" s="194">
        <v>8604.1176885420682</v>
      </c>
      <c r="Y69" s="194">
        <v>8235.8368754987732</v>
      </c>
      <c r="Z69" s="194">
        <v>8045.9073459219753</v>
      </c>
      <c r="AA69" s="194">
        <v>7624.0056642459949</v>
      </c>
      <c r="AB69" s="219">
        <v>7227.2944638410236</v>
      </c>
      <c r="AC69" s="221">
        <v>7922.8733077274501</v>
      </c>
    </row>
    <row r="70" spans="1:30" ht="13.7" customHeight="1" x14ac:dyDescent="0.2">
      <c r="A70" s="256" t="s">
        <v>62</v>
      </c>
      <c r="B70" s="73" t="s">
        <v>1</v>
      </c>
      <c r="C70" s="194">
        <v>5049.684249628529</v>
      </c>
      <c r="D70" s="194">
        <v>4334.2496763597765</v>
      </c>
      <c r="E70" s="194">
        <v>8160.9964895796629</v>
      </c>
      <c r="F70" s="233">
        <v>5848.3101385226555</v>
      </c>
      <c r="G70" s="194">
        <v>9166.5520749056632</v>
      </c>
      <c r="H70" s="194">
        <v>9413.060645618787</v>
      </c>
      <c r="I70" s="194">
        <v>8920.0435041925411</v>
      </c>
      <c r="J70" s="194">
        <v>12604.114728377655</v>
      </c>
      <c r="K70" s="194">
        <v>11546.883468834689</v>
      </c>
      <c r="L70" s="194">
        <v>13661.34598792062</v>
      </c>
      <c r="M70" s="194">
        <v>8359.2386168900848</v>
      </c>
      <c r="N70" s="194">
        <v>8760.2575621443557</v>
      </c>
      <c r="O70" s="194">
        <v>10158.004781939195</v>
      </c>
      <c r="P70" s="194">
        <v>9887.3171670515785</v>
      </c>
      <c r="Q70" s="194">
        <v>10428.692396826813</v>
      </c>
      <c r="R70" s="194">
        <v>9416.4945411625849</v>
      </c>
      <c r="S70" s="194">
        <v>8551.2476034599022</v>
      </c>
      <c r="T70" s="194">
        <v>8615.3611560747868</v>
      </c>
      <c r="U70" s="194">
        <v>8099.9188815193011</v>
      </c>
      <c r="V70" s="194">
        <v>8938.4627727856223</v>
      </c>
      <c r="W70" s="233">
        <v>9476.8285124746799</v>
      </c>
      <c r="X70" s="194">
        <v>8210.2070983514259</v>
      </c>
      <c r="Y70" s="194">
        <v>7787.2389385943943</v>
      </c>
      <c r="Z70" s="194">
        <v>7622.7268101989712</v>
      </c>
      <c r="AA70" s="194">
        <v>7167.9906563241684</v>
      </c>
      <c r="AB70" s="219">
        <v>6736.8192725019971</v>
      </c>
      <c r="AC70" s="221">
        <v>7472.443722381815</v>
      </c>
    </row>
    <row r="71" spans="1:30" ht="13.7" customHeight="1" x14ac:dyDescent="0.2">
      <c r="A71" s="256" t="s">
        <v>61</v>
      </c>
      <c r="B71" s="73" t="s">
        <v>1</v>
      </c>
      <c r="C71" s="194">
        <v>4800.3343239227333</v>
      </c>
      <c r="D71" s="194">
        <v>5591.6452345338903</v>
      </c>
      <c r="E71" s="194">
        <v>8160.9964895796629</v>
      </c>
      <c r="F71" s="233">
        <v>6184.3253493454285</v>
      </c>
      <c r="G71" s="194">
        <v>9166.5520749056632</v>
      </c>
      <c r="H71" s="194">
        <v>9413.060645618787</v>
      </c>
      <c r="I71" s="194">
        <v>8920.0435041925411</v>
      </c>
      <c r="J71" s="194">
        <v>13013.950793951426</v>
      </c>
      <c r="K71" s="194">
        <v>11546.883468834689</v>
      </c>
      <c r="L71" s="194">
        <v>14481.018119068161</v>
      </c>
      <c r="M71" s="194">
        <v>8730.5850510097862</v>
      </c>
      <c r="N71" s="194">
        <v>9059.523809523811</v>
      </c>
      <c r="O71" s="194">
        <v>10380.452819576876</v>
      </c>
      <c r="P71" s="194">
        <v>10114.947888908629</v>
      </c>
      <c r="Q71" s="194">
        <v>10645.957750245121</v>
      </c>
      <c r="R71" s="194">
        <v>9416.4945411625849</v>
      </c>
      <c r="S71" s="194">
        <v>8576.7009546223126</v>
      </c>
      <c r="T71" s="194">
        <v>8691.7212095620143</v>
      </c>
      <c r="U71" s="194">
        <v>8099.9188815193011</v>
      </c>
      <c r="V71" s="194">
        <v>8938.4627727856223</v>
      </c>
      <c r="W71" s="233">
        <v>9623.2354040087175</v>
      </c>
      <c r="X71" s="194">
        <v>8251.3055103938077</v>
      </c>
      <c r="Y71" s="194">
        <v>7849.9061024307739</v>
      </c>
      <c r="Z71" s="194">
        <v>7710.6762888755638</v>
      </c>
      <c r="AA71" s="194">
        <v>7314.826296374139</v>
      </c>
      <c r="AB71" s="219">
        <v>6933.3155345204814</v>
      </c>
      <c r="AC71" s="221">
        <v>7609.4898950946963</v>
      </c>
    </row>
    <row r="72" spans="1:30" ht="13.7" customHeight="1" x14ac:dyDescent="0.2">
      <c r="A72" s="256" t="s">
        <v>59</v>
      </c>
      <c r="B72" s="73" t="s">
        <v>1</v>
      </c>
      <c r="C72" s="194">
        <v>5019.5022288261507</v>
      </c>
      <c r="D72" s="194">
        <v>5222.503201368786</v>
      </c>
      <c r="E72" s="194">
        <v>7336.4848817027496</v>
      </c>
      <c r="F72" s="233">
        <v>5859.4967706325624</v>
      </c>
      <c r="G72" s="194">
        <v>8410.4161725103695</v>
      </c>
      <c r="H72" s="194">
        <v>8611.1702041934604</v>
      </c>
      <c r="I72" s="194">
        <v>8209.6621408272804</v>
      </c>
      <c r="J72" s="194">
        <v>12277.317342756738</v>
      </c>
      <c r="K72" s="194">
        <v>10893.288697592858</v>
      </c>
      <c r="L72" s="194">
        <v>13661.34598792062</v>
      </c>
      <c r="M72" s="194">
        <v>7906.7970339050926</v>
      </c>
      <c r="N72" s="194">
        <v>7786.8373764600183</v>
      </c>
      <c r="O72" s="194">
        <v>10204.77364845091</v>
      </c>
      <c r="P72" s="194">
        <v>9691.1677621839299</v>
      </c>
      <c r="Q72" s="194">
        <v>10718.379534717889</v>
      </c>
      <c r="R72" s="194">
        <v>9316.9076423723818</v>
      </c>
      <c r="S72" s="194">
        <v>7932.1836290569054</v>
      </c>
      <c r="T72" s="194">
        <v>8234.3194063230658</v>
      </c>
      <c r="U72" s="194">
        <v>7823.6388796106321</v>
      </c>
      <c r="V72" s="194">
        <v>7738.5926012370173</v>
      </c>
      <c r="W72" s="233">
        <v>9013.3854727849066</v>
      </c>
      <c r="X72" s="194">
        <v>7586.9578395102517</v>
      </c>
      <c r="Y72" s="194">
        <v>7224.904874190097</v>
      </c>
      <c r="Z72" s="194">
        <v>7109.787881648761</v>
      </c>
      <c r="AA72" s="194">
        <v>6806.9373623757965</v>
      </c>
      <c r="AB72" s="219">
        <v>6516.9912860054128</v>
      </c>
      <c r="AC72" s="221">
        <v>7067.512884923377</v>
      </c>
    </row>
    <row r="73" spans="1:30" ht="13.7" customHeight="1" thickBot="1" x14ac:dyDescent="0.25">
      <c r="A73" s="257" t="s">
        <v>63</v>
      </c>
      <c r="B73" s="164" t="s">
        <v>1</v>
      </c>
      <c r="C73" s="196">
        <v>5112.3699851411584</v>
      </c>
      <c r="D73" s="196">
        <v>5350.2889302585836</v>
      </c>
      <c r="E73" s="196">
        <v>7538.7581724934425</v>
      </c>
      <c r="F73" s="234">
        <v>6000.4723626310615</v>
      </c>
      <c r="G73" s="196">
        <v>8581.4524161448462</v>
      </c>
      <c r="H73" s="196">
        <v>8798.5221357314385</v>
      </c>
      <c r="I73" s="196">
        <v>8364.3826965582557</v>
      </c>
      <c r="J73" s="196">
        <v>12596.798631768483</v>
      </c>
      <c r="K73" s="196">
        <v>11100.844890801849</v>
      </c>
      <c r="L73" s="196">
        <v>14092.752372735116</v>
      </c>
      <c r="M73" s="196">
        <v>8279.160460609557</v>
      </c>
      <c r="N73" s="196">
        <v>8348.3827493261451</v>
      </c>
      <c r="O73" s="196">
        <v>11182.000280166421</v>
      </c>
      <c r="P73" s="196">
        <v>10494.300349381183</v>
      </c>
      <c r="Q73" s="196">
        <v>11869.70021095166</v>
      </c>
      <c r="R73" s="196">
        <v>10091.472410740633</v>
      </c>
      <c r="S73" s="196">
        <v>8188.0854897182699</v>
      </c>
      <c r="T73" s="196">
        <v>8537.3354915898362</v>
      </c>
      <c r="U73" s="196">
        <v>8062.2226463711395</v>
      </c>
      <c r="V73" s="196">
        <v>7964.6983311938366</v>
      </c>
      <c r="W73" s="234">
        <v>9481.7501534087642</v>
      </c>
      <c r="X73" s="196">
        <v>7948.6849267409752</v>
      </c>
      <c r="Y73" s="196">
        <v>7554.2601745826896</v>
      </c>
      <c r="Z73" s="196">
        <v>7439.7392985483466</v>
      </c>
      <c r="AA73" s="196">
        <v>7105.7707021369924</v>
      </c>
      <c r="AB73" s="222">
        <v>6782.1869685551728</v>
      </c>
      <c r="AC73" s="223">
        <v>7386.6457232456651</v>
      </c>
    </row>
    <row r="74" spans="1:30" ht="13.7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00"/>
      <c r="AC74" s="200"/>
    </row>
    <row r="75" spans="1:30" ht="13.7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0" ht="13.7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0" ht="13.7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0" ht="13.7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</row>
    <row r="79" spans="1:30" ht="13.7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</row>
    <row r="80" spans="1:30" ht="13.7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</row>
    <row r="81" spans="1:29" ht="13.7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</row>
    <row r="82" spans="1:29" ht="13.7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</row>
    <row r="83" spans="1:29" ht="13.7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</row>
    <row r="84" spans="1:29" x14ac:dyDescent="0.2">
      <c r="C84" s="198"/>
      <c r="D84" s="198"/>
      <c r="E84" s="198"/>
      <c r="F84" s="198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8"/>
      <c r="X84" s="198"/>
      <c r="Y84" s="198"/>
      <c r="Z84" s="198"/>
      <c r="AA84" s="198"/>
      <c r="AC84" s="198"/>
    </row>
    <row r="85" spans="1:29" ht="3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C85" s="198"/>
    </row>
    <row r="86" spans="1:29" ht="16.5" thickBot="1" x14ac:dyDescent="0.3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217"/>
      <c r="AC86" s="199"/>
    </row>
    <row r="87" spans="1:29" x14ac:dyDescent="0.2">
      <c r="A87" s="255" t="s">
        <v>57</v>
      </c>
      <c r="B87" s="135"/>
      <c r="C87" s="194">
        <v>256.93412580485438</v>
      </c>
      <c r="D87" s="194">
        <v>402.0112128614328</v>
      </c>
      <c r="E87" s="194">
        <v>-31.933080165474166</v>
      </c>
      <c r="F87" s="232">
        <v>209.00408616693767</v>
      </c>
      <c r="G87" s="194">
        <v>62.955703788493338</v>
      </c>
      <c r="H87" s="194">
        <v>125.87632355074129</v>
      </c>
      <c r="I87" s="194">
        <v>3.5084026243566768E-2</v>
      </c>
      <c r="J87" s="194">
        <v>273.37252921328945</v>
      </c>
      <c r="K87" s="194">
        <v>9.5648015303595457E-2</v>
      </c>
      <c r="L87" s="194">
        <v>546.64941041127531</v>
      </c>
      <c r="M87" s="194">
        <v>-251.33085371240577</v>
      </c>
      <c r="N87" s="194">
        <v>-489.73068696525661</v>
      </c>
      <c r="O87" s="194">
        <v>-314.99306650675499</v>
      </c>
      <c r="P87" s="194">
        <v>-301.01109638274283</v>
      </c>
      <c r="Q87" s="194">
        <v>-328.97503663076714</v>
      </c>
      <c r="R87" s="194">
        <v>-540.68361185110007</v>
      </c>
      <c r="S87" s="194">
        <v>-435.98446728316048</v>
      </c>
      <c r="T87" s="194">
        <v>-507.52200093536521</v>
      </c>
      <c r="U87" s="194">
        <v>-304.43097771627617</v>
      </c>
      <c r="V87" s="194">
        <v>-496.00042319784006</v>
      </c>
      <c r="W87" s="232">
        <v>-276.92375466958038</v>
      </c>
      <c r="X87" s="194">
        <v>-288.29438872341143</v>
      </c>
      <c r="Y87" s="194">
        <v>-201.5590278757245</v>
      </c>
      <c r="Z87" s="200">
        <v>-188.02940383539044</v>
      </c>
      <c r="AA87" s="200">
        <v>-145.03883715098891</v>
      </c>
      <c r="AB87" s="95">
        <v>-108.78651296211592</v>
      </c>
      <c r="AC87" s="220">
        <v>-159.19470998907946</v>
      </c>
    </row>
    <row r="88" spans="1:29" x14ac:dyDescent="0.2">
      <c r="A88" s="256" t="s">
        <v>58</v>
      </c>
      <c r="B88" s="159"/>
      <c r="C88" s="194">
        <v>396.23576027736544</v>
      </c>
      <c r="D88" s="194">
        <v>386.46170732494829</v>
      </c>
      <c r="E88" s="194">
        <v>-31.665557426038504</v>
      </c>
      <c r="F88" s="233">
        <v>250.34397005875871</v>
      </c>
      <c r="G88" s="194">
        <v>62.955703788491519</v>
      </c>
      <c r="H88" s="194">
        <v>125.87632355074129</v>
      </c>
      <c r="I88" s="194">
        <v>3.5084026241747779E-2</v>
      </c>
      <c r="J88" s="194">
        <v>273.20780207582175</v>
      </c>
      <c r="K88" s="194">
        <v>-0.23380625963181956</v>
      </c>
      <c r="L88" s="194">
        <v>546.64941041127349</v>
      </c>
      <c r="M88" s="194">
        <v>-292.88464642920917</v>
      </c>
      <c r="N88" s="194">
        <v>-523.89754690632162</v>
      </c>
      <c r="O88" s="194">
        <v>-342.4131663293665</v>
      </c>
      <c r="P88" s="194">
        <v>-328.56260846987425</v>
      </c>
      <c r="Q88" s="194">
        <v>-356.2637241888624</v>
      </c>
      <c r="R88" s="194">
        <v>-566.55092352086467</v>
      </c>
      <c r="S88" s="194">
        <v>-433.06044310701691</v>
      </c>
      <c r="T88" s="194">
        <v>-534.97355471291667</v>
      </c>
      <c r="U88" s="194">
        <v>-285.94382783795481</v>
      </c>
      <c r="V88" s="194">
        <v>-478.26394677017379</v>
      </c>
      <c r="W88" s="233">
        <v>-286.12568694787115</v>
      </c>
      <c r="X88" s="194">
        <v>-308.21413344617395</v>
      </c>
      <c r="Y88" s="194">
        <v>-213.79706836556761</v>
      </c>
      <c r="Z88" s="194">
        <v>-201.77589787181842</v>
      </c>
      <c r="AA88" s="194">
        <v>-162.20562817959762</v>
      </c>
      <c r="AB88" s="95">
        <v>-131.58317147817888</v>
      </c>
      <c r="AC88" s="221">
        <v>-175.85611743681966</v>
      </c>
    </row>
    <row r="89" spans="1:29" x14ac:dyDescent="0.2">
      <c r="A89" s="256" t="s">
        <v>60</v>
      </c>
      <c r="B89" s="135"/>
      <c r="C89" s="194">
        <v>38.075780089153341</v>
      </c>
      <c r="D89" s="194">
        <v>498.29977724929722</v>
      </c>
      <c r="E89" s="194">
        <v>386.49858408696491</v>
      </c>
      <c r="F89" s="233">
        <v>307.62471380847273</v>
      </c>
      <c r="G89" s="194">
        <v>302.02939082665398</v>
      </c>
      <c r="H89" s="194">
        <v>288.12712533642843</v>
      </c>
      <c r="I89" s="194">
        <v>315.93165631687953</v>
      </c>
      <c r="J89" s="194">
        <v>217.7670841994568</v>
      </c>
      <c r="K89" s="194">
        <v>435.59168925022459</v>
      </c>
      <c r="L89" s="194">
        <v>-5.7520851310982835E-2</v>
      </c>
      <c r="M89" s="194">
        <v>-773.90620515875526</v>
      </c>
      <c r="N89" s="194">
        <v>-666.10402341800182</v>
      </c>
      <c r="O89" s="194">
        <v>-436.74129749395797</v>
      </c>
      <c r="P89" s="194">
        <v>-449.35826830834958</v>
      </c>
      <c r="Q89" s="194">
        <v>-424.12432667956637</v>
      </c>
      <c r="R89" s="194">
        <v>-408.53190682734567</v>
      </c>
      <c r="S89" s="194">
        <v>-372.07706272688847</v>
      </c>
      <c r="T89" s="194">
        <v>-350.76379508165337</v>
      </c>
      <c r="U89" s="194">
        <v>-386.18226145599874</v>
      </c>
      <c r="V89" s="194">
        <v>-379.28513164301148</v>
      </c>
      <c r="W89" s="233">
        <v>-282.8517447196773</v>
      </c>
      <c r="X89" s="194">
        <v>-167.15638574251352</v>
      </c>
      <c r="Y89" s="194">
        <v>-46.914677403405221</v>
      </c>
      <c r="Z89" s="194">
        <v>-10.18240256539957</v>
      </c>
      <c r="AA89" s="194">
        <v>90.74183684255604</v>
      </c>
      <c r="AB89" s="95">
        <v>175.80300276930757</v>
      </c>
      <c r="AC89" s="221">
        <v>36.343259539540668</v>
      </c>
    </row>
    <row r="90" spans="1:29" x14ac:dyDescent="0.2">
      <c r="A90" s="256" t="s">
        <v>62</v>
      </c>
      <c r="B90" s="135"/>
      <c r="C90" s="194">
        <v>429.2038137691934</v>
      </c>
      <c r="D90" s="194">
        <v>77.677571547369553</v>
      </c>
      <c r="E90" s="194">
        <v>611.64833157159774</v>
      </c>
      <c r="F90" s="233">
        <v>372.84323896271962</v>
      </c>
      <c r="G90" s="194">
        <v>553.32984998466964</v>
      </c>
      <c r="H90" s="194">
        <v>554.08628664442767</v>
      </c>
      <c r="I90" s="194">
        <v>552.57341332491342</v>
      </c>
      <c r="J90" s="194">
        <v>217.87867355064554</v>
      </c>
      <c r="K90" s="194">
        <v>435.81486795260025</v>
      </c>
      <c r="L90" s="194">
        <v>-5.7520851310982835E-2</v>
      </c>
      <c r="M90" s="194">
        <v>-595.07357874273657</v>
      </c>
      <c r="N90" s="194">
        <v>-424.40244430101848</v>
      </c>
      <c r="O90" s="194">
        <v>-435.60673563253658</v>
      </c>
      <c r="P90" s="194">
        <v>-447.08914458550316</v>
      </c>
      <c r="Q90" s="194">
        <v>-424.12432667956637</v>
      </c>
      <c r="R90" s="194">
        <v>-281.31453551973209</v>
      </c>
      <c r="S90" s="194">
        <v>-202.77388832458382</v>
      </c>
      <c r="T90" s="194">
        <v>-269.86315112044213</v>
      </c>
      <c r="U90" s="194">
        <v>-152.79690795438364</v>
      </c>
      <c r="V90" s="194">
        <v>-185.66160589892206</v>
      </c>
      <c r="W90" s="233">
        <v>-138.1909723123299</v>
      </c>
      <c r="X90" s="194">
        <v>2776.8385004912961</v>
      </c>
      <c r="Y90" s="194">
        <v>2969.2006671888457</v>
      </c>
      <c r="Z90" s="194">
        <v>2870.071503418626</v>
      </c>
      <c r="AA90" s="194">
        <v>788.77361231520445</v>
      </c>
      <c r="AB90" s="95">
        <v>192.27046658018571</v>
      </c>
      <c r="AC90" s="221">
        <v>1276.7782645218522</v>
      </c>
    </row>
    <row r="91" spans="1:29" x14ac:dyDescent="0.2">
      <c r="A91" s="256" t="s">
        <v>61</v>
      </c>
      <c r="B91" s="159"/>
      <c r="C91" s="194">
        <v>179.85388806339779</v>
      </c>
      <c r="D91" s="194">
        <v>611.90263534526184</v>
      </c>
      <c r="E91" s="194">
        <v>611.64833157159774</v>
      </c>
      <c r="F91" s="233">
        <v>467.80161832675276</v>
      </c>
      <c r="G91" s="194">
        <v>553.32984998466964</v>
      </c>
      <c r="H91" s="194">
        <v>554.08628664442767</v>
      </c>
      <c r="I91" s="194">
        <v>552.57341332491342</v>
      </c>
      <c r="J91" s="194">
        <v>491.2033787562832</v>
      </c>
      <c r="K91" s="194">
        <v>435.81486795260025</v>
      </c>
      <c r="L91" s="194">
        <v>546.59188955996615</v>
      </c>
      <c r="M91" s="194">
        <v>-190.95585419347663</v>
      </c>
      <c r="N91" s="194">
        <v>-125.13619692156317</v>
      </c>
      <c r="O91" s="194">
        <v>-370.96543568687048</v>
      </c>
      <c r="P91" s="194">
        <v>-381.12311700853206</v>
      </c>
      <c r="Q91" s="194">
        <v>-360.80775436521071</v>
      </c>
      <c r="R91" s="194">
        <v>-281.31453551973209</v>
      </c>
      <c r="S91" s="194">
        <v>-177.32053716217342</v>
      </c>
      <c r="T91" s="194">
        <v>-193.50309763321457</v>
      </c>
      <c r="U91" s="194">
        <v>-152.79690795438364</v>
      </c>
      <c r="V91" s="194">
        <v>-185.66160589892206</v>
      </c>
      <c r="W91" s="233">
        <v>-31.590328158164994</v>
      </c>
      <c r="X91" s="194">
        <v>-151.79203011797836</v>
      </c>
      <c r="Y91" s="194">
        <v>49.318805424079073</v>
      </c>
      <c r="Z91" s="194">
        <v>133.07227857254657</v>
      </c>
      <c r="AA91" s="194">
        <v>190.93833118214661</v>
      </c>
      <c r="AB91" s="95">
        <v>238.43726781577243</v>
      </c>
      <c r="AC91" s="221">
        <v>139.73853112303368</v>
      </c>
    </row>
    <row r="92" spans="1:29" x14ac:dyDescent="0.2">
      <c r="A92" s="256" t="s">
        <v>59</v>
      </c>
      <c r="B92" s="135"/>
      <c r="C92" s="194">
        <v>252.29073798910304</v>
      </c>
      <c r="D92" s="194">
        <v>648.15073873602341</v>
      </c>
      <c r="E92" s="194">
        <v>609.35155097939605</v>
      </c>
      <c r="F92" s="233">
        <v>503.26434256817447</v>
      </c>
      <c r="G92" s="194">
        <v>634.7190214176062</v>
      </c>
      <c r="H92" s="194">
        <v>795.83877258295888</v>
      </c>
      <c r="I92" s="194">
        <v>473.59927025225443</v>
      </c>
      <c r="J92" s="194">
        <v>491.21400631353754</v>
      </c>
      <c r="K92" s="194">
        <v>435.83612306711257</v>
      </c>
      <c r="L92" s="194">
        <v>546.59188955996433</v>
      </c>
      <c r="M92" s="194">
        <v>-369.03163028299878</v>
      </c>
      <c r="N92" s="194">
        <v>-269.80136024639432</v>
      </c>
      <c r="O92" s="194">
        <v>-357.85566918106088</v>
      </c>
      <c r="P92" s="194">
        <v>-350.34703071548029</v>
      </c>
      <c r="Q92" s="194">
        <v>-365.36430764664328</v>
      </c>
      <c r="R92" s="194">
        <v>-272.29423556189249</v>
      </c>
      <c r="S92" s="194">
        <v>-140.12959589383081</v>
      </c>
      <c r="T92" s="194">
        <v>-166.31022790915449</v>
      </c>
      <c r="U92" s="194">
        <v>-136.27690986305242</v>
      </c>
      <c r="V92" s="194">
        <v>-117.80164990928461</v>
      </c>
      <c r="W92" s="233">
        <v>-30.342505693986823</v>
      </c>
      <c r="X92" s="194">
        <v>-46.488641932538485</v>
      </c>
      <c r="Y92" s="194">
        <v>-3.0987940412996977</v>
      </c>
      <c r="Z92" s="194">
        <v>-4.7879124808687266</v>
      </c>
      <c r="AA92" s="194">
        <v>25.739968779716037</v>
      </c>
      <c r="AB92" s="95">
        <v>50.606221591703616</v>
      </c>
      <c r="AC92" s="221">
        <v>33.049667536472043</v>
      </c>
    </row>
    <row r="93" spans="1:29" ht="13.7" customHeight="1" thickBot="1" x14ac:dyDescent="0.25">
      <c r="A93" s="257" t="s">
        <v>63</v>
      </c>
      <c r="B93" s="164"/>
      <c r="C93" s="196">
        <v>252.29073798910304</v>
      </c>
      <c r="D93" s="196">
        <v>652.18607754306868</v>
      </c>
      <c r="E93" s="196">
        <v>609.35155097939514</v>
      </c>
      <c r="F93" s="234">
        <v>504.60945550385622</v>
      </c>
      <c r="G93" s="196">
        <v>634.71902141760438</v>
      </c>
      <c r="H93" s="196">
        <v>795.83877258295888</v>
      </c>
      <c r="I93" s="196">
        <v>473.59927025225261</v>
      </c>
      <c r="J93" s="196">
        <v>491.21400631353936</v>
      </c>
      <c r="K93" s="196">
        <v>435.83612306711257</v>
      </c>
      <c r="L93" s="196">
        <v>546.59188955996797</v>
      </c>
      <c r="M93" s="196">
        <v>-402.49110769960134</v>
      </c>
      <c r="N93" s="196">
        <v>-312.50993517272764</v>
      </c>
      <c r="O93" s="196">
        <v>-420.4532715868645</v>
      </c>
      <c r="P93" s="196">
        <v>-403.23022261092774</v>
      </c>
      <c r="Q93" s="196">
        <v>-437.67632056280308</v>
      </c>
      <c r="R93" s="196">
        <v>-319.32571132509656</v>
      </c>
      <c r="S93" s="196">
        <v>-155.07959355382718</v>
      </c>
      <c r="T93" s="196">
        <v>-184.32475446459466</v>
      </c>
      <c r="U93" s="196">
        <v>-150.32472204991245</v>
      </c>
      <c r="V93" s="196">
        <v>-130.5893041469717</v>
      </c>
      <c r="W93" s="234">
        <v>-52.173118599754162</v>
      </c>
      <c r="X93" s="196">
        <v>-62.700942036151901</v>
      </c>
      <c r="Y93" s="196">
        <v>-14.510004265717726</v>
      </c>
      <c r="Z93" s="196">
        <v>-15.670757665707242</v>
      </c>
      <c r="AA93" s="196">
        <v>17.45502443516034</v>
      </c>
      <c r="AB93" s="107">
        <v>44.496698587556239</v>
      </c>
      <c r="AC93" s="223">
        <v>23.428046196131618</v>
      </c>
    </row>
    <row r="94" spans="1:29" ht="13.7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200"/>
      <c r="Y94" s="200"/>
      <c r="Z94" s="200"/>
      <c r="AA94" s="200"/>
      <c r="AB94" s="99"/>
      <c r="AC94" s="200"/>
    </row>
    <row r="95" spans="1:29" ht="13.7" customHeight="1" x14ac:dyDescent="0.2">
      <c r="A95" s="17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7" customHeight="1" x14ac:dyDescent="0.2">
      <c r="A96" s="17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7" customHeight="1" x14ac:dyDescent="0.2">
      <c r="A97" s="17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7" customHeight="1" x14ac:dyDescent="0.2">
      <c r="A98" s="17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7" customHeight="1" x14ac:dyDescent="0.2">
      <c r="A99" s="17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7" customHeight="1" x14ac:dyDescent="0.2">
      <c r="A100" s="17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7" customHeight="1" x14ac:dyDescent="0.2">
      <c r="A101" s="17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7" hidden="1" customHeight="1" x14ac:dyDescent="0.2">
      <c r="A102" s="158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95"/>
      <c r="AC102" s="224"/>
    </row>
    <row r="103" spans="1:29" ht="13.7" hidden="1" customHeight="1" thickBot="1" x14ac:dyDescent="0.25">
      <c r="A103" s="163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225"/>
    </row>
    <row r="104" spans="1:29" ht="14.25" hidden="1" customHeight="1" x14ac:dyDescent="0.2"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C104" s="198"/>
    </row>
    <row r="105" spans="1:29" hidden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C105" s="198"/>
    </row>
    <row r="106" spans="1:29" ht="12" hidden="1" thickBot="1" x14ac:dyDescent="0.25">
      <c r="A106" s="202">
        <v>37190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226"/>
      <c r="AC106" s="180"/>
    </row>
    <row r="107" spans="1:29" hidden="1" x14ac:dyDescent="0.2">
      <c r="A107" s="153" t="s">
        <v>57</v>
      </c>
      <c r="B107" s="135"/>
      <c r="C107" s="194">
        <v>5175.82961862308</v>
      </c>
      <c r="D107" s="194">
        <v>5855.4649248350888</v>
      </c>
      <c r="E107" s="194">
        <v>8559.9838181367377</v>
      </c>
      <c r="F107" s="232">
        <v>6530.4261205316361</v>
      </c>
      <c r="G107" s="200">
        <v>9602.6088320259314</v>
      </c>
      <c r="H107" s="200">
        <v>9890.5139486534845</v>
      </c>
      <c r="I107" s="200">
        <v>9314.7037153983783</v>
      </c>
      <c r="J107" s="200">
        <v>10911.021439377466</v>
      </c>
      <c r="K107" s="200">
        <v>10893.224932249323</v>
      </c>
      <c r="L107" s="200">
        <v>10928.817946505609</v>
      </c>
      <c r="M107" s="200">
        <v>6955.7783945122274</v>
      </c>
      <c r="N107" s="200">
        <v>6928.8591685465681</v>
      </c>
      <c r="O107" s="200">
        <v>9990.4240728325603</v>
      </c>
      <c r="P107" s="200">
        <v>9512.8678500986189</v>
      </c>
      <c r="Q107" s="200">
        <v>10467.980295566502</v>
      </c>
      <c r="R107" s="200">
        <v>9348.5915492957738</v>
      </c>
      <c r="S107" s="200">
        <v>8777.7995415066744</v>
      </c>
      <c r="T107" s="200">
        <v>9046.7420570813138</v>
      </c>
      <c r="U107" s="200">
        <v>8122.105263157895</v>
      </c>
      <c r="V107" s="200">
        <v>9164.5513042808143</v>
      </c>
      <c r="W107" s="200">
        <v>9129.402557483174</v>
      </c>
      <c r="X107" s="200">
        <v>8022.0925355028412</v>
      </c>
      <c r="Y107" s="200">
        <v>7646.5549525278966</v>
      </c>
      <c r="Z107" s="200">
        <v>7479.0663641978608</v>
      </c>
      <c r="AA107" s="200">
        <v>7157.7798291158833</v>
      </c>
      <c r="AB107" s="99">
        <v>6843.9758766601544</v>
      </c>
      <c r="AC107" s="201">
        <v>7402.5884514982818</v>
      </c>
    </row>
    <row r="108" spans="1:29" hidden="1" x14ac:dyDescent="0.2">
      <c r="A108" s="158" t="s">
        <v>58</v>
      </c>
      <c r="B108" s="159"/>
      <c r="C108" s="194">
        <v>5175.82961862308</v>
      </c>
      <c r="D108" s="194">
        <v>5787.5636238418574</v>
      </c>
      <c r="E108" s="194">
        <v>8557.4195148050985</v>
      </c>
      <c r="F108" s="233">
        <v>6506.9375857566783</v>
      </c>
      <c r="G108" s="194">
        <v>9441.0377465667843</v>
      </c>
      <c r="H108" s="194">
        <v>9725.1446437492959</v>
      </c>
      <c r="I108" s="194">
        <v>9156.9308493842746</v>
      </c>
      <c r="J108" s="194">
        <v>11293.366749160903</v>
      </c>
      <c r="K108" s="194">
        <v>11111.323662256231</v>
      </c>
      <c r="L108" s="194">
        <v>11475.409836065575</v>
      </c>
      <c r="M108" s="194">
        <v>7459.7755319334619</v>
      </c>
      <c r="N108" s="194">
        <v>7412.2623267805357</v>
      </c>
      <c r="O108" s="194">
        <v>10446.151953925826</v>
      </c>
      <c r="P108" s="194">
        <v>9962.5562130177532</v>
      </c>
      <c r="Q108" s="194">
        <v>10929.747694833901</v>
      </c>
      <c r="R108" s="194">
        <v>9800.4694835680766</v>
      </c>
      <c r="S108" s="194">
        <v>8716.7267473338925</v>
      </c>
      <c r="T108" s="194">
        <v>9531.6266931775826</v>
      </c>
      <c r="U108" s="194">
        <v>7785.3473684210539</v>
      </c>
      <c r="V108" s="194">
        <v>8833.2061804030363</v>
      </c>
      <c r="W108" s="194">
        <v>9335.0621201582435</v>
      </c>
      <c r="X108" s="194">
        <v>8482.1374215690957</v>
      </c>
      <c r="Y108" s="194">
        <v>8012.223626806529</v>
      </c>
      <c r="Z108" s="194">
        <v>7899.5029221571031</v>
      </c>
      <c r="AA108" s="194">
        <v>7749.2482261876521</v>
      </c>
      <c r="AB108" s="95">
        <v>7827.6893403497861</v>
      </c>
      <c r="AC108" s="195">
        <v>7944.2404251017515</v>
      </c>
    </row>
    <row r="109" spans="1:29" hidden="1" x14ac:dyDescent="0.2">
      <c r="A109" s="158" t="s">
        <v>60</v>
      </c>
      <c r="B109" s="135"/>
      <c r="C109" s="194">
        <v>4877.4145616641899</v>
      </c>
      <c r="D109" s="194">
        <v>5750.2232887473237</v>
      </c>
      <c r="E109" s="194">
        <v>8211.7409857886687</v>
      </c>
      <c r="F109" s="233">
        <v>6279.7929454000596</v>
      </c>
      <c r="G109" s="194">
        <v>9638.3503101565839</v>
      </c>
      <c r="H109" s="194">
        <v>9725.1446437492959</v>
      </c>
      <c r="I109" s="194">
        <v>9551.55597656387</v>
      </c>
      <c r="J109" s="194">
        <v>13094.318312120171</v>
      </c>
      <c r="K109" s="194">
        <v>12527.233115468411</v>
      </c>
      <c r="L109" s="194">
        <v>13661.403508771931</v>
      </c>
      <c r="M109" s="194">
        <v>9133.1448220488401</v>
      </c>
      <c r="N109" s="194">
        <v>9426.3615855623575</v>
      </c>
      <c r="O109" s="194">
        <v>10590.648992916898</v>
      </c>
      <c r="P109" s="194">
        <v>10328.481262327417</v>
      </c>
      <c r="Q109" s="194">
        <v>10852.816723506379</v>
      </c>
      <c r="R109" s="194">
        <v>10519.40532081377</v>
      </c>
      <c r="S109" s="194">
        <v>9245.4006673172989</v>
      </c>
      <c r="T109" s="194">
        <v>8966.1405906963264</v>
      </c>
      <c r="U109" s="194">
        <v>9163.2336842105269</v>
      </c>
      <c r="V109" s="194">
        <v>9606.8277270450417</v>
      </c>
      <c r="W109" s="194">
        <v>10127.38074960934</v>
      </c>
      <c r="X109" s="194">
        <v>8771.2740742845817</v>
      </c>
      <c r="Y109" s="194">
        <v>8282.7515529021784</v>
      </c>
      <c r="Z109" s="194">
        <v>8056.0897484873749</v>
      </c>
      <c r="AA109" s="194">
        <v>7533.2638274034389</v>
      </c>
      <c r="AB109" s="95">
        <v>7051.491461071716</v>
      </c>
      <c r="AC109" s="195">
        <v>7886.5300481879094</v>
      </c>
    </row>
    <row r="110" spans="1:29" hidden="1" x14ac:dyDescent="0.2">
      <c r="A110" s="158" t="s">
        <v>62</v>
      </c>
      <c r="B110" s="135"/>
      <c r="C110" s="194">
        <v>4620.4804358593356</v>
      </c>
      <c r="D110" s="194">
        <v>4256.5721048124069</v>
      </c>
      <c r="E110" s="194">
        <v>7549.3481580080652</v>
      </c>
      <c r="F110" s="233">
        <v>5475.4668995599359</v>
      </c>
      <c r="G110" s="194">
        <v>8613.2222249209935</v>
      </c>
      <c r="H110" s="194">
        <v>8858.9743589743593</v>
      </c>
      <c r="I110" s="194">
        <v>8367.4700908676277</v>
      </c>
      <c r="J110" s="194">
        <v>12386.23605482701</v>
      </c>
      <c r="K110" s="194">
        <v>11111.068600882089</v>
      </c>
      <c r="L110" s="194">
        <v>13661.403508771931</v>
      </c>
      <c r="M110" s="194">
        <v>8954.3121956328214</v>
      </c>
      <c r="N110" s="194">
        <v>9184.6600064453742</v>
      </c>
      <c r="O110" s="194">
        <v>10593.611517571731</v>
      </c>
      <c r="P110" s="194">
        <v>10334.406311637082</v>
      </c>
      <c r="Q110" s="194">
        <v>10852.816723506379</v>
      </c>
      <c r="R110" s="194">
        <v>9697.809076682317</v>
      </c>
      <c r="S110" s="194">
        <v>8754.021491784486</v>
      </c>
      <c r="T110" s="194">
        <v>8885.2243071952289</v>
      </c>
      <c r="U110" s="194">
        <v>8252.7157894736847</v>
      </c>
      <c r="V110" s="194">
        <v>9124.1243786845444</v>
      </c>
      <c r="W110" s="194">
        <v>9615.0194847870098</v>
      </c>
      <c r="X110" s="194">
        <v>5433.3685978601297</v>
      </c>
      <c r="Y110" s="194">
        <v>4818.0382714055486</v>
      </c>
      <c r="Z110" s="194">
        <v>4752.6553067803452</v>
      </c>
      <c r="AA110" s="194">
        <v>6379.217044008964</v>
      </c>
      <c r="AB110" s="95">
        <v>6544.5488059218114</v>
      </c>
      <c r="AC110" s="195">
        <v>6195.6654578599628</v>
      </c>
    </row>
    <row r="111" spans="1:29" hidden="1" x14ac:dyDescent="0.2">
      <c r="A111" s="158" t="s">
        <v>61</v>
      </c>
      <c r="B111" s="159"/>
      <c r="C111" s="194">
        <v>4620.4804358593356</v>
      </c>
      <c r="D111" s="194">
        <v>4979.7425991886284</v>
      </c>
      <c r="E111" s="194">
        <v>7549.3481580080652</v>
      </c>
      <c r="F111" s="233">
        <v>5716.5237310186758</v>
      </c>
      <c r="G111" s="194">
        <v>8613.2222249209935</v>
      </c>
      <c r="H111" s="194">
        <v>8858.9743589743593</v>
      </c>
      <c r="I111" s="194">
        <v>8367.4700908676277</v>
      </c>
      <c r="J111" s="194">
        <v>12522.747415195143</v>
      </c>
      <c r="K111" s="194">
        <v>11111.068600882089</v>
      </c>
      <c r="L111" s="194">
        <v>13934.426229508195</v>
      </c>
      <c r="M111" s="194">
        <v>8921.5409052032628</v>
      </c>
      <c r="N111" s="194">
        <v>9184.6600064453742</v>
      </c>
      <c r="O111" s="194">
        <v>10751.418255263747</v>
      </c>
      <c r="P111" s="194">
        <v>10496.071005917162</v>
      </c>
      <c r="Q111" s="194">
        <v>11006.765504610332</v>
      </c>
      <c r="R111" s="194">
        <v>9697.809076682317</v>
      </c>
      <c r="S111" s="194">
        <v>8754.021491784486</v>
      </c>
      <c r="T111" s="194">
        <v>8885.2243071952289</v>
      </c>
      <c r="U111" s="194">
        <v>8252.7157894736847</v>
      </c>
      <c r="V111" s="194">
        <v>9124.1243786845444</v>
      </c>
      <c r="W111" s="194">
        <v>9654.8257321668825</v>
      </c>
      <c r="X111" s="194">
        <v>8403.0975405117861</v>
      </c>
      <c r="Y111" s="194">
        <v>7800.5872970066948</v>
      </c>
      <c r="Z111" s="194">
        <v>7577.6040103030173</v>
      </c>
      <c r="AA111" s="194">
        <v>7123.8879651919924</v>
      </c>
      <c r="AB111" s="95">
        <v>6694.8782667047089</v>
      </c>
      <c r="AC111" s="195">
        <v>7469.7513639716626</v>
      </c>
    </row>
    <row r="112" spans="1:29" hidden="1" x14ac:dyDescent="0.2">
      <c r="A112" s="186" t="s">
        <v>59</v>
      </c>
      <c r="B112" s="135"/>
      <c r="C112" s="194">
        <v>4767.2114908370477</v>
      </c>
      <c r="D112" s="194">
        <v>4574.3524626327626</v>
      </c>
      <c r="E112" s="194">
        <v>6727.1333307233535</v>
      </c>
      <c r="F112" s="233">
        <v>5356.2324280643879</v>
      </c>
      <c r="G112" s="194">
        <v>7775.6971510927633</v>
      </c>
      <c r="H112" s="194">
        <v>7815.3314316105016</v>
      </c>
      <c r="I112" s="194">
        <v>7736.062870575026</v>
      </c>
      <c r="J112" s="194">
        <v>11786.103336443201</v>
      </c>
      <c r="K112" s="194">
        <v>10457.452574525745</v>
      </c>
      <c r="L112" s="194">
        <v>13114.754098360656</v>
      </c>
      <c r="M112" s="194">
        <v>8275.8286641880914</v>
      </c>
      <c r="N112" s="194">
        <v>8056.6387367064126</v>
      </c>
      <c r="O112" s="194">
        <v>10562.62931763197</v>
      </c>
      <c r="P112" s="194">
        <v>10041.51479289941</v>
      </c>
      <c r="Q112" s="194">
        <v>11083.743842364533</v>
      </c>
      <c r="R112" s="194">
        <v>9589.2018779342743</v>
      </c>
      <c r="S112" s="194">
        <v>8072.3132249507362</v>
      </c>
      <c r="T112" s="194">
        <v>8400.6296342322203</v>
      </c>
      <c r="U112" s="194">
        <v>7959.9157894736845</v>
      </c>
      <c r="V112" s="194">
        <v>7856.3942511463019</v>
      </c>
      <c r="W112" s="194">
        <v>9043.7279784788934</v>
      </c>
      <c r="X112" s="194">
        <v>7633.4464814427902</v>
      </c>
      <c r="Y112" s="194">
        <v>7228.0036682313967</v>
      </c>
      <c r="Z112" s="194">
        <v>7114.5757941296297</v>
      </c>
      <c r="AA112" s="194">
        <v>6781.1973935960805</v>
      </c>
      <c r="AB112" s="95">
        <v>6466.3850644137092</v>
      </c>
      <c r="AC112" s="195">
        <v>7034.4632173869049</v>
      </c>
    </row>
    <row r="113" spans="1:29" ht="12" hidden="1" thickBot="1" x14ac:dyDescent="0.25">
      <c r="A113" s="158" t="s">
        <v>63</v>
      </c>
      <c r="C113" s="196">
        <v>4860.0792471520554</v>
      </c>
      <c r="D113" s="196">
        <v>4698.1028527155149</v>
      </c>
      <c r="E113" s="196">
        <v>6929.4066215140474</v>
      </c>
      <c r="F113" s="234">
        <v>5495.8629071272053</v>
      </c>
      <c r="G113" s="194">
        <v>7946.7333947272418</v>
      </c>
      <c r="H113" s="194">
        <v>8002.6833631484797</v>
      </c>
      <c r="I113" s="194">
        <v>7890.7834263060031</v>
      </c>
      <c r="J113" s="194">
        <v>12105.584625454943</v>
      </c>
      <c r="K113" s="194">
        <v>10665.008767734736</v>
      </c>
      <c r="L113" s="194">
        <v>13546.160483175148</v>
      </c>
      <c r="M113" s="194">
        <v>8681.6515683091584</v>
      </c>
      <c r="N113" s="194">
        <v>8660.8926844988728</v>
      </c>
      <c r="O113" s="194">
        <v>11602.453551753286</v>
      </c>
      <c r="P113" s="194">
        <v>10897.530571992111</v>
      </c>
      <c r="Q113" s="194">
        <v>12307.376531514463</v>
      </c>
      <c r="R113" s="194">
        <v>10410.798122065729</v>
      </c>
      <c r="S113" s="194">
        <v>8343.165083272097</v>
      </c>
      <c r="T113" s="194">
        <v>8721.6602460544309</v>
      </c>
      <c r="U113" s="194">
        <v>8212.5473684210519</v>
      </c>
      <c r="V113" s="194">
        <v>8095.2876353408083</v>
      </c>
      <c r="W113" s="194">
        <v>9533.9232720085183</v>
      </c>
      <c r="X113" s="194">
        <v>8011.3858687771271</v>
      </c>
      <c r="Y113" s="194">
        <v>7568.7701788484073</v>
      </c>
      <c r="Z113" s="194">
        <v>7455.4100562140538</v>
      </c>
      <c r="AA113" s="194">
        <v>7088.3156777018321</v>
      </c>
      <c r="AB113" s="224">
        <v>6737.6902699676166</v>
      </c>
      <c r="AC113" s="195">
        <v>7363.2176770495334</v>
      </c>
    </row>
    <row r="114" spans="1:29" hidden="1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224"/>
      <c r="AC114" s="195"/>
    </row>
    <row r="115" spans="1:29" hidden="1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22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22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22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22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22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22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22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224"/>
      <c r="AC122" s="195"/>
    </row>
    <row r="123" spans="1:29" ht="12" hidden="1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225"/>
      <c r="AC123" s="197"/>
    </row>
    <row r="124" spans="1:29" hidden="1" x14ac:dyDescent="0.2"/>
  </sheetData>
  <pageMargins left="0.25" right="0.25" top="1" bottom="0.25" header="0.5" footer="0.5"/>
  <pageSetup scale="69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sqref="A1:IV65536"/>
    </sheetView>
  </sheetViews>
  <sheetFormatPr defaultRowHeight="11.25" x14ac:dyDescent="0.2"/>
  <cols>
    <col min="1" max="1" width="35" style="249" customWidth="1"/>
    <col min="2" max="4" width="9.140625" style="228"/>
    <col min="5" max="28" width="0" style="228" hidden="1" customWidth="1"/>
    <col min="29" max="29" width="16.85546875" style="228" hidden="1" customWidth="1"/>
    <col min="30" max="32" width="0" style="228" hidden="1" customWidth="1"/>
    <col min="33" max="33" width="23.42578125" style="228" customWidth="1"/>
    <col min="34" max="75" width="9.140625" style="228"/>
    <col min="76" max="16384" width="9.140625" style="125"/>
  </cols>
  <sheetData>
    <row r="1" spans="1:60" ht="12.75" x14ac:dyDescent="0.2">
      <c r="A1" s="227">
        <v>37193</v>
      </c>
    </row>
    <row r="3" spans="1:60" ht="15.75" thickBot="1" x14ac:dyDescent="0.3">
      <c r="A3" s="237" t="s">
        <v>101</v>
      </c>
      <c r="B3" s="238">
        <v>37194</v>
      </c>
      <c r="C3" s="238">
        <v>37195</v>
      </c>
      <c r="D3" s="238">
        <v>37196</v>
      </c>
      <c r="E3" s="238">
        <v>37197</v>
      </c>
      <c r="F3" s="238">
        <v>37198</v>
      </c>
      <c r="G3" s="238">
        <v>37200</v>
      </c>
      <c r="H3" s="238">
        <v>37201</v>
      </c>
      <c r="I3" s="238">
        <v>37202</v>
      </c>
      <c r="J3" s="238">
        <v>37203</v>
      </c>
      <c r="K3" s="238">
        <v>37204</v>
      </c>
      <c r="L3" s="238">
        <v>37205</v>
      </c>
      <c r="M3" s="238">
        <v>37207</v>
      </c>
      <c r="N3" s="238">
        <v>37208</v>
      </c>
      <c r="O3" s="238">
        <v>37209</v>
      </c>
      <c r="P3" s="238">
        <v>37210</v>
      </c>
      <c r="Q3" s="238">
        <v>37211</v>
      </c>
      <c r="R3" s="238">
        <v>37212</v>
      </c>
      <c r="S3" s="238">
        <v>37214</v>
      </c>
      <c r="T3" s="238">
        <v>37215</v>
      </c>
      <c r="U3" s="238">
        <v>37216</v>
      </c>
      <c r="V3" s="238">
        <v>37218</v>
      </c>
      <c r="W3" s="238">
        <v>37219</v>
      </c>
      <c r="X3" s="238">
        <v>37221</v>
      </c>
      <c r="Y3" s="238">
        <v>37222</v>
      </c>
      <c r="Z3" s="238">
        <v>37223</v>
      </c>
      <c r="AA3" s="238">
        <v>37224</v>
      </c>
      <c r="AB3" s="238">
        <v>37225</v>
      </c>
      <c r="AC3" s="238"/>
      <c r="AD3" s="238">
        <v>0</v>
      </c>
      <c r="AE3" s="238">
        <v>0</v>
      </c>
      <c r="AF3" s="238">
        <v>0</v>
      </c>
      <c r="AG3" s="238" t="s">
        <v>93</v>
      </c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39"/>
      <c r="BF3" s="239"/>
      <c r="BG3" s="239"/>
      <c r="BH3" s="239"/>
    </row>
    <row r="4" spans="1:60" ht="12.75" customHeight="1" x14ac:dyDescent="0.2">
      <c r="A4" s="259" t="s">
        <v>57</v>
      </c>
      <c r="B4" s="240">
        <v>38.6</v>
      </c>
      <c r="C4" s="241">
        <v>38</v>
      </c>
      <c r="D4" s="241">
        <v>39</v>
      </c>
      <c r="E4" s="241">
        <v>39</v>
      </c>
      <c r="F4" s="241">
        <v>39</v>
      </c>
      <c r="G4" s="241">
        <v>39</v>
      </c>
      <c r="H4" s="241">
        <v>39</v>
      </c>
      <c r="I4" s="241">
        <v>39</v>
      </c>
      <c r="J4" s="241">
        <v>39</v>
      </c>
      <c r="K4" s="241">
        <v>39</v>
      </c>
      <c r="L4" s="241">
        <v>39</v>
      </c>
      <c r="M4" s="241">
        <v>39</v>
      </c>
      <c r="N4" s="241">
        <v>39</v>
      </c>
      <c r="O4" s="241">
        <v>39</v>
      </c>
      <c r="P4" s="241">
        <v>39</v>
      </c>
      <c r="Q4" s="241">
        <v>39</v>
      </c>
      <c r="R4" s="241">
        <v>39</v>
      </c>
      <c r="S4" s="241">
        <v>39</v>
      </c>
      <c r="T4" s="241">
        <v>39</v>
      </c>
      <c r="U4" s="241">
        <v>39</v>
      </c>
      <c r="V4" s="241">
        <v>39</v>
      </c>
      <c r="W4" s="241">
        <v>39</v>
      </c>
      <c r="X4" s="241">
        <v>39</v>
      </c>
      <c r="Y4" s="241">
        <v>39</v>
      </c>
      <c r="Z4" s="241">
        <v>39</v>
      </c>
      <c r="AA4" s="241">
        <v>39</v>
      </c>
      <c r="AB4" s="241">
        <v>39</v>
      </c>
      <c r="AC4" s="241"/>
      <c r="AD4" s="241">
        <v>0</v>
      </c>
      <c r="AE4" s="241">
        <v>0</v>
      </c>
      <c r="AF4" s="241">
        <v>0</v>
      </c>
      <c r="AG4" s="242">
        <v>38.299999999999997</v>
      </c>
    </row>
    <row r="5" spans="1:60" x14ac:dyDescent="0.2">
      <c r="A5" s="260" t="s">
        <v>58</v>
      </c>
      <c r="B5" s="243">
        <v>38.9</v>
      </c>
      <c r="C5" s="244">
        <v>38.9</v>
      </c>
      <c r="D5" s="244">
        <v>39.25</v>
      </c>
      <c r="E5" s="244">
        <v>39.25</v>
      </c>
      <c r="F5" s="244">
        <v>39.25</v>
      </c>
      <c r="G5" s="244">
        <v>39.25</v>
      </c>
      <c r="H5" s="244">
        <v>39.25</v>
      </c>
      <c r="I5" s="244">
        <v>39.25</v>
      </c>
      <c r="J5" s="244">
        <v>39.25</v>
      </c>
      <c r="K5" s="244">
        <v>39.25</v>
      </c>
      <c r="L5" s="244">
        <v>39.25</v>
      </c>
      <c r="M5" s="244">
        <v>39.25</v>
      </c>
      <c r="N5" s="244">
        <v>39.25</v>
      </c>
      <c r="O5" s="244">
        <v>39.25</v>
      </c>
      <c r="P5" s="244">
        <v>39.25</v>
      </c>
      <c r="Q5" s="244">
        <v>39.25</v>
      </c>
      <c r="R5" s="244">
        <v>39.25</v>
      </c>
      <c r="S5" s="244">
        <v>39.25</v>
      </c>
      <c r="T5" s="244">
        <v>39.25</v>
      </c>
      <c r="U5" s="244">
        <v>39.25</v>
      </c>
      <c r="V5" s="244">
        <v>39.25</v>
      </c>
      <c r="W5" s="244">
        <v>39.25</v>
      </c>
      <c r="X5" s="244">
        <v>39.25</v>
      </c>
      <c r="Y5" s="244">
        <v>39.25</v>
      </c>
      <c r="Z5" s="244">
        <v>39.25</v>
      </c>
      <c r="AA5" s="244">
        <v>39.25</v>
      </c>
      <c r="AB5" s="244">
        <v>39.25</v>
      </c>
      <c r="AC5" s="244"/>
      <c r="AD5" s="244">
        <v>0</v>
      </c>
      <c r="AE5" s="244">
        <v>0</v>
      </c>
      <c r="AF5" s="244">
        <v>0</v>
      </c>
      <c r="AG5" s="245">
        <v>38.9</v>
      </c>
    </row>
    <row r="6" spans="1:60" x14ac:dyDescent="0.2">
      <c r="A6" s="260" t="s">
        <v>60</v>
      </c>
      <c r="B6" s="243">
        <v>38.03</v>
      </c>
      <c r="C6" s="244">
        <v>34.700000000000003</v>
      </c>
      <c r="D6" s="244">
        <v>39</v>
      </c>
      <c r="E6" s="244">
        <v>39</v>
      </c>
      <c r="F6" s="244">
        <v>39</v>
      </c>
      <c r="G6" s="244">
        <v>39</v>
      </c>
      <c r="H6" s="244">
        <v>39</v>
      </c>
      <c r="I6" s="244">
        <v>39</v>
      </c>
      <c r="J6" s="244">
        <v>39</v>
      </c>
      <c r="K6" s="244">
        <v>39</v>
      </c>
      <c r="L6" s="244">
        <v>39</v>
      </c>
      <c r="M6" s="244">
        <v>39</v>
      </c>
      <c r="N6" s="244">
        <v>39</v>
      </c>
      <c r="O6" s="244">
        <v>39</v>
      </c>
      <c r="P6" s="244">
        <v>39</v>
      </c>
      <c r="Q6" s="244">
        <v>39</v>
      </c>
      <c r="R6" s="244">
        <v>39</v>
      </c>
      <c r="S6" s="244">
        <v>39</v>
      </c>
      <c r="T6" s="244">
        <v>39</v>
      </c>
      <c r="U6" s="244">
        <v>39</v>
      </c>
      <c r="V6" s="244">
        <v>39</v>
      </c>
      <c r="W6" s="244">
        <v>39</v>
      </c>
      <c r="X6" s="244">
        <v>39</v>
      </c>
      <c r="Y6" s="244">
        <v>39</v>
      </c>
      <c r="Z6" s="244">
        <v>39</v>
      </c>
      <c r="AA6" s="244">
        <v>39</v>
      </c>
      <c r="AB6" s="244">
        <v>39</v>
      </c>
      <c r="AC6" s="244"/>
      <c r="AD6" s="244">
        <v>0</v>
      </c>
      <c r="AE6" s="244">
        <v>0</v>
      </c>
      <c r="AF6" s="244">
        <v>0</v>
      </c>
      <c r="AG6" s="245">
        <v>36.365000000000002</v>
      </c>
    </row>
    <row r="7" spans="1:60" x14ac:dyDescent="0.2">
      <c r="A7" s="260" t="s">
        <v>62</v>
      </c>
      <c r="B7" s="243">
        <v>38.299999999999997</v>
      </c>
      <c r="C7" s="244">
        <v>27.1875</v>
      </c>
      <c r="D7" s="244">
        <v>24.9</v>
      </c>
      <c r="E7" s="244">
        <v>24.9</v>
      </c>
      <c r="F7" s="244">
        <v>24.899999618530298</v>
      </c>
      <c r="G7" s="244">
        <v>20.174999237060501</v>
      </c>
      <c r="H7" s="244">
        <v>20.174999237060501</v>
      </c>
      <c r="I7" s="244">
        <v>20.174999237060501</v>
      </c>
      <c r="J7" s="244">
        <v>20.174999237060501</v>
      </c>
      <c r="K7" s="244">
        <v>20.174999237060501</v>
      </c>
      <c r="L7" s="244">
        <v>26</v>
      </c>
      <c r="M7" s="244">
        <v>20.174999237060501</v>
      </c>
      <c r="N7" s="244">
        <v>20.174999237060501</v>
      </c>
      <c r="O7" s="244">
        <v>20.174999237060501</v>
      </c>
      <c r="P7" s="244">
        <v>20.174999237060501</v>
      </c>
      <c r="Q7" s="244">
        <v>20.174999237060501</v>
      </c>
      <c r="R7" s="244">
        <v>26</v>
      </c>
      <c r="S7" s="244">
        <v>20.174999237060501</v>
      </c>
      <c r="T7" s="244">
        <v>20.174999237060501</v>
      </c>
      <c r="U7" s="244">
        <v>20.174999237060501</v>
      </c>
      <c r="V7" s="244">
        <v>20.174999237060501</v>
      </c>
      <c r="W7" s="244">
        <v>26</v>
      </c>
      <c r="X7" s="244">
        <v>20.174999237060501</v>
      </c>
      <c r="Y7" s="244">
        <v>20.174999237060501</v>
      </c>
      <c r="Z7" s="244">
        <v>20.174999237060501</v>
      </c>
      <c r="AA7" s="244">
        <v>20.174999237060501</v>
      </c>
      <c r="AB7" s="244">
        <v>26</v>
      </c>
      <c r="AC7" s="244"/>
      <c r="AD7" s="244">
        <v>0</v>
      </c>
      <c r="AE7" s="244">
        <v>0</v>
      </c>
      <c r="AF7" s="244">
        <v>0</v>
      </c>
      <c r="AG7" s="245">
        <v>32.743749999999999</v>
      </c>
    </row>
    <row r="8" spans="1:60" x14ac:dyDescent="0.2">
      <c r="A8" s="260" t="s">
        <v>61</v>
      </c>
      <c r="B8" s="243">
        <v>38.299999999999997</v>
      </c>
      <c r="C8" s="244">
        <v>34.700000000000003</v>
      </c>
      <c r="D8" s="244">
        <v>37.25</v>
      </c>
      <c r="E8" s="244">
        <v>37.25</v>
      </c>
      <c r="F8" s="244">
        <v>37.25</v>
      </c>
      <c r="G8" s="244">
        <v>37.25</v>
      </c>
      <c r="H8" s="244">
        <v>37.25</v>
      </c>
      <c r="I8" s="244">
        <v>37.25</v>
      </c>
      <c r="J8" s="244">
        <v>37.25</v>
      </c>
      <c r="K8" s="244">
        <v>37.25</v>
      </c>
      <c r="L8" s="244">
        <v>37.25</v>
      </c>
      <c r="M8" s="244">
        <v>37.25</v>
      </c>
      <c r="N8" s="244">
        <v>37.25</v>
      </c>
      <c r="O8" s="244">
        <v>37.25</v>
      </c>
      <c r="P8" s="244">
        <v>37.25</v>
      </c>
      <c r="Q8" s="244">
        <v>37.25</v>
      </c>
      <c r="R8" s="244">
        <v>37.25</v>
      </c>
      <c r="S8" s="244">
        <v>37.25</v>
      </c>
      <c r="T8" s="244">
        <v>37.25</v>
      </c>
      <c r="U8" s="244">
        <v>37.25</v>
      </c>
      <c r="V8" s="244">
        <v>37.25</v>
      </c>
      <c r="W8" s="244">
        <v>37.25</v>
      </c>
      <c r="X8" s="244">
        <v>37.25</v>
      </c>
      <c r="Y8" s="244">
        <v>37.25</v>
      </c>
      <c r="Z8" s="244">
        <v>37.25</v>
      </c>
      <c r="AA8" s="244">
        <v>37.25</v>
      </c>
      <c r="AB8" s="244">
        <v>37.25</v>
      </c>
      <c r="AC8" s="244"/>
      <c r="AD8" s="244">
        <v>0</v>
      </c>
      <c r="AE8" s="244">
        <v>0</v>
      </c>
      <c r="AF8" s="244">
        <v>0</v>
      </c>
      <c r="AG8" s="245">
        <v>36.5</v>
      </c>
    </row>
    <row r="9" spans="1:60" x14ac:dyDescent="0.2">
      <c r="A9" s="260" t="s">
        <v>59</v>
      </c>
      <c r="B9" s="243">
        <v>38.75</v>
      </c>
      <c r="C9" s="244">
        <v>38.5</v>
      </c>
      <c r="D9" s="244">
        <v>36.25</v>
      </c>
      <c r="E9" s="244">
        <v>36.25</v>
      </c>
      <c r="F9" s="244">
        <v>36.25</v>
      </c>
      <c r="G9" s="244">
        <v>36.25</v>
      </c>
      <c r="H9" s="244">
        <v>36.25</v>
      </c>
      <c r="I9" s="244">
        <v>36.25</v>
      </c>
      <c r="J9" s="244">
        <v>36.25</v>
      </c>
      <c r="K9" s="244">
        <v>36.25</v>
      </c>
      <c r="L9" s="244">
        <v>36.25</v>
      </c>
      <c r="M9" s="244">
        <v>36.25</v>
      </c>
      <c r="N9" s="244">
        <v>36.25</v>
      </c>
      <c r="O9" s="244">
        <v>36.25</v>
      </c>
      <c r="P9" s="244">
        <v>36.25</v>
      </c>
      <c r="Q9" s="244">
        <v>36.25</v>
      </c>
      <c r="R9" s="244">
        <v>36.25</v>
      </c>
      <c r="S9" s="244">
        <v>36.25</v>
      </c>
      <c r="T9" s="244">
        <v>36.25</v>
      </c>
      <c r="U9" s="244">
        <v>36.25</v>
      </c>
      <c r="V9" s="244">
        <v>36.25</v>
      </c>
      <c r="W9" s="244">
        <v>36.25</v>
      </c>
      <c r="X9" s="244">
        <v>36.25</v>
      </c>
      <c r="Y9" s="244">
        <v>36.25</v>
      </c>
      <c r="Z9" s="244">
        <v>36.25</v>
      </c>
      <c r="AA9" s="244">
        <v>36.25</v>
      </c>
      <c r="AB9" s="244">
        <v>36.25</v>
      </c>
      <c r="AC9" s="244"/>
      <c r="AD9" s="244">
        <v>0</v>
      </c>
      <c r="AE9" s="244">
        <v>0</v>
      </c>
      <c r="AF9" s="244">
        <v>0</v>
      </c>
      <c r="AG9" s="245">
        <v>38.625</v>
      </c>
    </row>
    <row r="10" spans="1:60" ht="12" thickBot="1" x14ac:dyDescent="0.25">
      <c r="A10" s="261" t="s">
        <v>63</v>
      </c>
      <c r="B10" s="246">
        <v>39.75</v>
      </c>
      <c r="C10" s="247">
        <v>39.5</v>
      </c>
      <c r="D10" s="247">
        <v>37.25</v>
      </c>
      <c r="E10" s="247">
        <v>37.25</v>
      </c>
      <c r="F10" s="247">
        <v>37.25</v>
      </c>
      <c r="G10" s="247">
        <v>37.25</v>
      </c>
      <c r="H10" s="247">
        <v>37.25</v>
      </c>
      <c r="I10" s="247">
        <v>37.25</v>
      </c>
      <c r="J10" s="247">
        <v>37.25</v>
      </c>
      <c r="K10" s="247">
        <v>37.25</v>
      </c>
      <c r="L10" s="247">
        <v>37.25</v>
      </c>
      <c r="M10" s="247">
        <v>37.25</v>
      </c>
      <c r="N10" s="247">
        <v>37.25</v>
      </c>
      <c r="O10" s="247">
        <v>37.25</v>
      </c>
      <c r="P10" s="247">
        <v>37.25</v>
      </c>
      <c r="Q10" s="247">
        <v>37.25</v>
      </c>
      <c r="R10" s="247">
        <v>37.25</v>
      </c>
      <c r="S10" s="247">
        <v>37.25</v>
      </c>
      <c r="T10" s="247">
        <v>37.25</v>
      </c>
      <c r="U10" s="247">
        <v>37.25</v>
      </c>
      <c r="V10" s="247">
        <v>37.25</v>
      </c>
      <c r="W10" s="247">
        <v>37.25</v>
      </c>
      <c r="X10" s="247">
        <v>37.25</v>
      </c>
      <c r="Y10" s="247">
        <v>37.25</v>
      </c>
      <c r="Z10" s="247">
        <v>37.25</v>
      </c>
      <c r="AA10" s="247">
        <v>37.25</v>
      </c>
      <c r="AB10" s="247">
        <v>37.25</v>
      </c>
      <c r="AC10" s="247"/>
      <c r="AD10" s="247">
        <v>0</v>
      </c>
      <c r="AE10" s="247">
        <v>0</v>
      </c>
      <c r="AF10" s="247">
        <v>0</v>
      </c>
      <c r="AG10" s="248">
        <v>39.625</v>
      </c>
    </row>
    <row r="11" spans="1:60" x14ac:dyDescent="0.2">
      <c r="B11" s="250"/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0"/>
      <c r="AA11" s="250"/>
      <c r="AB11" s="250"/>
      <c r="AC11" s="250"/>
      <c r="AD11" s="250"/>
      <c r="AE11" s="250"/>
      <c r="AF11" s="250"/>
      <c r="AG11" s="250"/>
    </row>
    <row r="12" spans="1:60" ht="15.75" thickBot="1" x14ac:dyDescent="0.3">
      <c r="A12" s="237" t="s">
        <v>102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</row>
    <row r="13" spans="1:60" ht="15.75" customHeight="1" thickBot="1" x14ac:dyDescent="0.25">
      <c r="A13" s="262" t="s">
        <v>56</v>
      </c>
      <c r="B13" s="251">
        <v>54</v>
      </c>
      <c r="C13" s="252">
        <v>54</v>
      </c>
      <c r="D13" s="252">
        <v>59.249996185302734</v>
      </c>
      <c r="E13" s="252">
        <v>59.249996185302734</v>
      </c>
      <c r="F13" s="252">
        <v>0</v>
      </c>
      <c r="G13" s="252">
        <v>59.249996185302734</v>
      </c>
      <c r="H13" s="252">
        <v>59.249996185302734</v>
      </c>
      <c r="I13" s="252">
        <v>59.249996185302734</v>
      </c>
      <c r="J13" s="252">
        <v>59.249996185302734</v>
      </c>
      <c r="K13" s="252">
        <v>59.249996185302734</v>
      </c>
      <c r="L13" s="252">
        <v>0</v>
      </c>
      <c r="M13" s="252">
        <v>59.249996185302734</v>
      </c>
      <c r="N13" s="252">
        <v>59.249996185302734</v>
      </c>
      <c r="O13" s="252">
        <v>59.249996185302734</v>
      </c>
      <c r="P13" s="252">
        <v>59.249996185302734</v>
      </c>
      <c r="Q13" s="252">
        <v>59.249996185302734</v>
      </c>
      <c r="R13" s="252">
        <v>0</v>
      </c>
      <c r="S13" s="252">
        <v>59.249996185302734</v>
      </c>
      <c r="T13" s="252">
        <v>59.249996185302734</v>
      </c>
      <c r="U13" s="252">
        <v>59.249996185302734</v>
      </c>
      <c r="V13" s="252">
        <v>57.749996185302734</v>
      </c>
      <c r="W13" s="252">
        <v>0</v>
      </c>
      <c r="X13" s="252">
        <v>59.249994049072264</v>
      </c>
      <c r="Y13" s="252">
        <v>59.249996185302734</v>
      </c>
      <c r="Z13" s="252">
        <v>59.249996185302734</v>
      </c>
      <c r="AA13" s="252">
        <v>59.249996185302734</v>
      </c>
      <c r="AB13" s="252">
        <v>59.249996185302734</v>
      </c>
      <c r="AC13" s="252"/>
      <c r="AD13" s="252">
        <v>0</v>
      </c>
      <c r="AE13" s="252">
        <v>0</v>
      </c>
      <c r="AF13" s="252">
        <v>0</v>
      </c>
      <c r="AG13" s="253">
        <v>54</v>
      </c>
    </row>
    <row r="16" spans="1:60" ht="15.75" thickBot="1" x14ac:dyDescent="0.3">
      <c r="A16" s="237" t="s">
        <v>31</v>
      </c>
    </row>
    <row r="17" spans="1:64" ht="14.25" customHeight="1" x14ac:dyDescent="0.2">
      <c r="A17" s="259" t="s">
        <v>57</v>
      </c>
      <c r="B17" s="240">
        <v>5.6</v>
      </c>
      <c r="C17" s="241">
        <v>5</v>
      </c>
      <c r="D17" s="241">
        <v>3.7</v>
      </c>
      <c r="E17" s="241">
        <v>3.7</v>
      </c>
      <c r="F17" s="241">
        <v>3.7</v>
      </c>
      <c r="G17" s="241">
        <v>3.7</v>
      </c>
      <c r="H17" s="241">
        <v>3.7</v>
      </c>
      <c r="I17" s="241">
        <v>3.7</v>
      </c>
      <c r="J17" s="241">
        <v>3.7</v>
      </c>
      <c r="K17" s="241">
        <v>3.7</v>
      </c>
      <c r="L17" s="241">
        <v>3.7</v>
      </c>
      <c r="M17" s="241">
        <v>3.7</v>
      </c>
      <c r="N17" s="241">
        <v>3.7</v>
      </c>
      <c r="O17" s="241">
        <v>3.7</v>
      </c>
      <c r="P17" s="241">
        <v>3.7</v>
      </c>
      <c r="Q17" s="241">
        <v>3.7</v>
      </c>
      <c r="R17" s="241">
        <v>3.7</v>
      </c>
      <c r="S17" s="241">
        <v>3.7</v>
      </c>
      <c r="T17" s="241">
        <v>3.7</v>
      </c>
      <c r="U17" s="241">
        <v>3.7</v>
      </c>
      <c r="V17" s="241">
        <v>3.7</v>
      </c>
      <c r="W17" s="241">
        <v>3.7</v>
      </c>
      <c r="X17" s="241">
        <v>3.7</v>
      </c>
      <c r="Y17" s="241">
        <v>3.7</v>
      </c>
      <c r="Z17" s="241">
        <v>3.7</v>
      </c>
      <c r="AA17" s="241">
        <v>3.7</v>
      </c>
      <c r="AB17" s="241">
        <v>3.7</v>
      </c>
      <c r="AC17" s="241"/>
      <c r="AD17" s="241">
        <v>0</v>
      </c>
      <c r="AE17" s="241">
        <v>0</v>
      </c>
      <c r="AF17" s="241">
        <v>0</v>
      </c>
      <c r="AG17" s="242">
        <v>5.4166666666666643</v>
      </c>
    </row>
    <row r="18" spans="1:64" x14ac:dyDescent="0.2">
      <c r="A18" s="260" t="s">
        <v>58</v>
      </c>
      <c r="B18" s="243">
        <v>5.9</v>
      </c>
      <c r="C18" s="244">
        <v>5.9</v>
      </c>
      <c r="D18" s="244">
        <v>3.75</v>
      </c>
      <c r="E18" s="244">
        <v>3.75</v>
      </c>
      <c r="F18" s="244">
        <v>3.75</v>
      </c>
      <c r="G18" s="244">
        <v>3.75</v>
      </c>
      <c r="H18" s="244">
        <v>3.75</v>
      </c>
      <c r="I18" s="244">
        <v>3.75</v>
      </c>
      <c r="J18" s="244">
        <v>3.75</v>
      </c>
      <c r="K18" s="244">
        <v>3.75</v>
      </c>
      <c r="L18" s="244">
        <v>3.75</v>
      </c>
      <c r="M18" s="244">
        <v>3.75</v>
      </c>
      <c r="N18" s="244">
        <v>3.75</v>
      </c>
      <c r="O18" s="244">
        <v>3.75</v>
      </c>
      <c r="P18" s="244">
        <v>3.75</v>
      </c>
      <c r="Q18" s="244">
        <v>3.75</v>
      </c>
      <c r="R18" s="244">
        <v>3.75</v>
      </c>
      <c r="S18" s="244">
        <v>3.75</v>
      </c>
      <c r="T18" s="244">
        <v>3.75</v>
      </c>
      <c r="U18" s="244">
        <v>3.75</v>
      </c>
      <c r="V18" s="244">
        <v>3.75</v>
      </c>
      <c r="W18" s="244">
        <v>3.75</v>
      </c>
      <c r="X18" s="244">
        <v>3.75</v>
      </c>
      <c r="Y18" s="244">
        <v>3.75</v>
      </c>
      <c r="Z18" s="244">
        <v>3.75</v>
      </c>
      <c r="AA18" s="244">
        <v>3.75</v>
      </c>
      <c r="AB18" s="244">
        <v>3.75</v>
      </c>
      <c r="AC18" s="244"/>
      <c r="AD18" s="244">
        <v>0</v>
      </c>
      <c r="AE18" s="244">
        <v>0</v>
      </c>
      <c r="AF18" s="244">
        <v>0</v>
      </c>
      <c r="AG18" s="245">
        <v>5.75</v>
      </c>
    </row>
    <row r="19" spans="1:64" x14ac:dyDescent="0.2">
      <c r="A19" s="260" t="s">
        <v>60</v>
      </c>
      <c r="B19" s="243">
        <v>3.33</v>
      </c>
      <c r="C19" s="244">
        <v>0</v>
      </c>
      <c r="D19" s="244">
        <v>3.65</v>
      </c>
      <c r="E19" s="244">
        <v>3.65</v>
      </c>
      <c r="F19" s="244">
        <v>3.65</v>
      </c>
      <c r="G19" s="244">
        <v>3.65</v>
      </c>
      <c r="H19" s="244">
        <v>3.65</v>
      </c>
      <c r="I19" s="244">
        <v>3.65</v>
      </c>
      <c r="J19" s="244">
        <v>3.65</v>
      </c>
      <c r="K19" s="244">
        <v>3.65</v>
      </c>
      <c r="L19" s="244">
        <v>3.65</v>
      </c>
      <c r="M19" s="244">
        <v>3.65</v>
      </c>
      <c r="N19" s="244">
        <v>3.65</v>
      </c>
      <c r="O19" s="244">
        <v>3.65</v>
      </c>
      <c r="P19" s="244">
        <v>3.65</v>
      </c>
      <c r="Q19" s="244">
        <v>3.65</v>
      </c>
      <c r="R19" s="244">
        <v>3.65</v>
      </c>
      <c r="S19" s="244">
        <v>3.65</v>
      </c>
      <c r="T19" s="244">
        <v>3.65</v>
      </c>
      <c r="U19" s="244">
        <v>3.65</v>
      </c>
      <c r="V19" s="244">
        <v>3.65</v>
      </c>
      <c r="W19" s="244">
        <v>3.65</v>
      </c>
      <c r="X19" s="244">
        <v>3.65</v>
      </c>
      <c r="Y19" s="244">
        <v>3.65</v>
      </c>
      <c r="Z19" s="244">
        <v>3.65</v>
      </c>
      <c r="AA19" s="244">
        <v>3.65</v>
      </c>
      <c r="AB19" s="244">
        <v>3.65</v>
      </c>
      <c r="AC19" s="244"/>
      <c r="AD19" s="244">
        <v>0</v>
      </c>
      <c r="AE19" s="244">
        <v>0</v>
      </c>
      <c r="AF19" s="244">
        <v>0</v>
      </c>
      <c r="AG19" s="245">
        <v>1.961666666666666</v>
      </c>
    </row>
    <row r="20" spans="1:64" x14ac:dyDescent="0.2">
      <c r="A20" s="260" t="s">
        <v>62</v>
      </c>
      <c r="B20" s="243">
        <v>11.112500000000001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  <c r="R20" s="244">
        <v>0</v>
      </c>
      <c r="S20" s="244">
        <v>0</v>
      </c>
      <c r="T20" s="244">
        <v>0</v>
      </c>
      <c r="U20" s="244">
        <v>0</v>
      </c>
      <c r="V20" s="244">
        <v>0</v>
      </c>
      <c r="W20" s="244">
        <v>0</v>
      </c>
      <c r="X20" s="244">
        <v>0</v>
      </c>
      <c r="Y20" s="244">
        <v>0</v>
      </c>
      <c r="Z20" s="244">
        <v>0</v>
      </c>
      <c r="AA20" s="244">
        <v>0</v>
      </c>
      <c r="AB20" s="244">
        <v>0</v>
      </c>
      <c r="AC20" s="244"/>
      <c r="AD20" s="244">
        <v>0</v>
      </c>
      <c r="AE20" s="244">
        <v>0</v>
      </c>
      <c r="AF20" s="244">
        <v>0</v>
      </c>
      <c r="AG20" s="245">
        <v>3.6020833333333329</v>
      </c>
    </row>
    <row r="21" spans="1:64" x14ac:dyDescent="0.2">
      <c r="A21" s="260" t="s">
        <v>61</v>
      </c>
      <c r="B21" s="243">
        <v>3.5999999999999943</v>
      </c>
      <c r="C21" s="244">
        <v>0</v>
      </c>
      <c r="D21" s="244">
        <v>3.15</v>
      </c>
      <c r="E21" s="244">
        <v>3.15</v>
      </c>
      <c r="F21" s="244">
        <v>3.15</v>
      </c>
      <c r="G21" s="244">
        <v>3.15</v>
      </c>
      <c r="H21" s="244">
        <v>3.15</v>
      </c>
      <c r="I21" s="244">
        <v>3.15</v>
      </c>
      <c r="J21" s="244">
        <v>3.15</v>
      </c>
      <c r="K21" s="244">
        <v>3.15</v>
      </c>
      <c r="L21" s="244">
        <v>3.15</v>
      </c>
      <c r="M21" s="244">
        <v>3.15</v>
      </c>
      <c r="N21" s="244">
        <v>3.15</v>
      </c>
      <c r="O21" s="244">
        <v>3.15</v>
      </c>
      <c r="P21" s="244">
        <v>3.15</v>
      </c>
      <c r="Q21" s="244">
        <v>3.15</v>
      </c>
      <c r="R21" s="244">
        <v>3.15</v>
      </c>
      <c r="S21" s="244">
        <v>3.15</v>
      </c>
      <c r="T21" s="244">
        <v>3.15</v>
      </c>
      <c r="U21" s="244">
        <v>3.15</v>
      </c>
      <c r="V21" s="244">
        <v>3.15</v>
      </c>
      <c r="W21" s="244">
        <v>3.15</v>
      </c>
      <c r="X21" s="244">
        <v>3.15</v>
      </c>
      <c r="Y21" s="244">
        <v>3.15</v>
      </c>
      <c r="Z21" s="244">
        <v>3.15</v>
      </c>
      <c r="AA21" s="244">
        <v>3.15</v>
      </c>
      <c r="AB21" s="244">
        <v>3.15</v>
      </c>
      <c r="AC21" s="244"/>
      <c r="AD21" s="244">
        <v>0</v>
      </c>
      <c r="AE21" s="244">
        <v>0</v>
      </c>
      <c r="AF21" s="244">
        <v>0</v>
      </c>
      <c r="AG21" s="245">
        <v>2.35</v>
      </c>
    </row>
    <row r="22" spans="1:64" x14ac:dyDescent="0.2">
      <c r="A22" s="260" t="s">
        <v>59</v>
      </c>
      <c r="B22" s="243">
        <v>4.25</v>
      </c>
      <c r="C22" s="244">
        <v>4</v>
      </c>
      <c r="D22" s="244">
        <v>3.5</v>
      </c>
      <c r="E22" s="244">
        <v>3.5</v>
      </c>
      <c r="F22" s="244">
        <v>3.5</v>
      </c>
      <c r="G22" s="244">
        <v>3.5</v>
      </c>
      <c r="H22" s="244">
        <v>3.5</v>
      </c>
      <c r="I22" s="244">
        <v>3.5</v>
      </c>
      <c r="J22" s="244">
        <v>3.5</v>
      </c>
      <c r="K22" s="244">
        <v>3.5</v>
      </c>
      <c r="L22" s="244">
        <v>3.5</v>
      </c>
      <c r="M22" s="244">
        <v>3.5</v>
      </c>
      <c r="N22" s="244">
        <v>3.5</v>
      </c>
      <c r="O22" s="244">
        <v>3.5</v>
      </c>
      <c r="P22" s="244">
        <v>3.5</v>
      </c>
      <c r="Q22" s="244">
        <v>3.5</v>
      </c>
      <c r="R22" s="244">
        <v>3.5</v>
      </c>
      <c r="S22" s="244">
        <v>3.5</v>
      </c>
      <c r="T22" s="244">
        <v>3.5</v>
      </c>
      <c r="U22" s="244">
        <v>3.5</v>
      </c>
      <c r="V22" s="244">
        <v>3.5</v>
      </c>
      <c r="W22" s="244">
        <v>3.5</v>
      </c>
      <c r="X22" s="244">
        <v>3.5</v>
      </c>
      <c r="Y22" s="244">
        <v>3.5</v>
      </c>
      <c r="Z22" s="244">
        <v>3.5</v>
      </c>
      <c r="AA22" s="244">
        <v>3.5</v>
      </c>
      <c r="AB22" s="244">
        <v>3.5</v>
      </c>
      <c r="AC22" s="244"/>
      <c r="AD22" s="244">
        <v>0</v>
      </c>
      <c r="AE22" s="244">
        <v>0</v>
      </c>
      <c r="AF22" s="244">
        <v>0</v>
      </c>
      <c r="AG22" s="245">
        <v>4.2916666666666643</v>
      </c>
    </row>
    <row r="23" spans="1:64" ht="12" thickBot="1" x14ac:dyDescent="0.25">
      <c r="A23" s="261" t="s">
        <v>63</v>
      </c>
      <c r="B23" s="246">
        <v>4.25</v>
      </c>
      <c r="C23" s="247">
        <v>4</v>
      </c>
      <c r="D23" s="247">
        <v>3.5</v>
      </c>
      <c r="E23" s="247">
        <v>3.5</v>
      </c>
      <c r="F23" s="247">
        <v>3.5</v>
      </c>
      <c r="G23" s="247">
        <v>3.5</v>
      </c>
      <c r="H23" s="247">
        <v>3.5</v>
      </c>
      <c r="I23" s="247">
        <v>3.5</v>
      </c>
      <c r="J23" s="247">
        <v>3.5</v>
      </c>
      <c r="K23" s="247">
        <v>3.5</v>
      </c>
      <c r="L23" s="247">
        <v>3.5</v>
      </c>
      <c r="M23" s="247">
        <v>3.5</v>
      </c>
      <c r="N23" s="247">
        <v>3.5</v>
      </c>
      <c r="O23" s="247">
        <v>3.5</v>
      </c>
      <c r="P23" s="247">
        <v>3.5</v>
      </c>
      <c r="Q23" s="247">
        <v>3.5</v>
      </c>
      <c r="R23" s="247">
        <v>3.5</v>
      </c>
      <c r="S23" s="247">
        <v>3.5</v>
      </c>
      <c r="T23" s="247">
        <v>3.5</v>
      </c>
      <c r="U23" s="247">
        <v>3.5</v>
      </c>
      <c r="V23" s="247">
        <v>3.5</v>
      </c>
      <c r="W23" s="247">
        <v>3.5</v>
      </c>
      <c r="X23" s="247">
        <v>3.5</v>
      </c>
      <c r="Y23" s="247">
        <v>3.5</v>
      </c>
      <c r="Z23" s="247">
        <v>3.5</v>
      </c>
      <c r="AA23" s="247">
        <v>3.5</v>
      </c>
      <c r="AB23" s="247">
        <v>3.5</v>
      </c>
      <c r="AC23" s="247"/>
      <c r="AD23" s="247">
        <v>0</v>
      </c>
      <c r="AE23" s="247">
        <v>0</v>
      </c>
      <c r="AF23" s="247">
        <v>0</v>
      </c>
      <c r="AG23" s="248">
        <v>0</v>
      </c>
    </row>
    <row r="24" spans="1:64" x14ac:dyDescent="0.2">
      <c r="B24" s="250"/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</row>
    <row r="25" spans="1:64" ht="15.75" thickBot="1" x14ac:dyDescent="0.3">
      <c r="A25" s="237" t="s">
        <v>56</v>
      </c>
      <c r="B25" s="250"/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0"/>
      <c r="AC25" s="250"/>
      <c r="AD25" s="250"/>
      <c r="AE25" s="250"/>
      <c r="AF25" s="250"/>
      <c r="AG25" s="250"/>
    </row>
    <row r="26" spans="1:64" ht="18" customHeight="1" thickBot="1" x14ac:dyDescent="0.25">
      <c r="A26" s="262" t="s">
        <v>56</v>
      </c>
      <c r="B26" s="251">
        <v>1</v>
      </c>
      <c r="C26" s="252">
        <v>1</v>
      </c>
      <c r="D26" s="252">
        <v>4.75</v>
      </c>
      <c r="E26" s="252">
        <v>4.75</v>
      </c>
      <c r="F26" s="252">
        <v>0</v>
      </c>
      <c r="G26" s="252">
        <v>4.75</v>
      </c>
      <c r="H26" s="252">
        <v>4.75</v>
      </c>
      <c r="I26" s="252">
        <v>4.75</v>
      </c>
      <c r="J26" s="252">
        <v>4.75</v>
      </c>
      <c r="K26" s="252">
        <v>4.75</v>
      </c>
      <c r="L26" s="252">
        <v>0</v>
      </c>
      <c r="M26" s="252">
        <v>4.75</v>
      </c>
      <c r="N26" s="252">
        <v>4.75</v>
      </c>
      <c r="O26" s="252">
        <v>4.75</v>
      </c>
      <c r="P26" s="252">
        <v>4.75</v>
      </c>
      <c r="Q26" s="252">
        <v>4.75</v>
      </c>
      <c r="R26" s="252">
        <v>0</v>
      </c>
      <c r="S26" s="252">
        <v>4.75</v>
      </c>
      <c r="T26" s="252">
        <v>4.75</v>
      </c>
      <c r="U26" s="252">
        <v>4.75</v>
      </c>
      <c r="V26" s="252">
        <v>3.25</v>
      </c>
      <c r="W26" s="252">
        <v>0</v>
      </c>
      <c r="X26" s="252">
        <v>4.75</v>
      </c>
      <c r="Y26" s="252">
        <v>59.249996185302734</v>
      </c>
      <c r="Z26" s="252">
        <v>59.249996185302734</v>
      </c>
      <c r="AA26" s="252">
        <v>59.249996185302734</v>
      </c>
      <c r="AB26" s="252">
        <v>4.75</v>
      </c>
      <c r="AC26" s="252">
        <v>0.3333333333333357</v>
      </c>
      <c r="AD26" s="252">
        <v>0</v>
      </c>
      <c r="AE26" s="252">
        <v>0</v>
      </c>
      <c r="AF26" s="252">
        <v>0</v>
      </c>
      <c r="AG26" s="253">
        <v>0.3333333333333357</v>
      </c>
    </row>
    <row r="29" spans="1:64" ht="15.75" thickBot="1" x14ac:dyDescent="0.3">
      <c r="A29" s="237" t="s">
        <v>106</v>
      </c>
      <c r="B29" s="238">
        <v>37194</v>
      </c>
      <c r="C29" s="238">
        <v>37195</v>
      </c>
      <c r="D29" s="238">
        <v>37196</v>
      </c>
      <c r="E29" s="238">
        <v>37197</v>
      </c>
      <c r="F29" s="238">
        <v>37198</v>
      </c>
      <c r="G29" s="238">
        <v>37199</v>
      </c>
      <c r="H29" s="238">
        <v>37200</v>
      </c>
      <c r="I29" s="238">
        <v>37201</v>
      </c>
      <c r="J29" s="238">
        <v>37202</v>
      </c>
      <c r="K29" s="238">
        <v>37203</v>
      </c>
      <c r="L29" s="238">
        <v>37204</v>
      </c>
      <c r="M29" s="238">
        <v>37205</v>
      </c>
      <c r="N29" s="238">
        <v>37206</v>
      </c>
      <c r="O29" s="238">
        <v>37207</v>
      </c>
      <c r="P29" s="238">
        <v>37208</v>
      </c>
      <c r="Q29" s="238">
        <v>37209</v>
      </c>
      <c r="R29" s="238">
        <v>37210</v>
      </c>
      <c r="S29" s="238">
        <v>37211</v>
      </c>
      <c r="T29" s="238">
        <v>37212</v>
      </c>
      <c r="U29" s="238">
        <v>37213</v>
      </c>
      <c r="V29" s="238">
        <v>37214</v>
      </c>
      <c r="W29" s="238">
        <v>37215</v>
      </c>
      <c r="X29" s="238">
        <v>37216</v>
      </c>
      <c r="Y29" s="238">
        <v>37217</v>
      </c>
      <c r="Z29" s="238">
        <v>37218</v>
      </c>
      <c r="AA29" s="238">
        <v>37219</v>
      </c>
      <c r="AB29" s="238">
        <v>37220</v>
      </c>
      <c r="AC29" s="238">
        <v>37221</v>
      </c>
      <c r="AD29" s="238">
        <v>37222</v>
      </c>
      <c r="AE29" s="238">
        <v>37223</v>
      </c>
      <c r="AF29" s="238">
        <v>37224</v>
      </c>
      <c r="AG29" s="238" t="s">
        <v>94</v>
      </c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38"/>
      <c r="AW29" s="238"/>
      <c r="AX29" s="238"/>
      <c r="AY29" s="238"/>
      <c r="AZ29" s="238"/>
      <c r="BA29" s="238"/>
      <c r="BB29" s="238"/>
      <c r="BC29" s="238"/>
      <c r="BD29" s="238"/>
      <c r="BE29" s="238"/>
      <c r="BF29" s="238"/>
      <c r="BG29" s="238"/>
      <c r="BH29" s="238"/>
      <c r="BI29" s="238"/>
      <c r="BJ29" s="238"/>
      <c r="BK29" s="238"/>
      <c r="BL29" s="238"/>
    </row>
    <row r="30" spans="1:64" ht="13.5" customHeight="1" x14ac:dyDescent="0.2">
      <c r="A30" s="259" t="s">
        <v>57</v>
      </c>
      <c r="B30" s="240">
        <v>29.25</v>
      </c>
      <c r="C30" s="241">
        <v>29.25</v>
      </c>
      <c r="D30" s="241">
        <v>30</v>
      </c>
      <c r="E30" s="241">
        <v>30</v>
      </c>
      <c r="F30" s="241">
        <v>30</v>
      </c>
      <c r="G30" s="241">
        <v>30</v>
      </c>
      <c r="H30" s="241">
        <v>30</v>
      </c>
      <c r="I30" s="241">
        <v>30</v>
      </c>
      <c r="J30" s="241">
        <v>30</v>
      </c>
      <c r="K30" s="241">
        <v>30</v>
      </c>
      <c r="L30" s="241">
        <v>30</v>
      </c>
      <c r="M30" s="241">
        <v>30</v>
      </c>
      <c r="N30" s="241">
        <v>30</v>
      </c>
      <c r="O30" s="241">
        <v>30</v>
      </c>
      <c r="P30" s="241">
        <v>30</v>
      </c>
      <c r="Q30" s="241">
        <v>30</v>
      </c>
      <c r="R30" s="241">
        <v>30</v>
      </c>
      <c r="S30" s="241">
        <v>30</v>
      </c>
      <c r="T30" s="241">
        <v>30</v>
      </c>
      <c r="U30" s="241">
        <v>30</v>
      </c>
      <c r="V30" s="241">
        <v>30</v>
      </c>
      <c r="W30" s="241">
        <v>30</v>
      </c>
      <c r="X30" s="241">
        <v>30</v>
      </c>
      <c r="Y30" s="241">
        <v>30</v>
      </c>
      <c r="Z30" s="241">
        <v>30</v>
      </c>
      <c r="AA30" s="241">
        <v>30</v>
      </c>
      <c r="AB30" s="241">
        <v>30</v>
      </c>
      <c r="AC30" s="241">
        <v>30</v>
      </c>
      <c r="AD30" s="241">
        <v>30</v>
      </c>
      <c r="AE30" s="241">
        <v>30</v>
      </c>
      <c r="AF30" s="241">
        <v>30</v>
      </c>
      <c r="AG30" s="242">
        <v>29.25</v>
      </c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0"/>
      <c r="AX30" s="250"/>
      <c r="AY30" s="250"/>
      <c r="AZ30" s="250"/>
      <c r="BA30" s="250"/>
      <c r="BB30" s="250"/>
      <c r="BC30" s="250"/>
      <c r="BD30" s="250"/>
      <c r="BE30" s="250"/>
      <c r="BF30" s="250"/>
      <c r="BG30" s="250"/>
      <c r="BH30" s="250"/>
      <c r="BI30" s="250"/>
      <c r="BJ30" s="250"/>
      <c r="BK30" s="250"/>
      <c r="BL30" s="250"/>
    </row>
    <row r="31" spans="1:64" x14ac:dyDescent="0.2">
      <c r="A31" s="260" t="s">
        <v>58</v>
      </c>
      <c r="B31" s="243">
        <v>30</v>
      </c>
      <c r="C31" s="244">
        <v>30</v>
      </c>
      <c r="D31" s="244">
        <v>30</v>
      </c>
      <c r="E31" s="244">
        <v>30</v>
      </c>
      <c r="F31" s="244">
        <v>30</v>
      </c>
      <c r="G31" s="244">
        <v>30</v>
      </c>
      <c r="H31" s="244">
        <v>30</v>
      </c>
      <c r="I31" s="244">
        <v>30</v>
      </c>
      <c r="J31" s="244">
        <v>30</v>
      </c>
      <c r="K31" s="244">
        <v>30</v>
      </c>
      <c r="L31" s="244">
        <v>30</v>
      </c>
      <c r="M31" s="244">
        <v>30</v>
      </c>
      <c r="N31" s="244">
        <v>30</v>
      </c>
      <c r="O31" s="244">
        <v>30</v>
      </c>
      <c r="P31" s="244">
        <v>30</v>
      </c>
      <c r="Q31" s="244">
        <v>30</v>
      </c>
      <c r="R31" s="244">
        <v>30</v>
      </c>
      <c r="S31" s="244">
        <v>30</v>
      </c>
      <c r="T31" s="244">
        <v>30</v>
      </c>
      <c r="U31" s="244">
        <v>30</v>
      </c>
      <c r="V31" s="244">
        <v>30</v>
      </c>
      <c r="W31" s="244">
        <v>30</v>
      </c>
      <c r="X31" s="244">
        <v>30</v>
      </c>
      <c r="Y31" s="244">
        <v>30</v>
      </c>
      <c r="Z31" s="244">
        <v>30</v>
      </c>
      <c r="AA31" s="244">
        <v>30</v>
      </c>
      <c r="AB31" s="244">
        <v>30</v>
      </c>
      <c r="AC31" s="244">
        <v>30</v>
      </c>
      <c r="AD31" s="244">
        <v>30</v>
      </c>
      <c r="AE31" s="244">
        <v>30</v>
      </c>
      <c r="AF31" s="244">
        <v>30</v>
      </c>
      <c r="AG31" s="245">
        <v>30</v>
      </c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0"/>
      <c r="AX31" s="250"/>
      <c r="AY31" s="250"/>
      <c r="AZ31" s="250"/>
      <c r="BA31" s="250"/>
      <c r="BB31" s="250"/>
      <c r="BC31" s="250"/>
      <c r="BD31" s="250"/>
      <c r="BE31" s="250"/>
      <c r="BF31" s="250"/>
      <c r="BG31" s="250"/>
      <c r="BH31" s="250"/>
      <c r="BI31" s="250"/>
      <c r="BJ31" s="250"/>
      <c r="BK31" s="250"/>
      <c r="BL31" s="250"/>
    </row>
    <row r="32" spans="1:64" x14ac:dyDescent="0.2">
      <c r="A32" s="260" t="s">
        <v>60</v>
      </c>
      <c r="B32" s="243">
        <v>27.93</v>
      </c>
      <c r="C32" s="244">
        <v>25</v>
      </c>
      <c r="D32" s="244">
        <v>30.25</v>
      </c>
      <c r="E32" s="244">
        <v>30.25</v>
      </c>
      <c r="F32" s="244">
        <v>30.25</v>
      </c>
      <c r="G32" s="244">
        <v>30.25</v>
      </c>
      <c r="H32" s="244">
        <v>30.25</v>
      </c>
      <c r="I32" s="244">
        <v>30.25</v>
      </c>
      <c r="J32" s="244">
        <v>30.25</v>
      </c>
      <c r="K32" s="244">
        <v>30.25</v>
      </c>
      <c r="L32" s="244">
        <v>30.25</v>
      </c>
      <c r="M32" s="244">
        <v>30.25</v>
      </c>
      <c r="N32" s="244">
        <v>30.25</v>
      </c>
      <c r="O32" s="244">
        <v>30.25</v>
      </c>
      <c r="P32" s="244">
        <v>30.25</v>
      </c>
      <c r="Q32" s="244">
        <v>30.25</v>
      </c>
      <c r="R32" s="244">
        <v>30.25</v>
      </c>
      <c r="S32" s="244">
        <v>30.25</v>
      </c>
      <c r="T32" s="244">
        <v>30.25</v>
      </c>
      <c r="U32" s="244">
        <v>30.25</v>
      </c>
      <c r="V32" s="244">
        <v>30.25</v>
      </c>
      <c r="W32" s="244">
        <v>30.25</v>
      </c>
      <c r="X32" s="244">
        <v>30.25</v>
      </c>
      <c r="Y32" s="244">
        <v>30.25</v>
      </c>
      <c r="Z32" s="244">
        <v>30.25</v>
      </c>
      <c r="AA32" s="244">
        <v>30.25</v>
      </c>
      <c r="AB32" s="244">
        <v>30.25</v>
      </c>
      <c r="AC32" s="244">
        <v>30.25</v>
      </c>
      <c r="AD32" s="244">
        <v>30.25</v>
      </c>
      <c r="AE32" s="244">
        <v>30.25</v>
      </c>
      <c r="AF32" s="244">
        <v>30.25</v>
      </c>
      <c r="AG32" s="245">
        <v>26.465</v>
      </c>
      <c r="AH32" s="250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0"/>
      <c r="AX32" s="250"/>
      <c r="AY32" s="250"/>
      <c r="AZ32" s="250"/>
      <c r="BA32" s="250"/>
      <c r="BB32" s="250"/>
      <c r="BC32" s="250"/>
      <c r="BD32" s="250"/>
      <c r="BE32" s="250"/>
      <c r="BF32" s="250"/>
      <c r="BG32" s="250"/>
      <c r="BH32" s="250"/>
      <c r="BI32" s="250"/>
      <c r="BJ32" s="250"/>
      <c r="BK32" s="250"/>
      <c r="BL32" s="250"/>
    </row>
    <row r="33" spans="1:64" x14ac:dyDescent="0.2">
      <c r="A33" s="260" t="s">
        <v>62</v>
      </c>
      <c r="B33" s="243">
        <v>27.1875</v>
      </c>
      <c r="C33" s="244">
        <v>27.1875</v>
      </c>
      <c r="D33" s="244">
        <v>18.608000000000001</v>
      </c>
      <c r="E33" s="244">
        <v>18.608000000000001</v>
      </c>
      <c r="F33" s="244">
        <v>24.899999618530298</v>
      </c>
      <c r="G33" s="244">
        <v>20.174999237060501</v>
      </c>
      <c r="H33" s="244">
        <v>20.174999237060501</v>
      </c>
      <c r="I33" s="244">
        <v>20.174999237060501</v>
      </c>
      <c r="J33" s="244">
        <v>20.174999237060501</v>
      </c>
      <c r="K33" s="244">
        <v>20.174999237060501</v>
      </c>
      <c r="L33" s="244">
        <v>20.174999237060501</v>
      </c>
      <c r="M33" s="244">
        <v>26</v>
      </c>
      <c r="N33" s="244">
        <v>20.174999237060501</v>
      </c>
      <c r="O33" s="244">
        <v>20.174999237060501</v>
      </c>
      <c r="P33" s="244">
        <v>20.174999237060501</v>
      </c>
      <c r="Q33" s="244">
        <v>20.174999237060501</v>
      </c>
      <c r="R33" s="244">
        <v>20.174999237060501</v>
      </c>
      <c r="S33" s="244">
        <v>20.174999237060501</v>
      </c>
      <c r="T33" s="244">
        <v>26</v>
      </c>
      <c r="U33" s="244">
        <v>20.174999237060501</v>
      </c>
      <c r="V33" s="244">
        <v>20.174999237060501</v>
      </c>
      <c r="W33" s="244">
        <v>20.174999237060501</v>
      </c>
      <c r="X33" s="244">
        <v>20.174999237060501</v>
      </c>
      <c r="Y33" s="244">
        <v>20.174999237060501</v>
      </c>
      <c r="Z33" s="244">
        <v>20.174999237060501</v>
      </c>
      <c r="AA33" s="244">
        <v>26</v>
      </c>
      <c r="AB33" s="244">
        <v>20.174999237060501</v>
      </c>
      <c r="AC33" s="244">
        <v>20.174999237060501</v>
      </c>
      <c r="AD33" s="244">
        <v>20.174999237060501</v>
      </c>
      <c r="AE33" s="244">
        <v>20.174999237060501</v>
      </c>
      <c r="AF33" s="244">
        <v>20.174999237060501</v>
      </c>
      <c r="AG33" s="245">
        <v>27.1875</v>
      </c>
      <c r="AH33" s="250"/>
      <c r="AI33" s="250"/>
      <c r="AJ33" s="250"/>
      <c r="AK33" s="250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0"/>
      <c r="AX33" s="250"/>
      <c r="AY33" s="250"/>
      <c r="AZ33" s="250"/>
      <c r="BA33" s="250"/>
      <c r="BB33" s="250"/>
      <c r="BC33" s="250"/>
      <c r="BD33" s="250"/>
      <c r="BE33" s="250"/>
      <c r="BF33" s="250"/>
      <c r="BG33" s="250"/>
      <c r="BH33" s="250"/>
      <c r="BI33" s="250"/>
      <c r="BJ33" s="250"/>
      <c r="BK33" s="250"/>
      <c r="BL33" s="250"/>
    </row>
    <row r="34" spans="1:64" x14ac:dyDescent="0.2">
      <c r="A34" s="260" t="s">
        <v>61</v>
      </c>
      <c r="B34" s="243">
        <v>27.19</v>
      </c>
      <c r="C34" s="244">
        <v>24.5</v>
      </c>
      <c r="D34" s="244">
        <v>26.75</v>
      </c>
      <c r="E34" s="244">
        <v>26.75</v>
      </c>
      <c r="F34" s="244">
        <v>26.75</v>
      </c>
      <c r="G34" s="244">
        <v>26.75</v>
      </c>
      <c r="H34" s="244">
        <v>26.75</v>
      </c>
      <c r="I34" s="244">
        <v>26.75</v>
      </c>
      <c r="J34" s="244">
        <v>26.75</v>
      </c>
      <c r="K34" s="244">
        <v>26.75</v>
      </c>
      <c r="L34" s="244">
        <v>26.75</v>
      </c>
      <c r="M34" s="244">
        <v>26.75</v>
      </c>
      <c r="N34" s="244">
        <v>26.75</v>
      </c>
      <c r="O34" s="244">
        <v>26.75</v>
      </c>
      <c r="P34" s="244">
        <v>26.75</v>
      </c>
      <c r="Q34" s="244">
        <v>26.75</v>
      </c>
      <c r="R34" s="244">
        <v>26.75</v>
      </c>
      <c r="S34" s="244">
        <v>26.75</v>
      </c>
      <c r="T34" s="244">
        <v>26.75</v>
      </c>
      <c r="U34" s="244">
        <v>26.75</v>
      </c>
      <c r="V34" s="244">
        <v>26.75</v>
      </c>
      <c r="W34" s="244">
        <v>26.75</v>
      </c>
      <c r="X34" s="244">
        <v>26.75</v>
      </c>
      <c r="Y34" s="244">
        <v>26.75</v>
      </c>
      <c r="Z34" s="244">
        <v>26.75</v>
      </c>
      <c r="AA34" s="244">
        <v>26.75</v>
      </c>
      <c r="AB34" s="244">
        <v>26.75</v>
      </c>
      <c r="AC34" s="244">
        <v>26.75</v>
      </c>
      <c r="AD34" s="244">
        <v>26.75</v>
      </c>
      <c r="AE34" s="244">
        <v>26.75</v>
      </c>
      <c r="AF34" s="244">
        <v>26.75</v>
      </c>
      <c r="AG34" s="245">
        <v>25.844999999999999</v>
      </c>
      <c r="AH34" s="250"/>
      <c r="AI34" s="250"/>
      <c r="AJ34" s="250"/>
      <c r="AK34" s="250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0"/>
      <c r="AW34" s="250"/>
      <c r="AX34" s="250"/>
      <c r="AY34" s="250"/>
      <c r="AZ34" s="250"/>
      <c r="BA34" s="250"/>
      <c r="BB34" s="250"/>
      <c r="BC34" s="250"/>
      <c r="BD34" s="250"/>
      <c r="BE34" s="250"/>
      <c r="BF34" s="250"/>
      <c r="BG34" s="250"/>
      <c r="BH34" s="250"/>
      <c r="BI34" s="250"/>
      <c r="BJ34" s="250"/>
      <c r="BK34" s="250"/>
      <c r="BL34" s="250"/>
    </row>
    <row r="35" spans="1:64" x14ac:dyDescent="0.2">
      <c r="A35" s="260" t="s">
        <v>59</v>
      </c>
      <c r="B35" s="243">
        <v>27.05</v>
      </c>
      <c r="C35" s="244">
        <v>27</v>
      </c>
      <c r="D35" s="244">
        <v>25.5</v>
      </c>
      <c r="E35" s="244">
        <v>25.5</v>
      </c>
      <c r="F35" s="244">
        <v>25.5</v>
      </c>
      <c r="G35" s="244">
        <v>25.5</v>
      </c>
      <c r="H35" s="244">
        <v>25.5</v>
      </c>
      <c r="I35" s="244">
        <v>25.5</v>
      </c>
      <c r="J35" s="244">
        <v>25.5</v>
      </c>
      <c r="K35" s="244">
        <v>25.5</v>
      </c>
      <c r="L35" s="244">
        <v>25.5</v>
      </c>
      <c r="M35" s="244">
        <v>25.5</v>
      </c>
      <c r="N35" s="244">
        <v>25.5</v>
      </c>
      <c r="O35" s="244">
        <v>25.5</v>
      </c>
      <c r="P35" s="244">
        <v>25.5</v>
      </c>
      <c r="Q35" s="244">
        <v>25.5</v>
      </c>
      <c r="R35" s="244">
        <v>25.5</v>
      </c>
      <c r="S35" s="244">
        <v>25.5</v>
      </c>
      <c r="T35" s="244">
        <v>25.5</v>
      </c>
      <c r="U35" s="244">
        <v>25.5</v>
      </c>
      <c r="V35" s="244">
        <v>25.5</v>
      </c>
      <c r="W35" s="244">
        <v>25.5</v>
      </c>
      <c r="X35" s="244">
        <v>25.5</v>
      </c>
      <c r="Y35" s="244">
        <v>25.5</v>
      </c>
      <c r="Z35" s="244">
        <v>25.5</v>
      </c>
      <c r="AA35" s="244">
        <v>25.5</v>
      </c>
      <c r="AB35" s="244">
        <v>25.5</v>
      </c>
      <c r="AC35" s="244">
        <v>25.5</v>
      </c>
      <c r="AD35" s="244">
        <v>25.5</v>
      </c>
      <c r="AE35" s="244">
        <v>25.5</v>
      </c>
      <c r="AF35" s="244">
        <v>25.5</v>
      </c>
      <c r="AG35" s="245">
        <v>27.024999999999999</v>
      </c>
      <c r="AH35" s="250"/>
      <c r="AI35" s="250"/>
      <c r="AJ35" s="250"/>
      <c r="AK35" s="250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0"/>
      <c r="AX35" s="250"/>
      <c r="AY35" s="250"/>
      <c r="AZ35" s="250"/>
      <c r="BA35" s="250"/>
      <c r="BB35" s="250"/>
      <c r="BC35" s="250"/>
      <c r="BD35" s="250"/>
      <c r="BE35" s="250"/>
      <c r="BF35" s="250"/>
      <c r="BG35" s="250"/>
      <c r="BH35" s="250"/>
      <c r="BI35" s="250"/>
      <c r="BJ35" s="250"/>
      <c r="BK35" s="250"/>
      <c r="BL35" s="250"/>
    </row>
    <row r="36" spans="1:64" ht="12" thickBot="1" x14ac:dyDescent="0.25">
      <c r="A36" s="261" t="s">
        <v>63</v>
      </c>
      <c r="B36" s="246">
        <v>27.55</v>
      </c>
      <c r="C36" s="247">
        <v>27.5</v>
      </c>
      <c r="D36" s="247">
        <v>26</v>
      </c>
      <c r="E36" s="247">
        <v>26</v>
      </c>
      <c r="F36" s="247">
        <v>26</v>
      </c>
      <c r="G36" s="247">
        <v>26</v>
      </c>
      <c r="H36" s="247">
        <v>26</v>
      </c>
      <c r="I36" s="247">
        <v>26</v>
      </c>
      <c r="J36" s="247">
        <v>26</v>
      </c>
      <c r="K36" s="247">
        <v>26</v>
      </c>
      <c r="L36" s="247">
        <v>26</v>
      </c>
      <c r="M36" s="247">
        <v>26</v>
      </c>
      <c r="N36" s="247">
        <v>26</v>
      </c>
      <c r="O36" s="247">
        <v>26</v>
      </c>
      <c r="P36" s="247">
        <v>26</v>
      </c>
      <c r="Q36" s="247">
        <v>26</v>
      </c>
      <c r="R36" s="247">
        <v>26</v>
      </c>
      <c r="S36" s="247">
        <v>26</v>
      </c>
      <c r="T36" s="247">
        <v>26</v>
      </c>
      <c r="U36" s="247">
        <v>26</v>
      </c>
      <c r="V36" s="247">
        <v>26</v>
      </c>
      <c r="W36" s="247">
        <v>26</v>
      </c>
      <c r="X36" s="247">
        <v>26</v>
      </c>
      <c r="Y36" s="247">
        <v>26</v>
      </c>
      <c r="Z36" s="247">
        <v>40.75</v>
      </c>
      <c r="AA36" s="247">
        <v>26</v>
      </c>
      <c r="AB36" s="247">
        <v>26</v>
      </c>
      <c r="AC36" s="247">
        <v>26</v>
      </c>
      <c r="AD36" s="247">
        <v>26</v>
      </c>
      <c r="AE36" s="247">
        <v>26</v>
      </c>
      <c r="AF36" s="247">
        <v>26</v>
      </c>
      <c r="AG36" s="248">
        <v>27.524999999999999</v>
      </c>
      <c r="AH36" s="250"/>
      <c r="AI36" s="250"/>
      <c r="AJ36" s="250"/>
      <c r="AK36" s="250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0"/>
      <c r="AX36" s="250"/>
      <c r="AY36" s="250"/>
      <c r="AZ36" s="250"/>
      <c r="BA36" s="250"/>
      <c r="BB36" s="250"/>
      <c r="BC36" s="250"/>
      <c r="BD36" s="250"/>
      <c r="BE36" s="250"/>
      <c r="BF36" s="250"/>
      <c r="BG36" s="250"/>
      <c r="BH36" s="250"/>
      <c r="BI36" s="250"/>
      <c r="BJ36" s="250"/>
      <c r="BK36" s="250"/>
      <c r="BL36" s="250"/>
    </row>
    <row r="37" spans="1:64" x14ac:dyDescent="0.2"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0"/>
      <c r="AF37" s="250"/>
      <c r="AG37" s="250"/>
      <c r="AH37" s="250"/>
      <c r="AI37" s="250"/>
      <c r="AJ37" s="250"/>
      <c r="AK37" s="250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0"/>
      <c r="AW37" s="250"/>
      <c r="AX37" s="250"/>
      <c r="AY37" s="250"/>
      <c r="AZ37" s="250"/>
      <c r="BA37" s="250"/>
      <c r="BB37" s="250"/>
      <c r="BC37" s="250"/>
      <c r="BD37" s="250"/>
      <c r="BE37" s="250"/>
      <c r="BF37" s="250"/>
      <c r="BG37" s="250"/>
      <c r="BH37" s="250"/>
      <c r="BI37" s="250"/>
      <c r="BJ37" s="250"/>
      <c r="BK37" s="250"/>
      <c r="BL37" s="250"/>
    </row>
    <row r="38" spans="1:64" ht="15.75" thickBot="1" x14ac:dyDescent="0.3">
      <c r="A38" s="237" t="s">
        <v>107</v>
      </c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250"/>
      <c r="AO38" s="250"/>
      <c r="AP38" s="250"/>
      <c r="AQ38" s="250"/>
      <c r="AR38" s="250"/>
      <c r="AS38" s="250"/>
      <c r="AT38" s="250"/>
      <c r="AU38" s="250"/>
      <c r="AV38" s="250"/>
      <c r="AW38" s="250"/>
      <c r="AX38" s="250"/>
      <c r="AY38" s="250"/>
      <c r="AZ38" s="250"/>
      <c r="BA38" s="250"/>
      <c r="BB38" s="250"/>
      <c r="BC38" s="250"/>
      <c r="BD38" s="250"/>
      <c r="BE38" s="250"/>
      <c r="BF38" s="250"/>
      <c r="BG38" s="250"/>
      <c r="BH38" s="250"/>
      <c r="BI38" s="250"/>
      <c r="BJ38" s="250"/>
      <c r="BK38" s="250"/>
      <c r="BL38" s="250"/>
    </row>
    <row r="39" spans="1:64" ht="16.5" customHeight="1" thickBot="1" x14ac:dyDescent="0.25">
      <c r="A39" s="262" t="s">
        <v>56</v>
      </c>
      <c r="B39" s="251">
        <v>32.998849868774414</v>
      </c>
      <c r="C39" s="252">
        <v>33</v>
      </c>
      <c r="D39" s="252">
        <v>31.608847503662108</v>
      </c>
      <c r="E39" s="252">
        <v>31.612494354248046</v>
      </c>
      <c r="F39" s="252">
        <v>31.612494354248046</v>
      </c>
      <c r="G39" s="252">
        <v>31.612494354248046</v>
      </c>
      <c r="H39" s="252">
        <v>31.609995727539062</v>
      </c>
      <c r="I39" s="252">
        <v>31.609995727539062</v>
      </c>
      <c r="J39" s="252">
        <v>31.609995727539062</v>
      </c>
      <c r="K39" s="252">
        <v>31.609995727539062</v>
      </c>
      <c r="L39" s="252">
        <v>31.609995727539062</v>
      </c>
      <c r="M39" s="252">
        <v>31.609995727539062</v>
      </c>
      <c r="N39" s="252">
        <v>31.609995727539062</v>
      </c>
      <c r="O39" s="252">
        <v>31.609995727539062</v>
      </c>
      <c r="P39" s="252">
        <v>31.614996795654296</v>
      </c>
      <c r="Q39" s="252">
        <v>31.614996795654296</v>
      </c>
      <c r="R39" s="252">
        <v>31.614996795654296</v>
      </c>
      <c r="S39" s="252">
        <v>31.607497100830077</v>
      </c>
      <c r="T39" s="252">
        <v>31.614998474121094</v>
      </c>
      <c r="U39" s="252">
        <v>31.612498168945312</v>
      </c>
      <c r="V39" s="252">
        <v>31.612498168945312</v>
      </c>
      <c r="W39" s="252">
        <v>31.605444793701171</v>
      </c>
      <c r="X39" s="252">
        <v>31.605444793701171</v>
      </c>
      <c r="Y39" s="252">
        <v>31.605444793701171</v>
      </c>
      <c r="Z39" s="252">
        <v>31.610304718017577</v>
      </c>
      <c r="AA39" s="252">
        <v>31.614264373779296</v>
      </c>
      <c r="AB39" s="252">
        <v>31.612471466064452</v>
      </c>
      <c r="AC39" s="252">
        <v>31.605858688354491</v>
      </c>
      <c r="AD39" s="252">
        <v>31.614756130000117</v>
      </c>
      <c r="AE39" s="252">
        <v>31.614756130000117</v>
      </c>
      <c r="AF39" s="254">
        <v>31.614756130000117</v>
      </c>
      <c r="AG39" s="253">
        <v>32.999424934387207</v>
      </c>
      <c r="AH39" s="250"/>
      <c r="AI39" s="250"/>
      <c r="AJ39" s="250"/>
      <c r="AK39" s="250"/>
      <c r="AL39" s="250"/>
      <c r="AM39" s="250"/>
      <c r="AN39" s="250"/>
      <c r="AO39" s="250"/>
      <c r="AP39" s="250"/>
      <c r="AQ39" s="250"/>
      <c r="AR39" s="250"/>
      <c r="AS39" s="250"/>
      <c r="AT39" s="250"/>
      <c r="AU39" s="250"/>
      <c r="AV39" s="250"/>
      <c r="AW39" s="250"/>
      <c r="AX39" s="250"/>
      <c r="AY39" s="250"/>
      <c r="AZ39" s="250"/>
      <c r="BA39" s="250"/>
      <c r="BB39" s="250"/>
      <c r="BC39" s="250"/>
      <c r="BD39" s="250"/>
      <c r="BE39" s="250"/>
      <c r="BF39" s="250"/>
      <c r="BG39" s="250"/>
      <c r="BH39" s="250"/>
      <c r="BI39" s="250"/>
      <c r="BJ39" s="250"/>
      <c r="BK39" s="250"/>
      <c r="BL39" s="250"/>
    </row>
    <row r="42" spans="1:64" ht="15.75" thickBot="1" x14ac:dyDescent="0.3">
      <c r="A42" s="237" t="s">
        <v>31</v>
      </c>
    </row>
    <row r="43" spans="1:64" ht="13.5" customHeight="1" x14ac:dyDescent="0.2">
      <c r="A43" s="259" t="s">
        <v>57</v>
      </c>
      <c r="B43" s="240">
        <v>0.44999999999999929</v>
      </c>
      <c r="C43" s="241">
        <v>1.25</v>
      </c>
      <c r="D43" s="241">
        <v>2</v>
      </c>
      <c r="E43" s="241">
        <v>2</v>
      </c>
      <c r="F43" s="241">
        <v>2</v>
      </c>
      <c r="G43" s="241">
        <v>2</v>
      </c>
      <c r="H43" s="241">
        <v>2</v>
      </c>
      <c r="I43" s="241">
        <v>2</v>
      </c>
      <c r="J43" s="241">
        <v>2</v>
      </c>
      <c r="K43" s="241">
        <v>2</v>
      </c>
      <c r="L43" s="241">
        <v>2</v>
      </c>
      <c r="M43" s="241">
        <v>2</v>
      </c>
      <c r="N43" s="241">
        <v>2</v>
      </c>
      <c r="O43" s="241">
        <v>2</v>
      </c>
      <c r="P43" s="241">
        <v>2</v>
      </c>
      <c r="Q43" s="241">
        <v>2</v>
      </c>
      <c r="R43" s="241">
        <v>2</v>
      </c>
      <c r="S43" s="241">
        <v>2</v>
      </c>
      <c r="T43" s="241">
        <v>2</v>
      </c>
      <c r="U43" s="241">
        <v>2</v>
      </c>
      <c r="V43" s="241">
        <v>2</v>
      </c>
      <c r="W43" s="241">
        <v>2</v>
      </c>
      <c r="X43" s="241">
        <v>2</v>
      </c>
      <c r="Y43" s="241">
        <v>2</v>
      </c>
      <c r="Z43" s="241">
        <v>2</v>
      </c>
      <c r="AA43" s="241">
        <v>2</v>
      </c>
      <c r="AB43" s="241">
        <v>2</v>
      </c>
      <c r="AC43" s="241">
        <v>2</v>
      </c>
      <c r="AD43" s="241">
        <v>2</v>
      </c>
      <c r="AE43" s="241">
        <v>2</v>
      </c>
      <c r="AF43" s="241">
        <v>2</v>
      </c>
      <c r="AG43" s="242">
        <v>0.71666666666666856</v>
      </c>
      <c r="AH43" s="250"/>
      <c r="AI43" s="250"/>
      <c r="AJ43" s="250"/>
      <c r="AK43" s="250"/>
      <c r="AL43" s="250"/>
      <c r="AM43" s="250"/>
      <c r="AN43" s="250"/>
      <c r="AO43" s="250"/>
      <c r="AP43" s="250"/>
      <c r="AQ43" s="250"/>
      <c r="AR43" s="250"/>
      <c r="AS43" s="250"/>
      <c r="AT43" s="250"/>
      <c r="AU43" s="250"/>
      <c r="AV43" s="250"/>
      <c r="AW43" s="250"/>
      <c r="AX43" s="250"/>
      <c r="AY43" s="250"/>
      <c r="AZ43" s="250"/>
      <c r="BA43" s="250"/>
      <c r="BB43" s="250"/>
      <c r="BC43" s="250"/>
      <c r="BD43" s="250"/>
      <c r="BE43" s="250"/>
      <c r="BF43" s="250"/>
      <c r="BG43" s="250"/>
      <c r="BH43" s="250"/>
      <c r="BI43" s="250"/>
      <c r="BJ43" s="250"/>
      <c r="BK43" s="250"/>
      <c r="BL43" s="250"/>
    </row>
    <row r="44" spans="1:64" x14ac:dyDescent="0.2">
      <c r="A44" s="260" t="s">
        <v>58</v>
      </c>
      <c r="B44" s="243">
        <v>1.2</v>
      </c>
      <c r="C44" s="244">
        <v>1.2</v>
      </c>
      <c r="D44" s="244">
        <v>2</v>
      </c>
      <c r="E44" s="244">
        <v>2</v>
      </c>
      <c r="F44" s="244">
        <v>2</v>
      </c>
      <c r="G44" s="244">
        <v>2</v>
      </c>
      <c r="H44" s="244">
        <v>2</v>
      </c>
      <c r="I44" s="244">
        <v>2</v>
      </c>
      <c r="J44" s="244">
        <v>2</v>
      </c>
      <c r="K44" s="244">
        <v>2</v>
      </c>
      <c r="L44" s="244">
        <v>2</v>
      </c>
      <c r="M44" s="244">
        <v>2</v>
      </c>
      <c r="N44" s="244">
        <v>2</v>
      </c>
      <c r="O44" s="244">
        <v>2</v>
      </c>
      <c r="P44" s="244">
        <v>2</v>
      </c>
      <c r="Q44" s="244">
        <v>2</v>
      </c>
      <c r="R44" s="244">
        <v>2</v>
      </c>
      <c r="S44" s="244">
        <v>2</v>
      </c>
      <c r="T44" s="244">
        <v>2</v>
      </c>
      <c r="U44" s="244">
        <v>2</v>
      </c>
      <c r="V44" s="244">
        <v>2</v>
      </c>
      <c r="W44" s="244">
        <v>2</v>
      </c>
      <c r="X44" s="244">
        <v>2</v>
      </c>
      <c r="Y44" s="244">
        <v>2</v>
      </c>
      <c r="Z44" s="244">
        <v>2</v>
      </c>
      <c r="AA44" s="244">
        <v>2</v>
      </c>
      <c r="AB44" s="244">
        <v>2</v>
      </c>
      <c r="AC44" s="244">
        <v>2</v>
      </c>
      <c r="AD44" s="244">
        <v>2</v>
      </c>
      <c r="AE44" s="244">
        <v>2</v>
      </c>
      <c r="AF44" s="244">
        <v>2</v>
      </c>
      <c r="AG44" s="245">
        <v>1.2</v>
      </c>
      <c r="AH44" s="250"/>
      <c r="AI44" s="250"/>
      <c r="AJ44" s="250"/>
      <c r="AK44" s="250"/>
      <c r="AL44" s="250"/>
      <c r="AM44" s="250"/>
      <c r="AN44" s="250"/>
      <c r="AO44" s="250"/>
      <c r="AP44" s="250"/>
      <c r="AQ44" s="250"/>
      <c r="AR44" s="250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0"/>
      <c r="BD44" s="250"/>
      <c r="BE44" s="250"/>
      <c r="BF44" s="250"/>
      <c r="BG44" s="250"/>
      <c r="BH44" s="250"/>
      <c r="BI44" s="250"/>
      <c r="BJ44" s="250"/>
      <c r="BK44" s="250"/>
      <c r="BL44" s="250"/>
    </row>
    <row r="45" spans="1:64" x14ac:dyDescent="0.2">
      <c r="A45" s="260" t="s">
        <v>60</v>
      </c>
      <c r="B45" s="243">
        <v>2.93</v>
      </c>
      <c r="C45" s="244">
        <v>0</v>
      </c>
      <c r="D45" s="244">
        <v>2.5</v>
      </c>
      <c r="E45" s="244">
        <v>2.5</v>
      </c>
      <c r="F45" s="244">
        <v>2.5</v>
      </c>
      <c r="G45" s="244">
        <v>2.5</v>
      </c>
      <c r="H45" s="244">
        <v>2.5</v>
      </c>
      <c r="I45" s="244">
        <v>2.5</v>
      </c>
      <c r="J45" s="244">
        <v>2.5</v>
      </c>
      <c r="K45" s="244">
        <v>2.5</v>
      </c>
      <c r="L45" s="244">
        <v>2.5</v>
      </c>
      <c r="M45" s="244">
        <v>2.5</v>
      </c>
      <c r="N45" s="244">
        <v>2.5</v>
      </c>
      <c r="O45" s="244">
        <v>2.5</v>
      </c>
      <c r="P45" s="244">
        <v>2.5</v>
      </c>
      <c r="Q45" s="244">
        <v>2.5</v>
      </c>
      <c r="R45" s="244">
        <v>2.5</v>
      </c>
      <c r="S45" s="244">
        <v>2.5</v>
      </c>
      <c r="T45" s="244">
        <v>2.5</v>
      </c>
      <c r="U45" s="244">
        <v>2.5</v>
      </c>
      <c r="V45" s="244">
        <v>2.5</v>
      </c>
      <c r="W45" s="244">
        <v>2.5</v>
      </c>
      <c r="X45" s="244">
        <v>2.5</v>
      </c>
      <c r="Y45" s="244">
        <v>2.5</v>
      </c>
      <c r="Z45" s="244">
        <v>2.5</v>
      </c>
      <c r="AA45" s="244">
        <v>2.5</v>
      </c>
      <c r="AB45" s="244">
        <v>2.5</v>
      </c>
      <c r="AC45" s="244">
        <v>2.5</v>
      </c>
      <c r="AD45" s="244">
        <v>2.5</v>
      </c>
      <c r="AE45" s="244">
        <v>2.5</v>
      </c>
      <c r="AF45" s="244">
        <v>2.5</v>
      </c>
      <c r="AG45" s="245">
        <v>0.80166666666666941</v>
      </c>
      <c r="AH45" s="250"/>
      <c r="AI45" s="250"/>
      <c r="AJ45" s="250"/>
      <c r="AK45" s="250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50"/>
      <c r="AW45" s="250"/>
      <c r="AX45" s="250"/>
      <c r="AY45" s="250"/>
      <c r="AZ45" s="250"/>
      <c r="BA45" s="250"/>
      <c r="BB45" s="250"/>
      <c r="BC45" s="250"/>
      <c r="BD45" s="250"/>
      <c r="BE45" s="250"/>
      <c r="BF45" s="250"/>
      <c r="BG45" s="250"/>
      <c r="BH45" s="250"/>
      <c r="BI45" s="250"/>
      <c r="BJ45" s="250"/>
      <c r="BK45" s="250"/>
      <c r="BL45" s="250"/>
    </row>
    <row r="46" spans="1:64" x14ac:dyDescent="0.2">
      <c r="A46" s="260" t="s">
        <v>62</v>
      </c>
      <c r="B46" s="243">
        <v>0</v>
      </c>
      <c r="C46" s="244">
        <v>0</v>
      </c>
      <c r="D46" s="244">
        <v>0</v>
      </c>
      <c r="E46" s="244">
        <v>0</v>
      </c>
      <c r="F46" s="244">
        <v>0</v>
      </c>
      <c r="G46" s="244">
        <v>0</v>
      </c>
      <c r="H46" s="244">
        <v>0</v>
      </c>
      <c r="I46" s="244">
        <v>0</v>
      </c>
      <c r="J46" s="244">
        <v>0</v>
      </c>
      <c r="K46" s="244">
        <v>0</v>
      </c>
      <c r="L46" s="244">
        <v>0</v>
      </c>
      <c r="M46" s="244">
        <v>0</v>
      </c>
      <c r="N46" s="244">
        <v>0</v>
      </c>
      <c r="O46" s="244">
        <v>0</v>
      </c>
      <c r="P46" s="244">
        <v>0</v>
      </c>
      <c r="Q46" s="244">
        <v>0</v>
      </c>
      <c r="R46" s="244">
        <v>0</v>
      </c>
      <c r="S46" s="244">
        <v>0</v>
      </c>
      <c r="T46" s="244">
        <v>0</v>
      </c>
      <c r="U46" s="244">
        <v>0</v>
      </c>
      <c r="V46" s="244">
        <v>0</v>
      </c>
      <c r="W46" s="244">
        <v>0</v>
      </c>
      <c r="X46" s="244">
        <v>0</v>
      </c>
      <c r="Y46" s="244">
        <v>0</v>
      </c>
      <c r="Z46" s="244">
        <v>0</v>
      </c>
      <c r="AA46" s="244">
        <v>0</v>
      </c>
      <c r="AB46" s="244">
        <v>0</v>
      </c>
      <c r="AC46" s="244">
        <v>0</v>
      </c>
      <c r="AD46" s="244">
        <v>0</v>
      </c>
      <c r="AE46" s="244">
        <v>0</v>
      </c>
      <c r="AF46" s="244">
        <v>0</v>
      </c>
      <c r="AG46" s="245">
        <v>0.57250000000000156</v>
      </c>
      <c r="AH46" s="250"/>
      <c r="AI46" s="250"/>
      <c r="AJ46" s="250"/>
      <c r="AK46" s="250"/>
      <c r="AL46" s="250"/>
      <c r="AM46" s="250"/>
      <c r="AN46" s="250"/>
      <c r="AO46" s="250"/>
      <c r="AP46" s="250"/>
      <c r="AQ46" s="250"/>
      <c r="AR46" s="250"/>
      <c r="AS46" s="250"/>
      <c r="AT46" s="250"/>
      <c r="AU46" s="250"/>
      <c r="AV46" s="250"/>
      <c r="AW46" s="250"/>
      <c r="AX46" s="250"/>
      <c r="AY46" s="250"/>
      <c r="AZ46" s="250"/>
      <c r="BA46" s="250"/>
      <c r="BB46" s="250"/>
      <c r="BC46" s="250"/>
      <c r="BD46" s="250"/>
      <c r="BE46" s="250"/>
      <c r="BF46" s="250"/>
      <c r="BG46" s="250"/>
      <c r="BH46" s="250"/>
      <c r="BI46" s="250"/>
      <c r="BJ46" s="250"/>
      <c r="BK46" s="250"/>
      <c r="BL46" s="250"/>
    </row>
    <row r="47" spans="1:64" x14ac:dyDescent="0.2">
      <c r="A47" s="260" t="s">
        <v>61</v>
      </c>
      <c r="B47" s="243">
        <v>2.69</v>
      </c>
      <c r="C47" s="244">
        <v>0</v>
      </c>
      <c r="D47" s="244">
        <v>2.75</v>
      </c>
      <c r="E47" s="244">
        <v>2.75</v>
      </c>
      <c r="F47" s="244">
        <v>2.75</v>
      </c>
      <c r="G47" s="244">
        <v>2.75</v>
      </c>
      <c r="H47" s="244">
        <v>2.75</v>
      </c>
      <c r="I47" s="244">
        <v>2.75</v>
      </c>
      <c r="J47" s="244">
        <v>2.75</v>
      </c>
      <c r="K47" s="244">
        <v>2.75</v>
      </c>
      <c r="L47" s="244">
        <v>2.75</v>
      </c>
      <c r="M47" s="244">
        <v>2.75</v>
      </c>
      <c r="N47" s="244">
        <v>2.75</v>
      </c>
      <c r="O47" s="244">
        <v>2.75</v>
      </c>
      <c r="P47" s="244">
        <v>2.75</v>
      </c>
      <c r="Q47" s="244">
        <v>2.75</v>
      </c>
      <c r="R47" s="244">
        <v>2.75</v>
      </c>
      <c r="S47" s="244">
        <v>2.75</v>
      </c>
      <c r="T47" s="244">
        <v>2.75</v>
      </c>
      <c r="U47" s="244">
        <v>2.75</v>
      </c>
      <c r="V47" s="244">
        <v>2.75</v>
      </c>
      <c r="W47" s="244">
        <v>2.75</v>
      </c>
      <c r="X47" s="244">
        <v>2.75</v>
      </c>
      <c r="Y47" s="244">
        <v>2.75</v>
      </c>
      <c r="Z47" s="244">
        <v>2.75</v>
      </c>
      <c r="AA47" s="244">
        <v>2.75</v>
      </c>
      <c r="AB47" s="244">
        <v>2.75</v>
      </c>
      <c r="AC47" s="244">
        <v>2.75</v>
      </c>
      <c r="AD47" s="244">
        <v>2.75</v>
      </c>
      <c r="AE47" s="244">
        <v>2.75</v>
      </c>
      <c r="AF47" s="244">
        <v>2.75</v>
      </c>
      <c r="AG47" s="245">
        <v>1.0216666666666647</v>
      </c>
      <c r="AH47" s="250"/>
      <c r="AI47" s="250"/>
      <c r="AJ47" s="250"/>
      <c r="AK47" s="250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250"/>
      <c r="AX47" s="250"/>
      <c r="AY47" s="250"/>
      <c r="AZ47" s="250"/>
      <c r="BA47" s="250"/>
      <c r="BB47" s="250"/>
      <c r="BC47" s="250"/>
      <c r="BD47" s="250"/>
      <c r="BE47" s="250"/>
      <c r="BF47" s="250"/>
      <c r="BG47" s="250"/>
      <c r="BH47" s="250"/>
      <c r="BI47" s="250"/>
      <c r="BJ47" s="250"/>
      <c r="BK47" s="250"/>
      <c r="BL47" s="250"/>
    </row>
    <row r="48" spans="1:64" x14ac:dyDescent="0.2">
      <c r="A48" s="260" t="s">
        <v>59</v>
      </c>
      <c r="B48" s="243">
        <v>3.3</v>
      </c>
      <c r="C48" s="244">
        <v>3.25</v>
      </c>
      <c r="D48" s="244">
        <v>3.5</v>
      </c>
      <c r="E48" s="244">
        <v>3.5</v>
      </c>
      <c r="F48" s="244">
        <v>3.5</v>
      </c>
      <c r="G48" s="244">
        <v>3.5</v>
      </c>
      <c r="H48" s="244">
        <v>3.5</v>
      </c>
      <c r="I48" s="244">
        <v>3.5</v>
      </c>
      <c r="J48" s="244">
        <v>3.5</v>
      </c>
      <c r="K48" s="244">
        <v>3.5</v>
      </c>
      <c r="L48" s="244">
        <v>3.5</v>
      </c>
      <c r="M48" s="244">
        <v>3.5</v>
      </c>
      <c r="N48" s="244">
        <v>3.5</v>
      </c>
      <c r="O48" s="244">
        <v>3.5</v>
      </c>
      <c r="P48" s="244">
        <v>3.5</v>
      </c>
      <c r="Q48" s="244">
        <v>3.5</v>
      </c>
      <c r="R48" s="244">
        <v>3.5</v>
      </c>
      <c r="S48" s="244">
        <v>3.5</v>
      </c>
      <c r="T48" s="244">
        <v>3.5</v>
      </c>
      <c r="U48" s="244">
        <v>3.5</v>
      </c>
      <c r="V48" s="244">
        <v>3.5</v>
      </c>
      <c r="W48" s="244">
        <v>3.5</v>
      </c>
      <c r="X48" s="244">
        <v>3.5</v>
      </c>
      <c r="Y48" s="244">
        <v>3.5</v>
      </c>
      <c r="Z48" s="244">
        <v>3.5</v>
      </c>
      <c r="AA48" s="244">
        <v>3.5</v>
      </c>
      <c r="AB48" s="244">
        <v>3.5</v>
      </c>
      <c r="AC48" s="244">
        <v>3.5</v>
      </c>
      <c r="AD48" s="244">
        <v>3.5</v>
      </c>
      <c r="AE48" s="244">
        <v>3.5</v>
      </c>
      <c r="AF48" s="244">
        <v>3.5</v>
      </c>
      <c r="AG48" s="245">
        <v>2.158333333333335</v>
      </c>
      <c r="AH48" s="250"/>
      <c r="AI48" s="250"/>
      <c r="AJ48" s="250"/>
      <c r="AK48" s="250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0"/>
      <c r="AX48" s="250"/>
      <c r="AY48" s="250"/>
      <c r="AZ48" s="250"/>
      <c r="BA48" s="250"/>
      <c r="BB48" s="250"/>
      <c r="BC48" s="250"/>
      <c r="BD48" s="250"/>
      <c r="BE48" s="250"/>
      <c r="BF48" s="250"/>
      <c r="BG48" s="250"/>
      <c r="BH48" s="250"/>
      <c r="BI48" s="250"/>
      <c r="BJ48" s="250"/>
      <c r="BK48" s="250"/>
      <c r="BL48" s="250"/>
    </row>
    <row r="49" spans="1:64" ht="12" thickBot="1" x14ac:dyDescent="0.25">
      <c r="A49" s="261" t="s">
        <v>63</v>
      </c>
      <c r="B49" s="246">
        <v>3.3</v>
      </c>
      <c r="C49" s="247">
        <v>3.25</v>
      </c>
      <c r="D49" s="247">
        <v>3.5</v>
      </c>
      <c r="E49" s="247">
        <v>3.5</v>
      </c>
      <c r="F49" s="247">
        <v>3.5</v>
      </c>
      <c r="G49" s="247">
        <v>3.5</v>
      </c>
      <c r="H49" s="247">
        <v>3.5</v>
      </c>
      <c r="I49" s="247">
        <v>3.5</v>
      </c>
      <c r="J49" s="247">
        <v>3.5</v>
      </c>
      <c r="K49" s="247">
        <v>3.5</v>
      </c>
      <c r="L49" s="247">
        <v>3.5</v>
      </c>
      <c r="M49" s="247">
        <v>3.5</v>
      </c>
      <c r="N49" s="247">
        <v>3.5</v>
      </c>
      <c r="O49" s="247">
        <v>3.5</v>
      </c>
      <c r="P49" s="247">
        <v>3.5</v>
      </c>
      <c r="Q49" s="247">
        <v>3.5</v>
      </c>
      <c r="R49" s="247">
        <v>3.5</v>
      </c>
      <c r="S49" s="247">
        <v>3.5</v>
      </c>
      <c r="T49" s="247">
        <v>3.5</v>
      </c>
      <c r="U49" s="247">
        <v>3.5</v>
      </c>
      <c r="V49" s="247">
        <v>3.5</v>
      </c>
      <c r="W49" s="247">
        <v>3.5</v>
      </c>
      <c r="X49" s="247">
        <v>3.5</v>
      </c>
      <c r="Y49" s="247">
        <v>3.5</v>
      </c>
      <c r="Z49" s="247">
        <v>3.5</v>
      </c>
      <c r="AA49" s="247">
        <v>3.5</v>
      </c>
      <c r="AB49" s="247">
        <v>3.5</v>
      </c>
      <c r="AC49" s="247">
        <v>3.5</v>
      </c>
      <c r="AD49" s="247">
        <v>3.5</v>
      </c>
      <c r="AE49" s="247">
        <v>3.5</v>
      </c>
      <c r="AF49" s="247">
        <v>3.5</v>
      </c>
      <c r="AG49" s="248">
        <v>0</v>
      </c>
      <c r="AH49" s="250"/>
      <c r="AI49" s="250"/>
      <c r="AJ49" s="250"/>
      <c r="AK49" s="250"/>
      <c r="AL49" s="250"/>
      <c r="AM49" s="250"/>
      <c r="AN49" s="250"/>
      <c r="AO49" s="250"/>
      <c r="AP49" s="250"/>
      <c r="AQ49" s="250"/>
      <c r="AR49" s="250"/>
      <c r="AS49" s="250"/>
      <c r="AT49" s="250"/>
      <c r="AU49" s="250"/>
      <c r="AV49" s="250"/>
      <c r="AW49" s="250"/>
      <c r="AX49" s="250"/>
      <c r="AY49" s="250"/>
      <c r="AZ49" s="250"/>
      <c r="BA49" s="250"/>
      <c r="BB49" s="250"/>
      <c r="BC49" s="250"/>
      <c r="BD49" s="250"/>
      <c r="BE49" s="250"/>
      <c r="BF49" s="250"/>
      <c r="BG49" s="250"/>
      <c r="BH49" s="250"/>
      <c r="BI49" s="250"/>
      <c r="BJ49" s="250"/>
      <c r="BK49" s="250"/>
      <c r="BL49" s="250"/>
    </row>
    <row r="50" spans="1:64" x14ac:dyDescent="0.2"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250"/>
      <c r="AI50" s="250"/>
      <c r="AJ50" s="250"/>
      <c r="AK50" s="250"/>
      <c r="AL50" s="250"/>
      <c r="AM50" s="250"/>
      <c r="AN50" s="250"/>
      <c r="AO50" s="250"/>
      <c r="AP50" s="250"/>
      <c r="AQ50" s="250"/>
      <c r="AR50" s="250"/>
      <c r="AS50" s="250"/>
      <c r="AT50" s="250"/>
      <c r="AU50" s="250"/>
      <c r="AV50" s="250"/>
      <c r="AW50" s="250"/>
      <c r="AX50" s="250"/>
      <c r="AY50" s="250"/>
      <c r="AZ50" s="250"/>
      <c r="BA50" s="250"/>
      <c r="BB50" s="250"/>
      <c r="BC50" s="250"/>
      <c r="BD50" s="250"/>
      <c r="BE50" s="250"/>
      <c r="BF50" s="250"/>
      <c r="BG50" s="250"/>
      <c r="BH50" s="250"/>
      <c r="BI50" s="250"/>
      <c r="BJ50" s="250"/>
      <c r="BK50" s="250"/>
      <c r="BL50" s="250"/>
    </row>
    <row r="51" spans="1:64" ht="15.75" thickBot="1" x14ac:dyDescent="0.3">
      <c r="A51" s="237" t="s">
        <v>98</v>
      </c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  <c r="S51" s="250"/>
      <c r="T51" s="250"/>
      <c r="U51" s="250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0"/>
      <c r="AX51" s="250"/>
      <c r="AY51" s="250"/>
      <c r="AZ51" s="250"/>
      <c r="BA51" s="250"/>
      <c r="BB51" s="250"/>
      <c r="BC51" s="250"/>
      <c r="BD51" s="250"/>
      <c r="BE51" s="250"/>
      <c r="BF51" s="250"/>
      <c r="BG51" s="250"/>
      <c r="BH51" s="250"/>
      <c r="BI51" s="250"/>
      <c r="BJ51" s="250"/>
      <c r="BK51" s="250"/>
      <c r="BL51" s="250"/>
    </row>
    <row r="52" spans="1:64" ht="15.75" customHeight="1" thickBot="1" x14ac:dyDescent="0.25">
      <c r="A52" s="262" t="s">
        <v>56</v>
      </c>
      <c r="B52" s="251">
        <v>2</v>
      </c>
      <c r="C52" s="252">
        <v>2</v>
      </c>
      <c r="D52" s="252">
        <v>0.23</v>
      </c>
      <c r="E52" s="252">
        <v>0.23</v>
      </c>
      <c r="F52" s="252">
        <v>0.23</v>
      </c>
      <c r="G52" s="252">
        <v>0.23</v>
      </c>
      <c r="H52" s="252">
        <v>0.23</v>
      </c>
      <c r="I52" s="252">
        <v>0.23</v>
      </c>
      <c r="J52" s="252">
        <v>0.23</v>
      </c>
      <c r="K52" s="252">
        <v>0.23</v>
      </c>
      <c r="L52" s="252">
        <v>0.23</v>
      </c>
      <c r="M52" s="252">
        <v>0.23</v>
      </c>
      <c r="N52" s="252">
        <v>0.23</v>
      </c>
      <c r="O52" s="252">
        <v>0.23</v>
      </c>
      <c r="P52" s="252">
        <v>0.23</v>
      </c>
      <c r="Q52" s="252">
        <v>0.23</v>
      </c>
      <c r="R52" s="252">
        <v>0.23</v>
      </c>
      <c r="S52" s="252">
        <v>0.23</v>
      </c>
      <c r="T52" s="252">
        <v>0.23</v>
      </c>
      <c r="U52" s="252">
        <v>0.23</v>
      </c>
      <c r="V52" s="252">
        <v>0.23</v>
      </c>
      <c r="W52" s="252">
        <v>0.23</v>
      </c>
      <c r="X52" s="252">
        <v>0.23</v>
      </c>
      <c r="Y52" s="252">
        <v>0.23</v>
      </c>
      <c r="Z52" s="252">
        <v>0.23</v>
      </c>
      <c r="AA52" s="252">
        <v>0.23</v>
      </c>
      <c r="AB52" s="252">
        <v>0.23</v>
      </c>
      <c r="AC52" s="252">
        <v>0.23</v>
      </c>
      <c r="AD52" s="252">
        <v>31.614756130000117</v>
      </c>
      <c r="AE52" s="252">
        <v>31.614756130000117</v>
      </c>
      <c r="AF52" s="252">
        <v>31.614756130000117</v>
      </c>
      <c r="AG52" s="253">
        <v>1.6664749781290702</v>
      </c>
      <c r="AH52" s="250"/>
      <c r="AI52" s="250"/>
      <c r="AJ52" s="250"/>
      <c r="AK52" s="250"/>
      <c r="AL52" s="250"/>
      <c r="AM52" s="250"/>
      <c r="AN52" s="250"/>
      <c r="AO52" s="250"/>
      <c r="AP52" s="250"/>
      <c r="AQ52" s="250"/>
      <c r="AR52" s="250"/>
      <c r="AS52" s="250"/>
      <c r="AT52" s="250"/>
      <c r="AU52" s="250"/>
      <c r="AV52" s="250"/>
      <c r="AW52" s="250"/>
      <c r="AX52" s="250"/>
      <c r="AY52" s="250"/>
      <c r="AZ52" s="250"/>
      <c r="BA52" s="250"/>
      <c r="BB52" s="250"/>
      <c r="BC52" s="250"/>
      <c r="BD52" s="250"/>
      <c r="BE52" s="250"/>
      <c r="BF52" s="250"/>
      <c r="BG52" s="250"/>
      <c r="BH52" s="250"/>
      <c r="BI52" s="250"/>
      <c r="BJ52" s="250"/>
      <c r="BK52" s="250"/>
      <c r="BL52" s="250"/>
    </row>
  </sheetData>
  <pageMargins left="0.75" right="0.75" top="1" bottom="1" header="0.5" footer="0.5"/>
  <pageSetup scale="79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>
      <selection sqref="A1:IV65536"/>
    </sheetView>
  </sheetViews>
  <sheetFormatPr defaultRowHeight="11.25" x14ac:dyDescent="0.2"/>
  <cols>
    <col min="1" max="1" width="30.85546875" style="73" customWidth="1"/>
    <col min="2" max="9" width="0" style="73" hidden="1" customWidth="1"/>
    <col min="10" max="16384" width="9.140625" style="73"/>
  </cols>
  <sheetData>
    <row r="1" spans="1:28" ht="45.75" customHeight="1" x14ac:dyDescent="0.2">
      <c r="A1" s="140">
        <v>37193</v>
      </c>
    </row>
    <row r="2" spans="1:28" ht="13.5" thickBot="1" x14ac:dyDescent="0.25">
      <c r="A2" s="75" t="s">
        <v>77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64</v>
      </c>
      <c r="AA2" s="75"/>
      <c r="AB2" s="75"/>
    </row>
    <row r="3" spans="1:28" ht="13.5" thickBot="1" x14ac:dyDescent="0.25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9">
        <v>37196</v>
      </c>
      <c r="M3" s="79">
        <v>37226</v>
      </c>
      <c r="N3" s="80" t="s">
        <v>65</v>
      </c>
      <c r="O3" s="78">
        <v>37257</v>
      </c>
      <c r="P3" s="79">
        <v>37288</v>
      </c>
      <c r="Q3" s="79">
        <v>37316</v>
      </c>
      <c r="R3" s="118" t="s">
        <v>66</v>
      </c>
      <c r="S3" s="118" t="s">
        <v>67</v>
      </c>
      <c r="T3" s="118" t="s">
        <v>68</v>
      </c>
      <c r="U3" s="118" t="s">
        <v>69</v>
      </c>
      <c r="V3" s="82" t="s">
        <v>70</v>
      </c>
      <c r="W3" s="80" t="s">
        <v>71</v>
      </c>
      <c r="X3" s="90" t="s">
        <v>72</v>
      </c>
      <c r="Y3" s="81" t="s">
        <v>73</v>
      </c>
      <c r="Z3" s="81" t="s">
        <v>74</v>
      </c>
      <c r="AA3" s="81" t="s">
        <v>75</v>
      </c>
      <c r="AB3" s="83" t="s">
        <v>76</v>
      </c>
    </row>
    <row r="4" spans="1:28" ht="12.75" x14ac:dyDescent="0.2">
      <c r="A4" s="75" t="s">
        <v>57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28.096153846153843</v>
      </c>
      <c r="L4" s="86">
        <v>30.000375000000002</v>
      </c>
      <c r="M4" s="86">
        <v>31.999813953488371</v>
      </c>
      <c r="N4" s="114">
        <v>22.524085699910554</v>
      </c>
      <c r="O4" s="84">
        <v>32.000341463414635</v>
      </c>
      <c r="P4" s="86">
        <v>29.49977777777778</v>
      </c>
      <c r="Q4" s="86">
        <v>25.000170731707321</v>
      </c>
      <c r="R4" s="111">
        <v>21.333354193410358</v>
      </c>
      <c r="S4" s="111">
        <v>32.333160100062543</v>
      </c>
      <c r="T4" s="111">
        <v>27.666729924468299</v>
      </c>
      <c r="U4" s="112">
        <v>27.541668552226941</v>
      </c>
      <c r="V4" s="122">
        <v>27.874878889263758</v>
      </c>
      <c r="W4" s="85">
        <v>27.893278156925774</v>
      </c>
      <c r="X4" s="85">
        <v>29.465996476532382</v>
      </c>
      <c r="Y4" s="111">
        <v>24.782964183857267</v>
      </c>
      <c r="Z4" s="111">
        <v>33.812610636787113</v>
      </c>
      <c r="AA4" s="111">
        <v>29.569621289624543</v>
      </c>
      <c r="AB4" s="112">
        <v>29.407798146700319</v>
      </c>
    </row>
    <row r="5" spans="1:28" ht="12.75" x14ac:dyDescent="0.2">
      <c r="A5" s="75" t="s">
        <v>58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28.69230769230769</v>
      </c>
      <c r="L5" s="86">
        <v>30</v>
      </c>
      <c r="M5" s="86">
        <v>32.000372093023252</v>
      </c>
      <c r="N5" s="114">
        <v>22.673169946332735</v>
      </c>
      <c r="O5" s="84">
        <v>31.499804878048781</v>
      </c>
      <c r="P5" s="86">
        <v>29.00011111111111</v>
      </c>
      <c r="Q5" s="86">
        <v>25.499951219512198</v>
      </c>
      <c r="R5" s="86">
        <v>22.666767115960635</v>
      </c>
      <c r="S5" s="86">
        <v>33.83333604336044</v>
      </c>
      <c r="T5" s="86">
        <v>27.499894205923272</v>
      </c>
      <c r="U5" s="114">
        <v>28.166654942033762</v>
      </c>
      <c r="V5" s="113">
        <v>29.445895088624468</v>
      </c>
      <c r="W5" s="84">
        <v>29.466670140124805</v>
      </c>
      <c r="X5" s="84">
        <v>32.172129761639127</v>
      </c>
      <c r="Y5" s="86">
        <v>29.167683421152148</v>
      </c>
      <c r="Z5" s="86">
        <v>38.315365734726917</v>
      </c>
      <c r="AA5" s="86">
        <v>33.895985850167982</v>
      </c>
      <c r="AB5" s="114">
        <v>33.387791191921536</v>
      </c>
    </row>
    <row r="6" spans="1:28" ht="12.75" x14ac:dyDescent="0.2">
      <c r="A6" s="75" t="s">
        <v>60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25.209230769230768</v>
      </c>
      <c r="L6" s="86">
        <v>28.434749999999998</v>
      </c>
      <c r="M6" s="86">
        <v>32.249976744186043</v>
      </c>
      <c r="N6" s="114">
        <v>21.473489378354202</v>
      </c>
      <c r="O6" s="84">
        <v>32.00007317073171</v>
      </c>
      <c r="P6" s="86">
        <v>31.250333333333337</v>
      </c>
      <c r="Q6" s="86">
        <v>29.749682926829273</v>
      </c>
      <c r="R6" s="86">
        <v>27.000343816859225</v>
      </c>
      <c r="S6" s="86">
        <v>35.000045117484149</v>
      </c>
      <c r="T6" s="86">
        <v>29.500176605048697</v>
      </c>
      <c r="U6" s="114">
        <v>30.625148837422543</v>
      </c>
      <c r="V6" s="113">
        <v>31.000039652024444</v>
      </c>
      <c r="W6" s="84">
        <v>31.100799361242078</v>
      </c>
      <c r="X6" s="84">
        <v>30.630061890884296</v>
      </c>
      <c r="Y6" s="86">
        <v>29.097365197380856</v>
      </c>
      <c r="Z6" s="86">
        <v>35.476651190632019</v>
      </c>
      <c r="AA6" s="86">
        <v>31.393324878471255</v>
      </c>
      <c r="AB6" s="114">
        <v>31.649350789342108</v>
      </c>
    </row>
    <row r="7" spans="1:28" ht="12.75" x14ac:dyDescent="0.2">
      <c r="A7" s="75" t="s">
        <v>62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27.1875</v>
      </c>
      <c r="L7" s="86">
        <v>20.750250000000001</v>
      </c>
      <c r="M7" s="86">
        <v>30.499720930232556</v>
      </c>
      <c r="N7" s="114">
        <v>19.609367732558141</v>
      </c>
      <c r="O7" s="84">
        <v>30.000439024390243</v>
      </c>
      <c r="P7" s="86">
        <v>28.249777777777783</v>
      </c>
      <c r="Q7" s="86">
        <v>26.500097560975611</v>
      </c>
      <c r="R7" s="86">
        <v>27.000343816859225</v>
      </c>
      <c r="S7" s="86">
        <v>34.249843026891817</v>
      </c>
      <c r="T7" s="86">
        <v>28.416581991651764</v>
      </c>
      <c r="U7" s="114">
        <v>29.479218405779335</v>
      </c>
      <c r="V7" s="113">
        <v>29.583488948848302</v>
      </c>
      <c r="W7" s="84">
        <v>29.583321744114603</v>
      </c>
      <c r="X7" s="84">
        <v>28.022013134217161</v>
      </c>
      <c r="Y7" s="86">
        <v>27.943652221840768</v>
      </c>
      <c r="Z7" s="86">
        <v>34.454994724294735</v>
      </c>
      <c r="AA7" s="86">
        <v>28.036915038434184</v>
      </c>
      <c r="AB7" s="114">
        <v>29.614393779696716</v>
      </c>
    </row>
    <row r="8" spans="1:28" ht="12.75" x14ac:dyDescent="0.2">
      <c r="A8" s="75" t="s">
        <v>61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24.811794871794874</v>
      </c>
      <c r="L8" s="86">
        <v>26.749750000000002</v>
      </c>
      <c r="M8" s="86">
        <v>30.499720930232556</v>
      </c>
      <c r="N8" s="114">
        <v>20.515316450506859</v>
      </c>
      <c r="O8" s="84">
        <v>30.000439024390243</v>
      </c>
      <c r="P8" s="86">
        <v>28.249777777777783</v>
      </c>
      <c r="Q8" s="86">
        <v>26.500097560975611</v>
      </c>
      <c r="R8" s="86">
        <v>28.250069426615322</v>
      </c>
      <c r="S8" s="86">
        <v>34.749859287054413</v>
      </c>
      <c r="T8" s="86">
        <v>28.500043530113299</v>
      </c>
      <c r="U8" s="114">
        <v>29.937519257874399</v>
      </c>
      <c r="V8" s="113">
        <v>29.750067183737432</v>
      </c>
      <c r="W8" s="84">
        <v>29.849116269437573</v>
      </c>
      <c r="X8" s="84">
        <v>28.613242228746493</v>
      </c>
      <c r="Y8" s="86">
        <v>28.610736062931007</v>
      </c>
      <c r="Z8" s="86">
        <v>35.76498659748583</v>
      </c>
      <c r="AA8" s="86">
        <v>28.611048154767971</v>
      </c>
      <c r="AB8" s="114">
        <v>30.400003260982825</v>
      </c>
    </row>
    <row r="9" spans="1:28" ht="12.75" x14ac:dyDescent="0.2">
      <c r="A9" s="75" t="s">
        <v>59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27.383589743589745</v>
      </c>
      <c r="L9" s="86">
        <v>25.499750000000002</v>
      </c>
      <c r="M9" s="86">
        <v>27.500023255813954</v>
      </c>
      <c r="N9" s="114">
        <v>20.095840749850925</v>
      </c>
      <c r="O9" s="84">
        <v>27.500121951219516</v>
      </c>
      <c r="P9" s="86">
        <v>26</v>
      </c>
      <c r="Q9" s="86">
        <v>25.000097560975611</v>
      </c>
      <c r="R9" s="86">
        <v>25.500260483525892</v>
      </c>
      <c r="S9" s="86">
        <v>34.333184490306444</v>
      </c>
      <c r="T9" s="86">
        <v>26.333465762273903</v>
      </c>
      <c r="U9" s="114">
        <v>28.083412643376153</v>
      </c>
      <c r="V9" s="113">
        <v>27.375065650040781</v>
      </c>
      <c r="W9" s="84">
        <v>27.477586799599223</v>
      </c>
      <c r="X9" s="84">
        <v>27.391418623357421</v>
      </c>
      <c r="Y9" s="86">
        <v>27.24935273382691</v>
      </c>
      <c r="Z9" s="86">
        <v>31.809388253455761</v>
      </c>
      <c r="AA9" s="86">
        <v>27.675703014688722</v>
      </c>
      <c r="AB9" s="114">
        <v>28.531465656332195</v>
      </c>
    </row>
    <row r="10" spans="1:28" ht="13.5" thickBot="1" x14ac:dyDescent="0.25">
      <c r="A10" s="75" t="s">
        <v>63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27.781025641025643</v>
      </c>
      <c r="L10" s="88">
        <v>25.874750000000002</v>
      </c>
      <c r="M10" s="88">
        <v>28.220953488372093</v>
      </c>
      <c r="N10" s="115">
        <v>20.469182282349433</v>
      </c>
      <c r="O10" s="87">
        <v>28.067195121951222</v>
      </c>
      <c r="P10" s="88">
        <v>26.49</v>
      </c>
      <c r="Q10" s="88">
        <v>25.476439024390245</v>
      </c>
      <c r="R10" s="88">
        <v>26.766467158750533</v>
      </c>
      <c r="S10" s="88">
        <v>37.373417969564315</v>
      </c>
      <c r="T10" s="88">
        <v>27.154972420989861</v>
      </c>
      <c r="U10" s="115">
        <v>29.493183899521298</v>
      </c>
      <c r="V10" s="116">
        <v>28.638363716645173</v>
      </c>
      <c r="W10" s="87">
        <v>28.743444770136961</v>
      </c>
      <c r="X10" s="87">
        <v>28.294663225042747</v>
      </c>
      <c r="Y10" s="88">
        <v>28.3090605783105</v>
      </c>
      <c r="Z10" s="88">
        <v>33.522332515754243</v>
      </c>
      <c r="AA10" s="88">
        <v>28.531650780526583</v>
      </c>
      <c r="AB10" s="115">
        <v>29.66442677490851</v>
      </c>
    </row>
    <row r="14" spans="1:28" ht="15.75" thickBot="1" x14ac:dyDescent="0.3">
      <c r="A14" s="263" t="s">
        <v>78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64</v>
      </c>
      <c r="AA14" s="75"/>
      <c r="AB14" s="75"/>
    </row>
    <row r="15" spans="1:28" ht="15.75" thickBot="1" x14ac:dyDescent="0.3">
      <c r="A15" s="264" t="s">
        <v>77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9">
        <v>37196</v>
      </c>
      <c r="M15" s="79">
        <v>37226</v>
      </c>
      <c r="N15" s="80" t="s">
        <v>65</v>
      </c>
      <c r="O15" s="78">
        <v>37257</v>
      </c>
      <c r="P15" s="79">
        <v>37288</v>
      </c>
      <c r="Q15" s="79">
        <v>37316</v>
      </c>
      <c r="R15" s="118" t="s">
        <v>66</v>
      </c>
      <c r="S15" s="118" t="s">
        <v>67</v>
      </c>
      <c r="T15" s="74" t="s">
        <v>68</v>
      </c>
      <c r="U15" s="118" t="s">
        <v>69</v>
      </c>
      <c r="V15" s="82" t="s">
        <v>70</v>
      </c>
      <c r="W15" s="82" t="s">
        <v>71</v>
      </c>
      <c r="X15" s="90" t="s">
        <v>72</v>
      </c>
      <c r="Y15" s="81" t="s">
        <v>73</v>
      </c>
      <c r="Z15" s="81" t="s">
        <v>74</v>
      </c>
      <c r="AA15" s="81" t="s">
        <v>75</v>
      </c>
      <c r="AB15" s="83" t="s">
        <v>76</v>
      </c>
    </row>
    <row r="16" spans="1:28" ht="12.75" x14ac:dyDescent="0.2">
      <c r="A16" s="75" t="s">
        <v>57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0.99358974358974095</v>
      </c>
      <c r="L16" s="93">
        <v>2.0002500000000012</v>
      </c>
      <c r="M16" s="93">
        <v>-4.651162790665353E-4</v>
      </c>
      <c r="N16" s="104">
        <v>0.74834365682766801</v>
      </c>
      <c r="O16" s="91">
        <v>0.49987804878048436</v>
      </c>
      <c r="P16" s="93">
        <v>1.1111111111006267E-4</v>
      </c>
      <c r="Q16" s="93">
        <v>2.1951219512317266E-4</v>
      </c>
      <c r="R16" s="98">
        <v>0.66663500213949689</v>
      </c>
      <c r="S16" s="98">
        <v>0.6664446529080692</v>
      </c>
      <c r="T16" s="93">
        <v>0.16693405883522416</v>
      </c>
      <c r="U16" s="102">
        <v>0.4166874844779187</v>
      </c>
      <c r="V16" s="98">
        <v>0.20827921530817406</v>
      </c>
      <c r="W16" s="101">
        <v>0.2066223824834168</v>
      </c>
      <c r="X16" s="92">
        <v>0.18570331945890572</v>
      </c>
      <c r="Y16" s="98">
        <v>0.45466440800669261</v>
      </c>
      <c r="Z16" s="98">
        <v>9.4330170858796691E-2</v>
      </c>
      <c r="AA16" s="98">
        <v>9.6281505554074442E-2</v>
      </c>
      <c r="AB16" s="102">
        <v>0.20774485096958983</v>
      </c>
    </row>
    <row r="17" spans="1:28" ht="12.75" x14ac:dyDescent="0.2">
      <c r="A17" s="75" t="s">
        <v>58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0.95384615384615046</v>
      </c>
      <c r="L17" s="93">
        <v>2.0002500000000012</v>
      </c>
      <c r="M17" s="93">
        <v>5.3488372092402869E-4</v>
      </c>
      <c r="N17" s="104">
        <v>0.73865775939176714</v>
      </c>
      <c r="O17" s="91">
        <v>0.49987804878048792</v>
      </c>
      <c r="P17" s="93">
        <v>1.1111111111006267E-4</v>
      </c>
      <c r="Q17" s="93">
        <v>-5.3658536585032834E-4</v>
      </c>
      <c r="R17" s="93">
        <v>0.66663500213949689</v>
      </c>
      <c r="S17" s="93">
        <v>0.66669668542839844</v>
      </c>
      <c r="T17" s="93">
        <v>0.16641910157025919</v>
      </c>
      <c r="U17" s="104">
        <v>0.41655874516168367</v>
      </c>
      <c r="V17" s="93">
        <v>0.20839683005003096</v>
      </c>
      <c r="W17" s="103">
        <v>0.20850254446181182</v>
      </c>
      <c r="X17" s="91">
        <v>0.18609117282561272</v>
      </c>
      <c r="Y17" s="93">
        <v>0.47238604962136321</v>
      </c>
      <c r="Z17" s="93">
        <v>8.4298373949103222E-2</v>
      </c>
      <c r="AA17" s="93">
        <v>8.7966857919909103E-2</v>
      </c>
      <c r="AB17" s="104">
        <v>0.20768561357900239</v>
      </c>
    </row>
    <row r="18" spans="1:28" ht="12.75" x14ac:dyDescent="0.2">
      <c r="A18" s="75" t="s">
        <v>60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0</v>
      </c>
      <c r="L18" s="93">
        <v>0.68499999999999517</v>
      </c>
      <c r="M18" s="93">
        <v>1.4996279069767411</v>
      </c>
      <c r="N18" s="104">
        <v>0.54615697674418584</v>
      </c>
      <c r="O18" s="91">
        <v>1.0001463414634166</v>
      </c>
      <c r="P18" s="93">
        <v>1.0005555555555574</v>
      </c>
      <c r="Q18" s="93">
        <v>0.99968292682927284</v>
      </c>
      <c r="R18" s="93">
        <v>2.6979032948304393E-4</v>
      </c>
      <c r="S18" s="93">
        <v>0.74992516155931099</v>
      </c>
      <c r="T18" s="93">
        <v>0.49997838401908012</v>
      </c>
      <c r="U18" s="104">
        <v>0.56257540263098704</v>
      </c>
      <c r="V18" s="93">
        <v>0.74993614807225484</v>
      </c>
      <c r="W18" s="103">
        <v>0.85071241749484727</v>
      </c>
      <c r="X18" s="91">
        <v>1.3577591532192734</v>
      </c>
      <c r="Y18" s="93">
        <v>1.320924264859535</v>
      </c>
      <c r="Z18" s="93">
        <v>1.439374881553185</v>
      </c>
      <c r="AA18" s="93">
        <v>1.3546510334358999</v>
      </c>
      <c r="AB18" s="104">
        <v>1.3681773332669813</v>
      </c>
    </row>
    <row r="19" spans="1:28" ht="12.75" x14ac:dyDescent="0.2">
      <c r="A19" s="75" t="s">
        <v>62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3">
        <v>0</v>
      </c>
      <c r="M19" s="93">
        <v>2.2497674418604632</v>
      </c>
      <c r="N19" s="104">
        <v>0.56244186046511757</v>
      </c>
      <c r="O19" s="91">
        <v>1.7502682926829252</v>
      </c>
      <c r="P19" s="93">
        <v>1.75</v>
      </c>
      <c r="Q19" s="93">
        <v>1.0001951219512186</v>
      </c>
      <c r="R19" s="93">
        <v>0.4168632862644408</v>
      </c>
      <c r="S19" s="93">
        <v>0.83304827421900995</v>
      </c>
      <c r="T19" s="93">
        <v>0.91663759689923197</v>
      </c>
      <c r="U19" s="104">
        <v>0.91667590723184844</v>
      </c>
      <c r="V19" s="93">
        <v>10.750144914676202</v>
      </c>
      <c r="W19" s="103">
        <v>11.694858261879684</v>
      </c>
      <c r="X19" s="91">
        <v>4.9603628945669733</v>
      </c>
      <c r="Y19" s="93">
        <v>4.4453231873998718</v>
      </c>
      <c r="Z19" s="93">
        <v>1.3016517586088199</v>
      </c>
      <c r="AA19" s="93">
        <v>3.2929324135135722</v>
      </c>
      <c r="AB19" s="104">
        <v>3.5000675635223075</v>
      </c>
    </row>
    <row r="20" spans="1:28" ht="12.75" x14ac:dyDescent="0.2">
      <c r="A20" s="75" t="s">
        <v>61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</v>
      </c>
      <c r="L20" s="93">
        <v>2.75</v>
      </c>
      <c r="M20" s="93">
        <v>2.2497674418604632</v>
      </c>
      <c r="N20" s="104">
        <v>1.249941860465114</v>
      </c>
      <c r="O20" s="91">
        <v>1.7502682926829252</v>
      </c>
      <c r="P20" s="93">
        <v>1.75</v>
      </c>
      <c r="Q20" s="93">
        <v>1.0001951219512186</v>
      </c>
      <c r="R20" s="93">
        <v>1.500085686777922</v>
      </c>
      <c r="S20" s="93">
        <v>0.99979582477143225</v>
      </c>
      <c r="T20" s="93">
        <v>1.0000991353607667</v>
      </c>
      <c r="U20" s="104">
        <v>1.2500337796137195</v>
      </c>
      <c r="V20" s="93">
        <v>0.74992948717948593</v>
      </c>
      <c r="W20" s="103">
        <v>1.0992128872077807</v>
      </c>
      <c r="X20" s="91">
        <v>1.7153069202672881</v>
      </c>
      <c r="Y20" s="93">
        <v>1.6420730585325991</v>
      </c>
      <c r="Z20" s="93">
        <v>1.7805292950258931</v>
      </c>
      <c r="AA20" s="93">
        <v>1.5013381475098342</v>
      </c>
      <c r="AB20" s="104">
        <v>1.6598118553338885</v>
      </c>
    </row>
    <row r="21" spans="1:28" ht="12.75" x14ac:dyDescent="0.2">
      <c r="A21" s="75" t="s">
        <v>59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3.196666666666669</v>
      </c>
      <c r="L21" s="93">
        <v>3.3127500000000012</v>
      </c>
      <c r="M21" s="93">
        <v>2.2503255813953515</v>
      </c>
      <c r="N21" s="104">
        <v>2.1899355620155063</v>
      </c>
      <c r="O21" s="91">
        <v>2.5002926829268297</v>
      </c>
      <c r="P21" s="93">
        <v>1.4998888888888899</v>
      </c>
      <c r="Q21" s="93">
        <v>1.0002439024390242</v>
      </c>
      <c r="R21" s="93">
        <v>1.0002543859649116</v>
      </c>
      <c r="S21" s="93">
        <v>0.9997535959974968</v>
      </c>
      <c r="T21" s="93">
        <v>1.0003491353607679</v>
      </c>
      <c r="U21" s="104">
        <v>1.1667914021853534</v>
      </c>
      <c r="V21" s="93">
        <v>1.0001068716650394</v>
      </c>
      <c r="W21" s="103">
        <v>0.90168173990067757</v>
      </c>
      <c r="X21" s="91">
        <v>0.84099422703387106</v>
      </c>
      <c r="Y21" s="93">
        <v>0.853917365112288</v>
      </c>
      <c r="Z21" s="93">
        <v>0.83899600842374156</v>
      </c>
      <c r="AA21" s="93">
        <v>0.87594144571946586</v>
      </c>
      <c r="AB21" s="104">
        <v>0.85246226157234517</v>
      </c>
    </row>
    <row r="22" spans="1:28" ht="13.5" thickBot="1" x14ac:dyDescent="0.25">
      <c r="A22" s="75" t="s">
        <v>63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3.196666666666669</v>
      </c>
      <c r="L22" s="106">
        <v>3.3127500000000012</v>
      </c>
      <c r="M22" s="106">
        <v>2.2503255813953515</v>
      </c>
      <c r="N22" s="110">
        <v>2.1899355620155028</v>
      </c>
      <c r="O22" s="105">
        <v>2.5002926829268297</v>
      </c>
      <c r="P22" s="106">
        <v>1.4998888888888899</v>
      </c>
      <c r="Q22" s="106">
        <v>1.0002439024390277</v>
      </c>
      <c r="R22" s="106">
        <v>1.0002543859649116</v>
      </c>
      <c r="S22" s="106">
        <v>0.99975359599750391</v>
      </c>
      <c r="T22" s="106">
        <v>1.0003491353607608</v>
      </c>
      <c r="U22" s="110">
        <v>1.1667914021853534</v>
      </c>
      <c r="V22" s="106">
        <v>1.000106871665043</v>
      </c>
      <c r="W22" s="109">
        <v>0.90168173990068112</v>
      </c>
      <c r="X22" s="105">
        <v>0.84099422703387106</v>
      </c>
      <c r="Y22" s="106">
        <v>0.85391736511229865</v>
      </c>
      <c r="Z22" s="106">
        <v>0.83899600842372735</v>
      </c>
      <c r="AA22" s="106">
        <v>0.87594144571945876</v>
      </c>
      <c r="AB22" s="110">
        <v>0.85246226157233806</v>
      </c>
    </row>
    <row r="25" spans="1:28" ht="13.5" thickBot="1" x14ac:dyDescent="0.25">
      <c r="A25" s="183">
        <v>37192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64</v>
      </c>
      <c r="AA25" s="75"/>
      <c r="AB25" s="75"/>
    </row>
    <row r="26" spans="1:28" ht="15.75" thickBot="1" x14ac:dyDescent="0.3">
      <c r="A26" s="264" t="s">
        <v>77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9">
        <v>37196</v>
      </c>
      <c r="M26" s="79">
        <v>37226</v>
      </c>
      <c r="N26" s="80" t="s">
        <v>65</v>
      </c>
      <c r="O26" s="78">
        <v>37257</v>
      </c>
      <c r="P26" s="79">
        <v>37288</v>
      </c>
      <c r="Q26" s="79">
        <v>37316</v>
      </c>
      <c r="R26" s="118" t="s">
        <v>66</v>
      </c>
      <c r="S26" s="118" t="s">
        <v>67</v>
      </c>
      <c r="T26" s="118" t="s">
        <v>68</v>
      </c>
      <c r="U26" s="118" t="s">
        <v>69</v>
      </c>
      <c r="V26" s="82" t="s">
        <v>70</v>
      </c>
      <c r="W26" s="82" t="s">
        <v>71</v>
      </c>
      <c r="X26" s="90" t="s">
        <v>72</v>
      </c>
      <c r="Y26" s="81" t="s">
        <v>73</v>
      </c>
      <c r="Z26" s="81" t="s">
        <v>74</v>
      </c>
      <c r="AA26" s="81" t="s">
        <v>75</v>
      </c>
      <c r="AB26" s="83" t="s">
        <v>76</v>
      </c>
    </row>
    <row r="27" spans="1:28" ht="12.75" x14ac:dyDescent="0.2">
      <c r="A27" s="75" t="s">
        <v>57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27.102564102564102</v>
      </c>
      <c r="L27" s="111">
        <v>28.000125000000001</v>
      </c>
      <c r="M27" s="111">
        <v>32.000279069767437</v>
      </c>
      <c r="N27" s="112">
        <v>21.775742043082886</v>
      </c>
      <c r="O27" s="93">
        <v>31.500463414634151</v>
      </c>
      <c r="P27" s="86">
        <v>29.49966666666667</v>
      </c>
      <c r="Q27" s="86">
        <v>24.999951219512198</v>
      </c>
      <c r="R27" s="86">
        <v>20.666719191270861</v>
      </c>
      <c r="S27" s="86">
        <v>31.666715447154473</v>
      </c>
      <c r="T27" s="86">
        <v>27.499795865633075</v>
      </c>
      <c r="U27" s="86">
        <v>27.124981067749022</v>
      </c>
      <c r="V27" s="113">
        <v>27.666599673955584</v>
      </c>
      <c r="W27" s="86">
        <v>27.686655774442357</v>
      </c>
      <c r="X27" s="85">
        <v>29.280293157073476</v>
      </c>
      <c r="Y27" s="111">
        <v>24.328299775850574</v>
      </c>
      <c r="Z27" s="111">
        <v>33.718280465928316</v>
      </c>
      <c r="AA27" s="111">
        <v>29.473339784070468</v>
      </c>
      <c r="AB27" s="112">
        <v>29.200053295730729</v>
      </c>
    </row>
    <row r="28" spans="1:28" ht="12.75" x14ac:dyDescent="0.2">
      <c r="A28" s="75" t="s">
        <v>58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27.738461538461539</v>
      </c>
      <c r="L28" s="86">
        <v>27.999749999999999</v>
      </c>
      <c r="M28" s="86">
        <v>31.999837209302328</v>
      </c>
      <c r="N28" s="114">
        <v>21.934512186940967</v>
      </c>
      <c r="O28" s="93">
        <v>30.999926829268293</v>
      </c>
      <c r="P28" s="86">
        <v>29</v>
      </c>
      <c r="Q28" s="86">
        <v>25.500487804878048</v>
      </c>
      <c r="R28" s="86">
        <v>22.000132113821138</v>
      </c>
      <c r="S28" s="86">
        <v>33.166639357932041</v>
      </c>
      <c r="T28" s="86">
        <v>27.333475104353013</v>
      </c>
      <c r="U28" s="86">
        <v>27.750096196872079</v>
      </c>
      <c r="V28" s="113">
        <v>29.237498258574437</v>
      </c>
      <c r="W28" s="86">
        <v>29.258167595662993</v>
      </c>
      <c r="X28" s="84">
        <v>31.986038588813514</v>
      </c>
      <c r="Y28" s="86">
        <v>28.695297371530785</v>
      </c>
      <c r="Z28" s="86">
        <v>38.231067360777814</v>
      </c>
      <c r="AA28" s="86">
        <v>33.808018992248073</v>
      </c>
      <c r="AB28" s="114">
        <v>33.180105578342534</v>
      </c>
    </row>
    <row r="29" spans="1:28" ht="12.75" x14ac:dyDescent="0.2">
      <c r="A29" s="75" t="s">
        <v>60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25.209230769230768</v>
      </c>
      <c r="L29" s="86">
        <v>27.749750000000002</v>
      </c>
      <c r="M29" s="86">
        <v>30.750348837209302</v>
      </c>
      <c r="N29" s="114">
        <v>20.927332401610016</v>
      </c>
      <c r="O29" s="93">
        <v>30.999926829268293</v>
      </c>
      <c r="P29" s="86">
        <v>30.24977777777778</v>
      </c>
      <c r="Q29" s="86">
        <v>28.75</v>
      </c>
      <c r="R29" s="86">
        <v>27.000074026529742</v>
      </c>
      <c r="S29" s="86">
        <v>34.250119955924838</v>
      </c>
      <c r="T29" s="86">
        <v>29.000198221029617</v>
      </c>
      <c r="U29" s="86">
        <v>30.062573434791556</v>
      </c>
      <c r="V29" s="113">
        <v>30.250103503952189</v>
      </c>
      <c r="W29" s="86">
        <v>30.250086943747231</v>
      </c>
      <c r="X29" s="84">
        <v>29.272302737665022</v>
      </c>
      <c r="Y29" s="86">
        <v>27.776440932521322</v>
      </c>
      <c r="Z29" s="86">
        <v>34.037276309078834</v>
      </c>
      <c r="AA29" s="86">
        <v>30.038673845035355</v>
      </c>
      <c r="AB29" s="114">
        <v>30.281173456075127</v>
      </c>
    </row>
    <row r="30" spans="1:28" ht="12.75" x14ac:dyDescent="0.2">
      <c r="A30" s="75" t="s">
        <v>62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27.1875</v>
      </c>
      <c r="L30" s="86">
        <v>20.750250000000001</v>
      </c>
      <c r="M30" s="86">
        <v>28.249953488372093</v>
      </c>
      <c r="N30" s="114">
        <v>19.046925872093023</v>
      </c>
      <c r="O30" s="93">
        <v>28.250170731707318</v>
      </c>
      <c r="P30" s="86">
        <v>26.499777777777783</v>
      </c>
      <c r="Q30" s="86">
        <v>25.499902439024392</v>
      </c>
      <c r="R30" s="86">
        <v>26.583480530594784</v>
      </c>
      <c r="S30" s="86">
        <v>33.416794752672807</v>
      </c>
      <c r="T30" s="86">
        <v>27.499944394752532</v>
      </c>
      <c r="U30" s="86">
        <v>28.562542498547487</v>
      </c>
      <c r="V30" s="113">
        <v>18.8333440341721</v>
      </c>
      <c r="W30" s="86">
        <v>17.888463482234918</v>
      </c>
      <c r="X30" s="84">
        <v>23.061650239650188</v>
      </c>
      <c r="Y30" s="86">
        <v>23.498329034440896</v>
      </c>
      <c r="Z30" s="86">
        <v>33.153342965685916</v>
      </c>
      <c r="AA30" s="86">
        <v>24.743982624920612</v>
      </c>
      <c r="AB30" s="114">
        <v>26.114326216174408</v>
      </c>
    </row>
    <row r="31" spans="1:28" ht="12.75" x14ac:dyDescent="0.2">
      <c r="A31" s="75" t="s">
        <v>61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24.811794871794874</v>
      </c>
      <c r="L31" s="86">
        <v>23.999750000000002</v>
      </c>
      <c r="M31" s="86">
        <v>28.249953488372093</v>
      </c>
      <c r="N31" s="114">
        <v>19.265374590041745</v>
      </c>
      <c r="O31" s="93">
        <v>28.250170731707318</v>
      </c>
      <c r="P31" s="86">
        <v>26.499777777777783</v>
      </c>
      <c r="Q31" s="86">
        <v>25.499902439024392</v>
      </c>
      <c r="R31" s="86">
        <v>26.749983739837401</v>
      </c>
      <c r="S31" s="86">
        <v>33.750063462282981</v>
      </c>
      <c r="T31" s="86">
        <v>27.499944394752532</v>
      </c>
      <c r="U31" s="86">
        <v>28.68748547826068</v>
      </c>
      <c r="V31" s="113">
        <v>29.000137696557946</v>
      </c>
      <c r="W31" s="86">
        <v>28.749903382229792</v>
      </c>
      <c r="X31" s="84">
        <v>26.897935308479205</v>
      </c>
      <c r="Y31" s="86">
        <v>26.968663004398408</v>
      </c>
      <c r="Z31" s="86">
        <v>33.984457302459937</v>
      </c>
      <c r="AA31" s="86">
        <v>27.109710007258137</v>
      </c>
      <c r="AB31" s="114">
        <v>28.740191405648936</v>
      </c>
    </row>
    <row r="32" spans="1:28" ht="12.75" x14ac:dyDescent="0.2">
      <c r="A32" s="75" t="s">
        <v>59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24.186923076923076</v>
      </c>
      <c r="L32" s="86">
        <v>22.187000000000001</v>
      </c>
      <c r="M32" s="86">
        <v>25.249697674418602</v>
      </c>
      <c r="N32" s="114">
        <v>17.905905187835419</v>
      </c>
      <c r="O32" s="93">
        <v>24.999829268292686</v>
      </c>
      <c r="P32" s="86">
        <v>24.500111111111114</v>
      </c>
      <c r="Q32" s="86">
        <v>23.999853658536587</v>
      </c>
      <c r="R32" s="86">
        <v>24.500006097560981</v>
      </c>
      <c r="S32" s="86">
        <v>33.333430894308947</v>
      </c>
      <c r="T32" s="86">
        <v>25.333116626913135</v>
      </c>
      <c r="U32" s="86">
        <v>26.9166212411908</v>
      </c>
      <c r="V32" s="113">
        <v>26.374958778375742</v>
      </c>
      <c r="W32" s="86">
        <v>26.575905059698545</v>
      </c>
      <c r="X32" s="84">
        <v>26.55042439632355</v>
      </c>
      <c r="Y32" s="86">
        <v>26.395435368714622</v>
      </c>
      <c r="Z32" s="86">
        <v>30.97039224503202</v>
      </c>
      <c r="AA32" s="86">
        <v>26.799761568969256</v>
      </c>
      <c r="AB32" s="114">
        <v>27.679003394759849</v>
      </c>
    </row>
    <row r="33" spans="1:28" ht="13.5" thickBot="1" x14ac:dyDescent="0.25">
      <c r="A33" s="75" t="s">
        <v>63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24.584358974358974</v>
      </c>
      <c r="L33" s="88">
        <v>22.562000000000001</v>
      </c>
      <c r="M33" s="88">
        <v>25.970627906976741</v>
      </c>
      <c r="N33" s="115">
        <v>18.27924672033393</v>
      </c>
      <c r="O33" s="106">
        <v>25.566902439024393</v>
      </c>
      <c r="P33" s="88">
        <v>24.990111111111112</v>
      </c>
      <c r="Q33" s="88">
        <v>24.476195121951218</v>
      </c>
      <c r="R33" s="88">
        <v>25.766212772785622</v>
      </c>
      <c r="S33" s="88">
        <v>36.373664373566811</v>
      </c>
      <c r="T33" s="88">
        <v>26.1546232856291</v>
      </c>
      <c r="U33" s="88">
        <v>28.326392497335945</v>
      </c>
      <c r="V33" s="116">
        <v>27.63825684498013</v>
      </c>
      <c r="W33" s="88">
        <v>27.84176303023628</v>
      </c>
      <c r="X33" s="87">
        <v>27.453668998008876</v>
      </c>
      <c r="Y33" s="88">
        <v>27.455143213198202</v>
      </c>
      <c r="Z33" s="88">
        <v>32.683336507330516</v>
      </c>
      <c r="AA33" s="88">
        <v>27.655709334807124</v>
      </c>
      <c r="AB33" s="115">
        <v>28.811964513336171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6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123">
        <v>37193</v>
      </c>
      <c r="D1" s="123">
        <v>37193</v>
      </c>
      <c r="J1" s="125" t="s">
        <v>31</v>
      </c>
      <c r="P1" s="123">
        <v>37193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38</v>
      </c>
      <c r="C18" s="124">
        <v>38.9</v>
      </c>
      <c r="D18" s="124">
        <v>34.700000000000003</v>
      </c>
      <c r="E18" s="124">
        <v>34.700000000000003</v>
      </c>
      <c r="F18" s="124">
        <v>38.5</v>
      </c>
      <c r="H18" s="130">
        <v>5</v>
      </c>
      <c r="I18" s="130">
        <v>5.9</v>
      </c>
      <c r="J18" s="130">
        <v>0</v>
      </c>
      <c r="K18" s="130">
        <v>0</v>
      </c>
      <c r="L18" s="130">
        <v>4</v>
      </c>
      <c r="N18" s="124">
        <v>33</v>
      </c>
      <c r="O18" s="124">
        <v>33</v>
      </c>
      <c r="P18" s="124">
        <v>34.700000000000003</v>
      </c>
      <c r="Q18" s="124">
        <v>34.700000000000003</v>
      </c>
      <c r="R18" s="124">
        <v>34.5</v>
      </c>
    </row>
    <row r="19" spans="1:18" ht="12.75" customHeight="1" x14ac:dyDescent="0.2">
      <c r="A19" s="129">
        <v>37225</v>
      </c>
      <c r="B19" s="124">
        <v>39</v>
      </c>
      <c r="C19" s="124">
        <v>39.25</v>
      </c>
      <c r="D19" s="124">
        <v>39</v>
      </c>
      <c r="E19" s="124">
        <v>37.25</v>
      </c>
      <c r="F19" s="124">
        <v>36.25</v>
      </c>
      <c r="H19" s="130">
        <v>3.7</v>
      </c>
      <c r="I19" s="130">
        <v>3.75</v>
      </c>
      <c r="J19" s="130">
        <v>3.65</v>
      </c>
      <c r="K19" s="130">
        <v>3.15</v>
      </c>
      <c r="L19" s="130">
        <v>3.5</v>
      </c>
      <c r="N19" s="124">
        <v>35.299999999999997</v>
      </c>
      <c r="O19" s="124">
        <v>35.5</v>
      </c>
      <c r="P19" s="124">
        <v>35.35</v>
      </c>
      <c r="Q19" s="124">
        <v>34.1</v>
      </c>
      <c r="R19" s="124">
        <v>32.75</v>
      </c>
    </row>
    <row r="20" spans="1:18" ht="12.75" customHeight="1" x14ac:dyDescent="0.2">
      <c r="A20" s="129">
        <v>37256</v>
      </c>
      <c r="B20" s="124">
        <v>46</v>
      </c>
      <c r="C20" s="124">
        <v>46.25</v>
      </c>
      <c r="D20" s="124">
        <v>46</v>
      </c>
      <c r="E20" s="124">
        <v>40.5</v>
      </c>
      <c r="F20" s="124">
        <v>38.75</v>
      </c>
      <c r="H20" s="130">
        <v>3.25</v>
      </c>
      <c r="I20" s="130">
        <v>3.25</v>
      </c>
      <c r="J20" s="130">
        <v>3.5</v>
      </c>
      <c r="K20" s="130">
        <v>2</v>
      </c>
      <c r="L20" s="130">
        <v>2.25</v>
      </c>
      <c r="N20" s="124">
        <v>42.75</v>
      </c>
      <c r="O20" s="124">
        <v>43</v>
      </c>
      <c r="P20" s="124">
        <v>42.5</v>
      </c>
      <c r="Q20" s="124">
        <v>38.5</v>
      </c>
      <c r="R20" s="124">
        <v>36.5</v>
      </c>
    </row>
    <row r="21" spans="1:18" ht="12.75" customHeight="1" x14ac:dyDescent="0.2">
      <c r="A21" s="129">
        <v>37287</v>
      </c>
      <c r="B21" s="124">
        <v>46</v>
      </c>
      <c r="C21" s="124">
        <v>46</v>
      </c>
      <c r="D21" s="124">
        <v>46.25</v>
      </c>
      <c r="E21" s="124">
        <v>41.25</v>
      </c>
      <c r="F21" s="124">
        <v>39.25</v>
      </c>
      <c r="H21" s="130">
        <v>3.25</v>
      </c>
      <c r="I21" s="130">
        <v>3.25</v>
      </c>
      <c r="J21" s="130">
        <v>3.5</v>
      </c>
      <c r="K21" s="130">
        <v>2</v>
      </c>
      <c r="L21" s="130">
        <v>2.5</v>
      </c>
      <c r="N21" s="124">
        <v>42.75</v>
      </c>
      <c r="O21" s="124">
        <v>42.75</v>
      </c>
      <c r="P21" s="124">
        <v>42.75</v>
      </c>
      <c r="Q21" s="124">
        <v>39.25</v>
      </c>
      <c r="R21" s="124">
        <v>36.75</v>
      </c>
    </row>
    <row r="22" spans="1:18" ht="12.75" customHeight="1" x14ac:dyDescent="0.2">
      <c r="A22" s="129">
        <v>37315</v>
      </c>
      <c r="B22" s="124">
        <v>43</v>
      </c>
      <c r="C22" s="124">
        <v>42.9</v>
      </c>
      <c r="D22" s="124">
        <v>43.25</v>
      </c>
      <c r="E22" s="124">
        <v>40.25</v>
      </c>
      <c r="F22" s="124">
        <v>37</v>
      </c>
      <c r="H22" s="130">
        <v>4</v>
      </c>
      <c r="I22" s="130">
        <v>4</v>
      </c>
      <c r="J22" s="130">
        <v>2.75</v>
      </c>
      <c r="K22" s="130">
        <v>3</v>
      </c>
      <c r="L22" s="130">
        <v>1.5</v>
      </c>
      <c r="N22" s="124">
        <v>39</v>
      </c>
      <c r="O22" s="124">
        <v>38.9</v>
      </c>
      <c r="P22" s="124">
        <v>40.5</v>
      </c>
      <c r="Q22" s="124">
        <v>37.25</v>
      </c>
      <c r="R22" s="124">
        <v>35.5</v>
      </c>
    </row>
    <row r="23" spans="1:18" x14ac:dyDescent="0.2">
      <c r="A23" s="129">
        <v>37346</v>
      </c>
      <c r="B23" s="124">
        <v>35</v>
      </c>
      <c r="C23" s="124">
        <v>35</v>
      </c>
      <c r="D23" s="124">
        <v>41</v>
      </c>
      <c r="E23" s="124">
        <v>38.5</v>
      </c>
      <c r="F23" s="124">
        <v>36.5</v>
      </c>
      <c r="H23" s="130">
        <v>0.75</v>
      </c>
      <c r="I23" s="130">
        <v>0.75</v>
      </c>
      <c r="J23" s="130">
        <v>2.75</v>
      </c>
      <c r="K23" s="130">
        <v>2.5</v>
      </c>
      <c r="L23" s="130">
        <v>1.5</v>
      </c>
      <c r="N23" s="124">
        <v>34.25</v>
      </c>
      <c r="O23" s="124">
        <v>34.25</v>
      </c>
      <c r="P23" s="124">
        <v>38.25</v>
      </c>
      <c r="Q23" s="124">
        <v>36</v>
      </c>
      <c r="R23" s="124">
        <v>35</v>
      </c>
    </row>
    <row r="24" spans="1:18" x14ac:dyDescent="0.2">
      <c r="A24" s="129">
        <v>37376</v>
      </c>
      <c r="B24" s="124">
        <v>31.25</v>
      </c>
      <c r="C24" s="124">
        <v>33.25</v>
      </c>
      <c r="D24" s="124">
        <v>35.5</v>
      </c>
      <c r="E24" s="124">
        <v>37</v>
      </c>
      <c r="F24" s="124">
        <v>34.5</v>
      </c>
      <c r="H24" s="130">
        <v>0.75</v>
      </c>
      <c r="I24" s="130">
        <v>0.75</v>
      </c>
      <c r="J24" s="130">
        <v>1.75</v>
      </c>
      <c r="K24" s="130">
        <v>2.5</v>
      </c>
      <c r="L24" s="130">
        <v>2</v>
      </c>
      <c r="N24" s="124">
        <v>30.5</v>
      </c>
      <c r="O24" s="124">
        <v>32.5</v>
      </c>
      <c r="P24" s="124">
        <v>33.75</v>
      </c>
      <c r="Q24" s="124">
        <v>34.5</v>
      </c>
      <c r="R24" s="124">
        <v>32.5</v>
      </c>
    </row>
    <row r="25" spans="1:18" x14ac:dyDescent="0.2">
      <c r="A25" s="129">
        <v>37407</v>
      </c>
      <c r="B25" s="124">
        <v>29.5</v>
      </c>
      <c r="C25" s="124">
        <v>32</v>
      </c>
      <c r="D25" s="124">
        <v>35.25</v>
      </c>
      <c r="E25" s="124">
        <v>38.5</v>
      </c>
      <c r="F25" s="124">
        <v>38.75</v>
      </c>
      <c r="H25" s="130">
        <v>0.5</v>
      </c>
      <c r="I25" s="130">
        <v>0.5</v>
      </c>
      <c r="J25" s="130">
        <v>1.75</v>
      </c>
      <c r="K25" s="130">
        <v>2.5</v>
      </c>
      <c r="L25" s="130">
        <v>1.25</v>
      </c>
      <c r="N25" s="124">
        <v>29</v>
      </c>
      <c r="O25" s="124">
        <v>31.5</v>
      </c>
      <c r="P25" s="124">
        <v>33.5</v>
      </c>
      <c r="Q25" s="124">
        <v>36</v>
      </c>
      <c r="R25" s="124">
        <v>37.5</v>
      </c>
    </row>
    <row r="26" spans="1:18" x14ac:dyDescent="0.2">
      <c r="A26" s="129">
        <v>37437</v>
      </c>
      <c r="B26" s="124">
        <v>30</v>
      </c>
      <c r="C26" s="124">
        <v>32.5</v>
      </c>
      <c r="D26" s="124">
        <v>41.75</v>
      </c>
      <c r="E26" s="124">
        <v>44.5</v>
      </c>
      <c r="F26" s="124">
        <v>46</v>
      </c>
      <c r="H26" s="130">
        <v>0.5</v>
      </c>
      <c r="I26" s="130">
        <v>0.5</v>
      </c>
      <c r="J26" s="130">
        <v>1.75</v>
      </c>
      <c r="K26" s="130">
        <v>2.5</v>
      </c>
      <c r="L26" s="130">
        <v>1</v>
      </c>
      <c r="N26" s="124">
        <v>29.5</v>
      </c>
      <c r="O26" s="124">
        <v>32</v>
      </c>
      <c r="P26" s="124">
        <v>40</v>
      </c>
      <c r="Q26" s="124">
        <v>42</v>
      </c>
      <c r="R26" s="124">
        <v>45</v>
      </c>
    </row>
    <row r="27" spans="1:18" x14ac:dyDescent="0.2">
      <c r="A27" s="129">
        <v>37468</v>
      </c>
      <c r="B27" s="124">
        <v>45</v>
      </c>
      <c r="C27" s="124">
        <v>48</v>
      </c>
      <c r="D27" s="124">
        <v>53.25</v>
      </c>
      <c r="E27" s="124">
        <v>52.5</v>
      </c>
      <c r="F27" s="124">
        <v>56.5</v>
      </c>
      <c r="H27" s="130">
        <v>1.5</v>
      </c>
      <c r="I27" s="130">
        <v>1.5</v>
      </c>
      <c r="J27" s="130">
        <v>3.5</v>
      </c>
      <c r="K27" s="130">
        <v>3.25</v>
      </c>
      <c r="L27" s="130">
        <v>3</v>
      </c>
      <c r="N27" s="124">
        <v>43.5</v>
      </c>
      <c r="O27" s="124">
        <v>46.5</v>
      </c>
      <c r="P27" s="124">
        <v>49.75</v>
      </c>
      <c r="Q27" s="124">
        <v>49.25</v>
      </c>
      <c r="R27" s="124">
        <v>53.5</v>
      </c>
    </row>
    <row r="28" spans="1:18" x14ac:dyDescent="0.2">
      <c r="A28" s="129">
        <v>37499</v>
      </c>
      <c r="B28" s="124">
        <v>53</v>
      </c>
      <c r="C28" s="124">
        <v>55.5</v>
      </c>
      <c r="D28" s="124">
        <v>59.5</v>
      </c>
      <c r="E28" s="124">
        <v>60.5</v>
      </c>
      <c r="F28" s="124">
        <v>66</v>
      </c>
      <c r="H28" s="130">
        <v>2.5</v>
      </c>
      <c r="I28" s="130">
        <v>2.5</v>
      </c>
      <c r="J28" s="130">
        <v>3.5</v>
      </c>
      <c r="K28" s="130">
        <v>3.25</v>
      </c>
      <c r="L28" s="130">
        <v>2.5</v>
      </c>
      <c r="N28" s="124">
        <v>50.5</v>
      </c>
      <c r="O28" s="124">
        <v>53</v>
      </c>
      <c r="P28" s="124">
        <v>56</v>
      </c>
      <c r="Q28" s="124">
        <v>57.25</v>
      </c>
      <c r="R28" s="124">
        <v>63.5</v>
      </c>
    </row>
    <row r="29" spans="1:18" x14ac:dyDescent="0.2">
      <c r="A29" s="129">
        <v>37529</v>
      </c>
      <c r="B29" s="124">
        <v>44</v>
      </c>
      <c r="C29" s="124">
        <v>47.5</v>
      </c>
      <c r="D29" s="124">
        <v>52.25</v>
      </c>
      <c r="E29" s="124">
        <v>52</v>
      </c>
      <c r="F29" s="124">
        <v>54</v>
      </c>
      <c r="H29" s="130">
        <v>0.5</v>
      </c>
      <c r="I29" s="130">
        <v>0.5</v>
      </c>
      <c r="J29" s="130">
        <v>3.5</v>
      </c>
      <c r="K29" s="130">
        <v>3.25</v>
      </c>
      <c r="L29" s="130">
        <v>3</v>
      </c>
      <c r="N29" s="124">
        <v>43.5</v>
      </c>
      <c r="O29" s="124">
        <v>47</v>
      </c>
      <c r="P29" s="124">
        <v>48.75</v>
      </c>
      <c r="Q29" s="124">
        <v>48.75</v>
      </c>
      <c r="R29" s="124">
        <v>51</v>
      </c>
    </row>
    <row r="30" spans="1:18" x14ac:dyDescent="0.2">
      <c r="A30" s="129">
        <v>37560</v>
      </c>
      <c r="B30" s="124">
        <v>40</v>
      </c>
      <c r="C30" s="124">
        <v>40</v>
      </c>
      <c r="D30" s="124">
        <v>43.25</v>
      </c>
      <c r="E30" s="124">
        <v>42</v>
      </c>
      <c r="F30" s="124">
        <v>39.5</v>
      </c>
      <c r="H30" s="130">
        <v>1</v>
      </c>
      <c r="I30" s="130">
        <v>1</v>
      </c>
      <c r="J30" s="130">
        <v>1</v>
      </c>
      <c r="K30" s="130">
        <v>1</v>
      </c>
      <c r="L30" s="130">
        <v>1</v>
      </c>
      <c r="N30" s="124">
        <v>39</v>
      </c>
      <c r="O30" s="124">
        <v>39</v>
      </c>
      <c r="P30" s="124">
        <v>42.25</v>
      </c>
      <c r="Q30" s="124">
        <v>41</v>
      </c>
      <c r="R30" s="124">
        <v>38.5</v>
      </c>
    </row>
    <row r="31" spans="1:18" x14ac:dyDescent="0.2">
      <c r="A31" s="129">
        <v>37590</v>
      </c>
      <c r="B31" s="124">
        <v>38</v>
      </c>
      <c r="C31" s="124">
        <v>38</v>
      </c>
      <c r="D31" s="124">
        <v>44.25</v>
      </c>
      <c r="E31" s="124">
        <v>41</v>
      </c>
      <c r="F31" s="124">
        <v>37.5</v>
      </c>
      <c r="H31" s="130">
        <v>1</v>
      </c>
      <c r="I31" s="130">
        <v>1</v>
      </c>
      <c r="J31" s="130">
        <v>3</v>
      </c>
      <c r="K31" s="130">
        <v>1</v>
      </c>
      <c r="L31" s="130">
        <v>1</v>
      </c>
      <c r="N31" s="124">
        <v>37</v>
      </c>
      <c r="O31" s="124">
        <v>37</v>
      </c>
      <c r="P31" s="124">
        <v>41.25</v>
      </c>
      <c r="Q31" s="124">
        <v>40</v>
      </c>
      <c r="R31" s="124">
        <v>36.5</v>
      </c>
    </row>
    <row r="32" spans="1:18" x14ac:dyDescent="0.2">
      <c r="A32" s="129">
        <v>37621</v>
      </c>
      <c r="B32" s="124">
        <v>39</v>
      </c>
      <c r="C32" s="124">
        <v>39</v>
      </c>
      <c r="D32" s="124">
        <v>45.25</v>
      </c>
      <c r="E32" s="124">
        <v>43</v>
      </c>
      <c r="F32" s="124">
        <v>38</v>
      </c>
      <c r="H32" s="130">
        <v>0.5</v>
      </c>
      <c r="I32" s="130">
        <v>0.5</v>
      </c>
      <c r="J32" s="130">
        <v>2</v>
      </c>
      <c r="K32" s="130">
        <v>1</v>
      </c>
      <c r="L32" s="130">
        <v>1</v>
      </c>
      <c r="N32" s="124">
        <v>38.5</v>
      </c>
      <c r="O32" s="124">
        <v>38.5</v>
      </c>
      <c r="P32" s="124">
        <v>43.25</v>
      </c>
      <c r="Q32" s="124">
        <v>42</v>
      </c>
      <c r="R32" s="124">
        <v>37</v>
      </c>
    </row>
    <row r="33" spans="1:18" x14ac:dyDescent="0.2">
      <c r="A33" s="129">
        <v>37652</v>
      </c>
      <c r="B33" s="124">
        <v>43</v>
      </c>
      <c r="C33" s="124">
        <v>43.5</v>
      </c>
      <c r="D33" s="124">
        <v>46</v>
      </c>
      <c r="E33" s="124">
        <v>43.75</v>
      </c>
      <c r="F33" s="124">
        <v>37.75</v>
      </c>
      <c r="H33" s="130">
        <v>1</v>
      </c>
      <c r="I33" s="130">
        <v>1.25</v>
      </c>
      <c r="J33" s="130">
        <v>1.5</v>
      </c>
      <c r="K33" s="130">
        <v>1.5</v>
      </c>
      <c r="L33" s="130">
        <v>0.75</v>
      </c>
      <c r="N33" s="124">
        <v>42</v>
      </c>
      <c r="O33" s="124">
        <v>42.25</v>
      </c>
      <c r="P33" s="124">
        <v>44.5</v>
      </c>
      <c r="Q33" s="124">
        <v>42.25</v>
      </c>
      <c r="R33" s="124">
        <v>37</v>
      </c>
    </row>
    <row r="34" spans="1:18" x14ac:dyDescent="0.2">
      <c r="A34" s="129">
        <v>37680</v>
      </c>
      <c r="B34" s="124">
        <v>42</v>
      </c>
      <c r="C34" s="124">
        <v>42.75</v>
      </c>
      <c r="D34" s="124">
        <v>44</v>
      </c>
      <c r="E34" s="124">
        <v>42.25</v>
      </c>
      <c r="F34" s="124">
        <v>37.75</v>
      </c>
      <c r="H34" s="130">
        <v>1</v>
      </c>
      <c r="I34" s="130">
        <v>1.25</v>
      </c>
      <c r="J34" s="130">
        <v>1.5</v>
      </c>
      <c r="K34" s="130">
        <v>1.5</v>
      </c>
      <c r="L34" s="130">
        <v>0.75</v>
      </c>
      <c r="N34" s="124">
        <v>41</v>
      </c>
      <c r="O34" s="124">
        <v>41.5</v>
      </c>
      <c r="P34" s="124">
        <v>42.5</v>
      </c>
      <c r="Q34" s="124">
        <v>40.75</v>
      </c>
      <c r="R34" s="124">
        <v>37</v>
      </c>
    </row>
    <row r="35" spans="1:18" x14ac:dyDescent="0.2">
      <c r="A35" s="129">
        <v>37711</v>
      </c>
      <c r="B35" s="124">
        <v>37</v>
      </c>
      <c r="C35" s="124">
        <v>38.5</v>
      </c>
      <c r="D35" s="124">
        <v>42</v>
      </c>
      <c r="E35" s="124">
        <v>41.5</v>
      </c>
      <c r="F35" s="124">
        <v>37.25</v>
      </c>
      <c r="H35" s="130">
        <v>1</v>
      </c>
      <c r="I35" s="130">
        <v>1.75</v>
      </c>
      <c r="J35" s="130">
        <v>1.5</v>
      </c>
      <c r="K35" s="130">
        <v>1.5</v>
      </c>
      <c r="L35" s="130">
        <v>0.75</v>
      </c>
      <c r="N35" s="124">
        <v>36</v>
      </c>
      <c r="O35" s="124">
        <v>36.75</v>
      </c>
      <c r="P35" s="124">
        <v>40.5</v>
      </c>
      <c r="Q35" s="124">
        <v>40</v>
      </c>
      <c r="R35" s="124">
        <v>36.5</v>
      </c>
    </row>
    <row r="36" spans="1:18" x14ac:dyDescent="0.2">
      <c r="A36" s="129">
        <v>37741</v>
      </c>
      <c r="B36" s="124">
        <v>34</v>
      </c>
      <c r="C36" s="124">
        <v>37.5</v>
      </c>
      <c r="D36" s="124">
        <v>35.75</v>
      </c>
      <c r="E36" s="124">
        <v>38.75</v>
      </c>
      <c r="F36" s="124">
        <v>36.25</v>
      </c>
      <c r="H36" s="130">
        <v>1</v>
      </c>
      <c r="I36" s="130">
        <v>1</v>
      </c>
      <c r="J36" s="130">
        <v>0</v>
      </c>
      <c r="K36" s="130">
        <v>0.5</v>
      </c>
      <c r="L36" s="130">
        <v>0.75</v>
      </c>
      <c r="N36" s="124">
        <v>33</v>
      </c>
      <c r="O36" s="124">
        <v>36.5</v>
      </c>
      <c r="P36" s="124">
        <v>35.75</v>
      </c>
      <c r="Q36" s="124">
        <v>38.25</v>
      </c>
      <c r="R36" s="124">
        <v>35.5</v>
      </c>
    </row>
    <row r="37" spans="1:18" x14ac:dyDescent="0.2">
      <c r="A37" s="129">
        <v>37772</v>
      </c>
      <c r="B37" s="124">
        <v>30</v>
      </c>
      <c r="C37" s="124">
        <v>33.5</v>
      </c>
      <c r="D37" s="124">
        <v>36.25</v>
      </c>
      <c r="E37" s="124">
        <v>39.5</v>
      </c>
      <c r="F37" s="124">
        <v>37.25</v>
      </c>
      <c r="H37" s="130">
        <v>1</v>
      </c>
      <c r="I37" s="130">
        <v>1</v>
      </c>
      <c r="J37" s="130">
        <v>0</v>
      </c>
      <c r="K37" s="130">
        <v>0.5</v>
      </c>
      <c r="L37" s="130">
        <v>0.75</v>
      </c>
      <c r="N37" s="124">
        <v>29</v>
      </c>
      <c r="O37" s="124">
        <v>32.5</v>
      </c>
      <c r="P37" s="124">
        <v>36.25</v>
      </c>
      <c r="Q37" s="124">
        <v>39</v>
      </c>
      <c r="R37" s="124">
        <v>36.5</v>
      </c>
    </row>
    <row r="38" spans="1:18" x14ac:dyDescent="0.2">
      <c r="A38" s="129">
        <v>37802</v>
      </c>
      <c r="B38" s="124">
        <v>31</v>
      </c>
      <c r="C38" s="124">
        <v>34.75</v>
      </c>
      <c r="D38" s="124">
        <v>41.25</v>
      </c>
      <c r="E38" s="124">
        <v>44</v>
      </c>
      <c r="F38" s="124">
        <v>44</v>
      </c>
      <c r="H38" s="130">
        <v>1</v>
      </c>
      <c r="I38" s="130">
        <v>4</v>
      </c>
      <c r="J38" s="130">
        <v>0</v>
      </c>
      <c r="K38" s="130">
        <v>0.5</v>
      </c>
      <c r="L38" s="130">
        <v>0.5</v>
      </c>
      <c r="N38" s="124">
        <v>30</v>
      </c>
      <c r="O38" s="124">
        <v>30.75</v>
      </c>
      <c r="P38" s="124">
        <v>41.25</v>
      </c>
      <c r="Q38" s="124">
        <v>43.5</v>
      </c>
      <c r="R38" s="124">
        <v>43.5</v>
      </c>
    </row>
    <row r="39" spans="1:18" x14ac:dyDescent="0.2">
      <c r="A39" s="129">
        <v>37833</v>
      </c>
      <c r="B39" s="124">
        <v>50</v>
      </c>
      <c r="C39" s="124">
        <v>54.5</v>
      </c>
      <c r="D39" s="124">
        <v>52</v>
      </c>
      <c r="E39" s="124">
        <v>57.5</v>
      </c>
      <c r="F39" s="124">
        <v>55.75</v>
      </c>
      <c r="H39" s="130">
        <v>1</v>
      </c>
      <c r="I39" s="130">
        <v>1</v>
      </c>
      <c r="J39" s="130">
        <v>0</v>
      </c>
      <c r="K39" s="130">
        <v>0.5</v>
      </c>
      <c r="L39" s="130">
        <v>1.25</v>
      </c>
      <c r="N39" s="124">
        <v>49</v>
      </c>
      <c r="O39" s="124">
        <v>53.5</v>
      </c>
      <c r="P39" s="124">
        <v>52</v>
      </c>
      <c r="Q39" s="124">
        <v>57</v>
      </c>
      <c r="R39" s="124">
        <v>54.5</v>
      </c>
    </row>
    <row r="40" spans="1:18" x14ac:dyDescent="0.2">
      <c r="A40" s="129">
        <v>37864</v>
      </c>
      <c r="B40" s="124">
        <v>57.5</v>
      </c>
      <c r="C40" s="124">
        <v>61</v>
      </c>
      <c r="D40" s="124">
        <v>60.5</v>
      </c>
      <c r="E40" s="124">
        <v>63.25</v>
      </c>
      <c r="F40" s="124">
        <v>65.25</v>
      </c>
      <c r="H40" s="130">
        <v>0.5</v>
      </c>
      <c r="I40" s="130">
        <v>0.5</v>
      </c>
      <c r="J40" s="130">
        <v>0</v>
      </c>
      <c r="K40" s="130">
        <v>0.5</v>
      </c>
      <c r="L40" s="130">
        <v>2.25</v>
      </c>
      <c r="N40" s="124">
        <v>57</v>
      </c>
      <c r="O40" s="124">
        <v>60.5</v>
      </c>
      <c r="P40" s="124">
        <v>60.5</v>
      </c>
      <c r="Q40" s="124">
        <v>62.75</v>
      </c>
      <c r="R40" s="124">
        <v>63</v>
      </c>
    </row>
    <row r="41" spans="1:18" x14ac:dyDescent="0.2">
      <c r="A41" s="129">
        <v>37894</v>
      </c>
      <c r="B41" s="124">
        <v>47.5</v>
      </c>
      <c r="C41" s="124">
        <v>51</v>
      </c>
      <c r="D41" s="124">
        <v>55.5</v>
      </c>
      <c r="E41" s="124">
        <v>50.25</v>
      </c>
      <c r="F41" s="124">
        <v>53.25</v>
      </c>
      <c r="H41" s="130">
        <v>0.5</v>
      </c>
      <c r="I41" s="130">
        <v>0.5</v>
      </c>
      <c r="J41" s="130">
        <v>0</v>
      </c>
      <c r="K41" s="130">
        <v>0.5</v>
      </c>
      <c r="L41" s="130">
        <v>1.25</v>
      </c>
      <c r="N41" s="124">
        <v>47</v>
      </c>
      <c r="O41" s="124">
        <v>50.5</v>
      </c>
      <c r="P41" s="124">
        <v>55.5</v>
      </c>
      <c r="Q41" s="124">
        <v>49.75</v>
      </c>
      <c r="R41" s="124">
        <v>52</v>
      </c>
    </row>
    <row r="42" spans="1:18" x14ac:dyDescent="0.2">
      <c r="A42" s="129">
        <v>37925</v>
      </c>
      <c r="B42" s="124">
        <v>42.5</v>
      </c>
      <c r="C42" s="124">
        <v>44.25</v>
      </c>
      <c r="D42" s="124">
        <v>42.25</v>
      </c>
      <c r="E42" s="124">
        <v>42.5</v>
      </c>
      <c r="F42" s="124">
        <v>39</v>
      </c>
      <c r="H42" s="130">
        <v>1.5</v>
      </c>
      <c r="I42" s="130">
        <v>2.75</v>
      </c>
      <c r="J42" s="130">
        <v>0.5</v>
      </c>
      <c r="K42" s="130">
        <v>1.5</v>
      </c>
      <c r="L42" s="130">
        <v>0.5</v>
      </c>
      <c r="N42" s="124">
        <v>41</v>
      </c>
      <c r="O42" s="124">
        <v>41.5</v>
      </c>
      <c r="P42" s="124">
        <v>41.75</v>
      </c>
      <c r="Q42" s="124">
        <v>41</v>
      </c>
      <c r="R42" s="124">
        <v>38.5</v>
      </c>
    </row>
    <row r="43" spans="1:18" x14ac:dyDescent="0.2">
      <c r="A43" s="129">
        <v>37955</v>
      </c>
      <c r="B43" s="124">
        <v>38.5</v>
      </c>
      <c r="C43" s="124">
        <v>39</v>
      </c>
      <c r="D43" s="124">
        <v>44.25</v>
      </c>
      <c r="E43" s="124">
        <v>42.25</v>
      </c>
      <c r="F43" s="124">
        <v>38</v>
      </c>
      <c r="H43" s="130">
        <v>1.5</v>
      </c>
      <c r="I43" s="130">
        <v>1.5</v>
      </c>
      <c r="J43" s="130">
        <v>2.5</v>
      </c>
      <c r="K43" s="130">
        <v>1.5</v>
      </c>
      <c r="L43" s="130">
        <v>0.5</v>
      </c>
      <c r="N43" s="124">
        <v>37</v>
      </c>
      <c r="O43" s="124">
        <v>37.5</v>
      </c>
      <c r="P43" s="124">
        <v>41.75</v>
      </c>
      <c r="Q43" s="124">
        <v>40.75</v>
      </c>
      <c r="R43" s="124">
        <v>37.5</v>
      </c>
    </row>
    <row r="44" spans="1:18" x14ac:dyDescent="0.2">
      <c r="A44" s="129">
        <v>37986</v>
      </c>
      <c r="B44" s="124">
        <v>39</v>
      </c>
      <c r="C44" s="124">
        <v>39.25</v>
      </c>
      <c r="D44" s="124">
        <v>46.25</v>
      </c>
      <c r="E44" s="124">
        <v>43.5</v>
      </c>
      <c r="F44" s="124">
        <v>37.5</v>
      </c>
      <c r="H44" s="130">
        <v>0</v>
      </c>
      <c r="I44" s="130">
        <v>0</v>
      </c>
      <c r="J44" s="130">
        <v>1.5</v>
      </c>
      <c r="K44" s="130">
        <v>1.5</v>
      </c>
      <c r="L44" s="130">
        <v>0.5</v>
      </c>
      <c r="N44" s="124">
        <v>39</v>
      </c>
      <c r="O44" s="124">
        <v>39.25</v>
      </c>
      <c r="P44" s="124">
        <v>44.75</v>
      </c>
      <c r="Q44" s="124">
        <v>42</v>
      </c>
      <c r="R44" s="124">
        <v>37</v>
      </c>
    </row>
    <row r="45" spans="1:18" x14ac:dyDescent="0.2">
      <c r="A45" s="129">
        <v>38017</v>
      </c>
      <c r="B45" s="124">
        <v>43.12</v>
      </c>
      <c r="C45" s="124">
        <v>43.87</v>
      </c>
      <c r="D45" s="124">
        <v>46.25</v>
      </c>
      <c r="E45" s="124">
        <v>43.99</v>
      </c>
      <c r="F45" s="124">
        <v>38.46</v>
      </c>
      <c r="H45" s="130">
        <v>0.98999999999999488</v>
      </c>
      <c r="I45" s="130">
        <v>1.26</v>
      </c>
      <c r="J45" s="130">
        <v>1.48</v>
      </c>
      <c r="K45" s="130">
        <v>1.48</v>
      </c>
      <c r="L45" s="130">
        <v>0.75999999999999801</v>
      </c>
      <c r="N45" s="124">
        <v>42.13</v>
      </c>
      <c r="O45" s="124">
        <v>42.61</v>
      </c>
      <c r="P45" s="124">
        <v>44.77</v>
      </c>
      <c r="Q45" s="124">
        <v>42.51</v>
      </c>
      <c r="R45" s="124">
        <v>37.700000000000003</v>
      </c>
    </row>
    <row r="46" spans="1:18" x14ac:dyDescent="0.2">
      <c r="A46" s="129">
        <v>38046</v>
      </c>
      <c r="B46" s="124">
        <v>42.26</v>
      </c>
      <c r="C46" s="124">
        <v>43.23</v>
      </c>
      <c r="D46" s="124">
        <v>44.24</v>
      </c>
      <c r="E46" s="124">
        <v>42.48</v>
      </c>
      <c r="F46" s="124">
        <v>38.46</v>
      </c>
      <c r="H46" s="130">
        <v>0.98999999999999488</v>
      </c>
      <c r="I46" s="130">
        <v>1.27</v>
      </c>
      <c r="J46" s="130">
        <v>1.49</v>
      </c>
      <c r="K46" s="130">
        <v>1.4899999999999949</v>
      </c>
      <c r="L46" s="130">
        <v>0.75999999999999801</v>
      </c>
      <c r="N46" s="124">
        <v>41.27</v>
      </c>
      <c r="O46" s="124">
        <v>41.96</v>
      </c>
      <c r="P46" s="124">
        <v>42.75</v>
      </c>
      <c r="Q46" s="124">
        <v>40.99</v>
      </c>
      <c r="R46" s="124">
        <v>37.700000000000003</v>
      </c>
    </row>
    <row r="47" spans="1:18" x14ac:dyDescent="0.2">
      <c r="A47" s="129">
        <v>38077</v>
      </c>
      <c r="B47" s="124">
        <v>37.97</v>
      </c>
      <c r="C47" s="124">
        <v>39.58</v>
      </c>
      <c r="D47" s="124">
        <v>42.23</v>
      </c>
      <c r="E47" s="124">
        <v>41.73</v>
      </c>
      <c r="F47" s="124">
        <v>37.99</v>
      </c>
      <c r="H47" s="130">
        <v>0.99000000000000199</v>
      </c>
      <c r="I47" s="130">
        <v>1.69</v>
      </c>
      <c r="J47" s="130">
        <v>1.4899999999999949</v>
      </c>
      <c r="K47" s="130">
        <v>1.5</v>
      </c>
      <c r="L47" s="130">
        <v>0.76000000000000512</v>
      </c>
      <c r="N47" s="124">
        <v>36.979999999999997</v>
      </c>
      <c r="O47" s="124">
        <v>37.89</v>
      </c>
      <c r="P47" s="124">
        <v>40.74</v>
      </c>
      <c r="Q47" s="124">
        <v>40.229999999999997</v>
      </c>
      <c r="R47" s="124">
        <v>37.229999999999997</v>
      </c>
    </row>
    <row r="48" spans="1:18" x14ac:dyDescent="0.2">
      <c r="A48" s="129">
        <v>38107</v>
      </c>
      <c r="B48" s="124">
        <v>35.39</v>
      </c>
      <c r="C48" s="124">
        <v>38.729999999999997</v>
      </c>
      <c r="D48" s="124">
        <v>35.950000000000003</v>
      </c>
      <c r="E48" s="124">
        <v>38.96</v>
      </c>
      <c r="F48" s="124">
        <v>37.07</v>
      </c>
      <c r="H48" s="130">
        <v>0.99000000000000199</v>
      </c>
      <c r="I48" s="130">
        <v>1.06</v>
      </c>
      <c r="J48" s="130">
        <v>-9.9999999999980105E-3</v>
      </c>
      <c r="K48" s="130">
        <v>0.49000000000000199</v>
      </c>
      <c r="L48" s="130">
        <v>0.75999999999999801</v>
      </c>
      <c r="N48" s="124">
        <v>34.4</v>
      </c>
      <c r="O48" s="124">
        <v>37.67</v>
      </c>
      <c r="P48" s="124">
        <v>35.96</v>
      </c>
      <c r="Q48" s="124">
        <v>38.47</v>
      </c>
      <c r="R48" s="124">
        <v>36.31</v>
      </c>
    </row>
    <row r="49" spans="1:18" x14ac:dyDescent="0.2">
      <c r="A49" s="129">
        <v>38138</v>
      </c>
      <c r="B49" s="124">
        <v>31.96</v>
      </c>
      <c r="C49" s="124">
        <v>35.29</v>
      </c>
      <c r="D49" s="124">
        <v>36.450000000000003</v>
      </c>
      <c r="E49" s="124">
        <v>39.72</v>
      </c>
      <c r="F49" s="124">
        <v>37.99</v>
      </c>
      <c r="H49" s="130">
        <v>0.99000000000000199</v>
      </c>
      <c r="I49" s="130">
        <v>1.05</v>
      </c>
      <c r="J49" s="130">
        <v>-9.9999999999980105E-3</v>
      </c>
      <c r="K49" s="130">
        <v>0.5</v>
      </c>
      <c r="L49" s="130">
        <v>0.76000000000000512</v>
      </c>
      <c r="N49" s="124">
        <v>30.97</v>
      </c>
      <c r="O49" s="124">
        <v>34.24</v>
      </c>
      <c r="P49" s="124">
        <v>36.46</v>
      </c>
      <c r="Q49" s="124">
        <v>39.22</v>
      </c>
      <c r="R49" s="124">
        <v>37.229999999999997</v>
      </c>
    </row>
    <row r="50" spans="1:18" x14ac:dyDescent="0.2">
      <c r="A50" s="129">
        <v>38168</v>
      </c>
      <c r="B50" s="124">
        <v>32.82</v>
      </c>
      <c r="C50" s="124">
        <v>36.369999999999997</v>
      </c>
      <c r="D50" s="124">
        <v>41.48</v>
      </c>
      <c r="E50" s="124">
        <v>44.24</v>
      </c>
      <c r="F50" s="124">
        <v>44.25</v>
      </c>
      <c r="H50" s="130">
        <v>0.99000000000000199</v>
      </c>
      <c r="I50" s="130">
        <v>3.63</v>
      </c>
      <c r="J50" s="130">
        <v>0</v>
      </c>
      <c r="K50" s="130">
        <v>0.5</v>
      </c>
      <c r="L50" s="130">
        <v>0.53000000000000114</v>
      </c>
      <c r="N50" s="124">
        <v>31.83</v>
      </c>
      <c r="O50" s="124">
        <v>32.74</v>
      </c>
      <c r="P50" s="124">
        <v>41.48</v>
      </c>
      <c r="Q50" s="124">
        <v>43.74</v>
      </c>
      <c r="R50" s="124">
        <v>43.72</v>
      </c>
    </row>
    <row r="51" spans="1:18" x14ac:dyDescent="0.2">
      <c r="A51" s="129">
        <v>38199</v>
      </c>
      <c r="B51" s="124">
        <v>49.13</v>
      </c>
      <c r="C51" s="124">
        <v>53.31</v>
      </c>
      <c r="D51" s="124">
        <v>52.29</v>
      </c>
      <c r="E51" s="124">
        <v>57.81</v>
      </c>
      <c r="F51" s="124">
        <v>55.13</v>
      </c>
      <c r="H51" s="130">
        <v>0.99000000000000199</v>
      </c>
      <c r="I51" s="130">
        <v>1.05</v>
      </c>
      <c r="J51" s="130">
        <v>0</v>
      </c>
      <c r="K51" s="130">
        <v>0.5</v>
      </c>
      <c r="L51" s="130">
        <v>1.220000000000006</v>
      </c>
      <c r="N51" s="124">
        <v>48.14</v>
      </c>
      <c r="O51" s="124">
        <v>52.26</v>
      </c>
      <c r="P51" s="124">
        <v>52.29</v>
      </c>
      <c r="Q51" s="124">
        <v>57.31</v>
      </c>
      <c r="R51" s="124">
        <v>53.91</v>
      </c>
    </row>
    <row r="52" spans="1:18" x14ac:dyDescent="0.2">
      <c r="A52" s="129">
        <v>38230</v>
      </c>
      <c r="B52" s="124">
        <v>55.57</v>
      </c>
      <c r="C52" s="124">
        <v>58.89</v>
      </c>
      <c r="D52" s="124">
        <v>60.83</v>
      </c>
      <c r="E52" s="124">
        <v>63.6</v>
      </c>
      <c r="F52" s="124">
        <v>63.93</v>
      </c>
      <c r="H52" s="130">
        <v>0.56000000000000227</v>
      </c>
      <c r="I52" s="130">
        <v>0.61999999999999744</v>
      </c>
      <c r="J52" s="130">
        <v>0</v>
      </c>
      <c r="K52" s="130">
        <v>0.50999999999999801</v>
      </c>
      <c r="L52" s="130">
        <v>2.14</v>
      </c>
      <c r="N52" s="124">
        <v>55.01</v>
      </c>
      <c r="O52" s="124">
        <v>58.27</v>
      </c>
      <c r="P52" s="124">
        <v>60.83</v>
      </c>
      <c r="Q52" s="124">
        <v>63.09</v>
      </c>
      <c r="R52" s="124">
        <v>61.79</v>
      </c>
    </row>
    <row r="53" spans="1:18" x14ac:dyDescent="0.2">
      <c r="A53" s="129">
        <v>38260</v>
      </c>
      <c r="B53" s="124">
        <v>46.98</v>
      </c>
      <c r="C53" s="124">
        <v>50.31</v>
      </c>
      <c r="D53" s="124">
        <v>55.8</v>
      </c>
      <c r="E53" s="124">
        <v>50.52</v>
      </c>
      <c r="F53" s="124">
        <v>52.82</v>
      </c>
      <c r="H53" s="130">
        <v>0.55999999999999517</v>
      </c>
      <c r="I53" s="130">
        <v>0.62000000000000455</v>
      </c>
      <c r="J53" s="130">
        <v>9.9999999999980105E-3</v>
      </c>
      <c r="K53" s="130">
        <v>0.51000000000000512</v>
      </c>
      <c r="L53" s="130">
        <v>1.22</v>
      </c>
      <c r="N53" s="124">
        <v>46.42</v>
      </c>
      <c r="O53" s="124">
        <v>49.69</v>
      </c>
      <c r="P53" s="124">
        <v>55.79</v>
      </c>
      <c r="Q53" s="124">
        <v>50.01</v>
      </c>
      <c r="R53" s="124">
        <v>51.6</v>
      </c>
    </row>
    <row r="54" spans="1:18" x14ac:dyDescent="0.2">
      <c r="A54" s="129">
        <v>38291</v>
      </c>
      <c r="B54" s="124">
        <v>42.69</v>
      </c>
      <c r="C54" s="124">
        <v>44.52</v>
      </c>
      <c r="D54" s="124">
        <v>42.48</v>
      </c>
      <c r="E54" s="124">
        <v>42.73</v>
      </c>
      <c r="F54" s="124">
        <v>39.619999999999997</v>
      </c>
      <c r="H54" s="130">
        <v>1.4199999999999946</v>
      </c>
      <c r="I54" s="130">
        <v>2.56</v>
      </c>
      <c r="J54" s="130">
        <v>0.50999999999999801</v>
      </c>
      <c r="K54" s="130">
        <v>1.52</v>
      </c>
      <c r="L54" s="130">
        <v>0.52999999999999403</v>
      </c>
      <c r="N54" s="124">
        <v>41.27</v>
      </c>
      <c r="O54" s="124">
        <v>41.96</v>
      </c>
      <c r="P54" s="124">
        <v>41.97</v>
      </c>
      <c r="Q54" s="124">
        <v>41.21</v>
      </c>
      <c r="R54" s="124">
        <v>39.090000000000003</v>
      </c>
    </row>
    <row r="55" spans="1:18" x14ac:dyDescent="0.2">
      <c r="A55" s="129">
        <v>38321</v>
      </c>
      <c r="B55" s="124">
        <v>39.26</v>
      </c>
      <c r="C55" s="124">
        <v>40.01</v>
      </c>
      <c r="D55" s="124">
        <v>44.49</v>
      </c>
      <c r="E55" s="124">
        <v>42.48</v>
      </c>
      <c r="F55" s="124">
        <v>38.69</v>
      </c>
      <c r="H55" s="130">
        <v>1.4199999999999946</v>
      </c>
      <c r="I55" s="130">
        <v>1.48</v>
      </c>
      <c r="J55" s="130">
        <v>2.5299999999999998</v>
      </c>
      <c r="K55" s="130">
        <v>1.52</v>
      </c>
      <c r="L55" s="130">
        <v>0.53000000000000114</v>
      </c>
      <c r="N55" s="124">
        <v>37.840000000000003</v>
      </c>
      <c r="O55" s="124">
        <v>38.53</v>
      </c>
      <c r="P55" s="124">
        <v>41.96</v>
      </c>
      <c r="Q55" s="124">
        <v>40.96</v>
      </c>
      <c r="R55" s="124">
        <v>38.159999999999997</v>
      </c>
    </row>
    <row r="56" spans="1:18" x14ac:dyDescent="0.2">
      <c r="A56" s="129">
        <v>38352</v>
      </c>
      <c r="B56" s="124">
        <v>39.69</v>
      </c>
      <c r="C56" s="124">
        <v>40.229999999999997</v>
      </c>
      <c r="D56" s="124">
        <v>46.5</v>
      </c>
      <c r="E56" s="124">
        <v>43.74</v>
      </c>
      <c r="F56" s="124">
        <v>38.229999999999997</v>
      </c>
      <c r="H56" s="130">
        <v>0.12999999999999545</v>
      </c>
      <c r="I56" s="130">
        <v>0.19999999999999574</v>
      </c>
      <c r="J56" s="130">
        <v>1.53</v>
      </c>
      <c r="K56" s="130">
        <v>1.53</v>
      </c>
      <c r="L56" s="130">
        <v>0.52999999999999403</v>
      </c>
      <c r="N56" s="124">
        <v>39.56</v>
      </c>
      <c r="O56" s="124">
        <v>40.03</v>
      </c>
      <c r="P56" s="124">
        <v>44.97</v>
      </c>
      <c r="Q56" s="124">
        <v>42.21</v>
      </c>
      <c r="R56" s="124">
        <v>37.700000000000003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10.25</v>
      </c>
      <c r="C58" s="124">
        <v>10.366666666666667</v>
      </c>
      <c r="D58" s="124">
        <v>9.9749999999999996</v>
      </c>
      <c r="E58" s="124">
        <v>9.3708333333333336</v>
      </c>
      <c r="F58" s="124">
        <v>9.4583333333333339</v>
      </c>
      <c r="H58" s="130">
        <v>0.99583333333333357</v>
      </c>
      <c r="I58" s="130">
        <v>1.075</v>
      </c>
      <c r="J58" s="130">
        <v>0.59583333333333144</v>
      </c>
      <c r="K58" s="130">
        <v>0.42916666666666536</v>
      </c>
      <c r="L58" s="130">
        <v>0.8125</v>
      </c>
      <c r="N58" s="124">
        <v>9.2541666666666664</v>
      </c>
      <c r="O58" s="124">
        <v>9.2916666666666661</v>
      </c>
      <c r="P58" s="124">
        <v>9.3791666666666682</v>
      </c>
      <c r="Q58" s="124">
        <v>8.9416666666666682</v>
      </c>
      <c r="R58" s="124">
        <v>8.6458333333333339</v>
      </c>
    </row>
    <row r="59" spans="1:18" x14ac:dyDescent="0.2">
      <c r="A59" s="131" t="s">
        <v>84</v>
      </c>
      <c r="B59" s="124">
        <v>39.479166666666664</v>
      </c>
      <c r="C59" s="124">
        <v>40.804166666666667</v>
      </c>
      <c r="D59" s="124">
        <v>45.0625</v>
      </c>
      <c r="E59" s="124">
        <v>44.25</v>
      </c>
      <c r="F59" s="124">
        <v>43.625</v>
      </c>
      <c r="H59" s="130">
        <v>1.3958333333333286</v>
      </c>
      <c r="I59" s="130">
        <v>1.3958333333333357</v>
      </c>
      <c r="J59" s="130">
        <v>2.5625</v>
      </c>
      <c r="K59" s="130">
        <v>2.3125</v>
      </c>
      <c r="L59" s="130">
        <v>1.7708333333333357</v>
      </c>
      <c r="N59" s="124">
        <v>38.083333333333336</v>
      </c>
      <c r="O59" s="124">
        <v>39.408333333333331</v>
      </c>
      <c r="P59" s="124">
        <v>42.5</v>
      </c>
      <c r="Q59" s="124">
        <v>41.9375</v>
      </c>
      <c r="R59" s="124">
        <v>41.854166666666664</v>
      </c>
    </row>
    <row r="60" spans="1:18" x14ac:dyDescent="0.2">
      <c r="A60" s="131" t="s">
        <v>85</v>
      </c>
      <c r="B60" s="124">
        <v>41</v>
      </c>
      <c r="C60" s="124">
        <v>43.291666666666664</v>
      </c>
      <c r="D60" s="124">
        <v>45.5</v>
      </c>
      <c r="E60" s="124">
        <v>45.75</v>
      </c>
      <c r="F60" s="124">
        <v>43.25</v>
      </c>
      <c r="H60" s="130">
        <v>0.9166666666666643</v>
      </c>
      <c r="I60" s="130">
        <v>1.375</v>
      </c>
      <c r="J60" s="130">
        <v>0.75</v>
      </c>
      <c r="K60" s="130">
        <v>1</v>
      </c>
      <c r="L60" s="130">
        <v>0.875</v>
      </c>
      <c r="N60" s="124">
        <v>40.083333333333336</v>
      </c>
      <c r="O60" s="124">
        <v>41.916666666666664</v>
      </c>
      <c r="P60" s="124">
        <v>44.75</v>
      </c>
      <c r="Q60" s="124">
        <v>44.75</v>
      </c>
      <c r="R60" s="124">
        <v>42.375</v>
      </c>
    </row>
    <row r="61" spans="1:18" x14ac:dyDescent="0.2">
      <c r="A61" s="131" t="s">
        <v>86</v>
      </c>
      <c r="B61" s="124">
        <v>41.403333333333336</v>
      </c>
      <c r="C61" s="124">
        <v>43.695</v>
      </c>
      <c r="D61" s="124">
        <v>45.749166666666667</v>
      </c>
      <c r="E61" s="124">
        <v>46</v>
      </c>
      <c r="F61" s="124">
        <v>43.553333333333335</v>
      </c>
      <c r="H61" s="130">
        <v>0.91833333333333655</v>
      </c>
      <c r="I61" s="130">
        <v>1.3741666666666674</v>
      </c>
      <c r="J61" s="130">
        <v>0.75166666666666515</v>
      </c>
      <c r="K61" s="130">
        <v>1.0041666666666629</v>
      </c>
      <c r="L61" s="130">
        <v>0.875</v>
      </c>
      <c r="N61" s="124">
        <v>40.484999999999999</v>
      </c>
      <c r="O61" s="124">
        <v>42.320833333333326</v>
      </c>
      <c r="P61" s="124">
        <v>44.997500000000002</v>
      </c>
      <c r="Q61" s="124">
        <v>44.995833333333337</v>
      </c>
      <c r="R61" s="124">
        <v>42.678333333333335</v>
      </c>
    </row>
    <row r="62" spans="1:18" x14ac:dyDescent="0.2">
      <c r="A62" s="131" t="s">
        <v>87</v>
      </c>
      <c r="B62" s="124">
        <v>41.75416666666667</v>
      </c>
      <c r="C62" s="124">
        <v>44.048333333333339</v>
      </c>
      <c r="D62" s="124">
        <v>45.999166666666667</v>
      </c>
      <c r="E62" s="124">
        <v>46.248333333333335</v>
      </c>
      <c r="F62" s="124">
        <v>43.852499999999999</v>
      </c>
      <c r="H62" s="130">
        <v>0.91750000000000398</v>
      </c>
      <c r="I62" s="130">
        <v>1.3758333333333397</v>
      </c>
      <c r="J62" s="130">
        <v>0.80250000000000199</v>
      </c>
      <c r="K62" s="130">
        <v>1.0491666666666717</v>
      </c>
      <c r="L62" s="130">
        <v>0.87583333333332547</v>
      </c>
      <c r="N62" s="124">
        <v>40.836666666666666</v>
      </c>
      <c r="O62" s="124">
        <v>42.672499999999999</v>
      </c>
      <c r="P62" s="124">
        <v>45.196666666666665</v>
      </c>
      <c r="Q62" s="124">
        <v>45.199166666666663</v>
      </c>
      <c r="R62" s="124">
        <v>42.976666666666667</v>
      </c>
    </row>
    <row r="63" spans="1:18" x14ac:dyDescent="0.2">
      <c r="A63" s="131" t="s">
        <v>88</v>
      </c>
      <c r="B63" s="124">
        <v>42.153333333333329</v>
      </c>
      <c r="C63" s="124">
        <v>44.796666666666674</v>
      </c>
      <c r="D63" s="124">
        <v>46.25083333333334</v>
      </c>
      <c r="E63" s="124">
        <v>46.5</v>
      </c>
      <c r="F63" s="124">
        <v>44.154166666666669</v>
      </c>
      <c r="H63" s="130">
        <v>0.91666666666665719</v>
      </c>
      <c r="I63" s="130">
        <v>1.3741666666666745</v>
      </c>
      <c r="J63" s="130">
        <v>0.85333333333333883</v>
      </c>
      <c r="K63" s="130">
        <v>1.1041666666666643</v>
      </c>
      <c r="L63" s="130">
        <v>0.875</v>
      </c>
      <c r="N63" s="124">
        <v>41.236666666666672</v>
      </c>
      <c r="O63" s="124">
        <v>43.422499999999999</v>
      </c>
      <c r="P63" s="124">
        <v>45.397500000000001</v>
      </c>
      <c r="Q63" s="124">
        <v>45.395833333333336</v>
      </c>
      <c r="R63" s="124">
        <v>43.279166666666669</v>
      </c>
    </row>
    <row r="64" spans="1:18" x14ac:dyDescent="0.2">
      <c r="A64" s="131" t="s">
        <v>89</v>
      </c>
      <c r="B64" s="124">
        <v>42.554166666666667</v>
      </c>
      <c r="C64" s="124">
        <v>45.54666666666666</v>
      </c>
      <c r="D64" s="124">
        <v>46.5</v>
      </c>
      <c r="E64" s="124">
        <v>46.75083333333334</v>
      </c>
      <c r="F64" s="124">
        <v>44.452500000000001</v>
      </c>
      <c r="H64" s="130">
        <v>0.9166666666666643</v>
      </c>
      <c r="I64" s="130">
        <v>1.3733333333333206</v>
      </c>
      <c r="J64" s="130">
        <v>0.90333333333332178</v>
      </c>
      <c r="K64" s="130">
        <v>1.1550000000000082</v>
      </c>
      <c r="L64" s="130">
        <v>0.87583333333333258</v>
      </c>
      <c r="N64" s="124">
        <v>41.637500000000003</v>
      </c>
      <c r="O64" s="124">
        <v>44.173333333333339</v>
      </c>
      <c r="P64" s="124">
        <v>45.596666666666671</v>
      </c>
      <c r="Q64" s="124">
        <v>45.595833333333331</v>
      </c>
      <c r="R64" s="124">
        <v>43.576666666666675</v>
      </c>
    </row>
    <row r="65" spans="1:18" x14ac:dyDescent="0.2">
      <c r="A65" s="131" t="s">
        <v>90</v>
      </c>
      <c r="B65" s="124">
        <v>43.054166666666674</v>
      </c>
      <c r="C65" s="124">
        <v>46.297499999999999</v>
      </c>
      <c r="D65" s="124">
        <v>46.75</v>
      </c>
      <c r="E65" s="124">
        <v>47.000833333333333</v>
      </c>
      <c r="F65" s="124">
        <v>44.754166666666663</v>
      </c>
      <c r="H65" s="130">
        <v>0.9166666666666714</v>
      </c>
      <c r="I65" s="130">
        <v>1.3741666666666816</v>
      </c>
      <c r="J65" s="130">
        <v>0.95416666666667282</v>
      </c>
      <c r="K65" s="130">
        <v>1.2050000000000054</v>
      </c>
      <c r="L65" s="130">
        <v>0.87499999999999289</v>
      </c>
      <c r="N65" s="124">
        <v>42.137500000000003</v>
      </c>
      <c r="O65" s="124">
        <v>44.923333333333325</v>
      </c>
      <c r="P65" s="124">
        <v>45.79583333333332</v>
      </c>
      <c r="Q65" s="124">
        <v>45.795833333333327</v>
      </c>
      <c r="R65" s="124">
        <v>43.87916666666667</v>
      </c>
    </row>
    <row r="66" spans="1:18" x14ac:dyDescent="0.2">
      <c r="A66" s="131" t="s">
        <v>91</v>
      </c>
      <c r="B66" s="124">
        <v>43.553333333333335</v>
      </c>
      <c r="C66" s="124">
        <v>47.047499999999999</v>
      </c>
      <c r="D66" s="124">
        <v>47</v>
      </c>
      <c r="E66" s="124">
        <v>47.24916666666666</v>
      </c>
      <c r="F66" s="124">
        <v>45.051666666666669</v>
      </c>
      <c r="H66" s="130">
        <v>0.9166666666666714</v>
      </c>
      <c r="I66" s="130">
        <v>1.3766666666666794</v>
      </c>
      <c r="J66" s="130">
        <v>1.0024999999999999</v>
      </c>
      <c r="K66" s="130">
        <v>1.2508333333333255</v>
      </c>
      <c r="L66" s="130">
        <v>0.875</v>
      </c>
      <c r="N66" s="124">
        <v>42.636666666666663</v>
      </c>
      <c r="O66" s="124">
        <v>45.670833333333327</v>
      </c>
      <c r="P66" s="124">
        <v>45.997500000000002</v>
      </c>
      <c r="Q66" s="124">
        <v>45.998333333333335</v>
      </c>
      <c r="R66" s="124">
        <v>44.176666666666669</v>
      </c>
    </row>
    <row r="67" spans="1:18" x14ac:dyDescent="0.2">
      <c r="A67" s="131" t="s">
        <v>92</v>
      </c>
      <c r="B67" s="124">
        <v>44.054166666666667</v>
      </c>
      <c r="C67" s="124">
        <v>47.797499999999999</v>
      </c>
      <c r="D67" s="124">
        <v>47.249166666666667</v>
      </c>
      <c r="E67" s="124">
        <v>47.49916666666666</v>
      </c>
      <c r="F67" s="124">
        <v>45.353333333333332</v>
      </c>
      <c r="H67" s="130">
        <v>0.91749999999998977</v>
      </c>
      <c r="I67" s="130">
        <v>1.3749999999999929</v>
      </c>
      <c r="J67" s="130">
        <v>1.0508333333333439</v>
      </c>
      <c r="K67" s="130">
        <v>1.3016666666666623</v>
      </c>
      <c r="L67" s="130">
        <v>0.87583333333333258</v>
      </c>
      <c r="N67" s="124">
        <v>43.136666666666677</v>
      </c>
      <c r="O67" s="124">
        <v>46.422499999999999</v>
      </c>
      <c r="P67" s="124">
        <v>46.198333333333323</v>
      </c>
      <c r="Q67" s="124">
        <v>46.197499999999998</v>
      </c>
      <c r="R67" s="124">
        <v>44.477499999999999</v>
      </c>
    </row>
    <row r="68" spans="1:18" x14ac:dyDescent="0.2">
      <c r="A68" s="129"/>
      <c r="H68" s="130"/>
      <c r="I68" s="130"/>
      <c r="J68" s="130"/>
      <c r="K68" s="130"/>
      <c r="L68" s="130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123">
        <v>37193</v>
      </c>
      <c r="D1" s="123">
        <v>37193</v>
      </c>
      <c r="J1" s="125" t="s">
        <v>31</v>
      </c>
      <c r="P1" s="123">
        <v>37193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hidden="1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29.25</v>
      </c>
      <c r="C18" s="124">
        <v>30</v>
      </c>
      <c r="D18" s="124">
        <v>25</v>
      </c>
      <c r="E18" s="124">
        <v>24.5</v>
      </c>
      <c r="F18" s="124">
        <v>27</v>
      </c>
      <c r="H18" s="130">
        <v>1.25</v>
      </c>
      <c r="I18" s="130">
        <v>1.2</v>
      </c>
      <c r="J18" s="130">
        <v>0</v>
      </c>
      <c r="K18" s="130">
        <v>0</v>
      </c>
      <c r="L18" s="130">
        <v>3.25</v>
      </c>
      <c r="N18" s="124">
        <v>28</v>
      </c>
      <c r="O18" s="124">
        <v>28.8</v>
      </c>
      <c r="P18" s="124">
        <v>25</v>
      </c>
      <c r="Q18" s="124">
        <v>24.5</v>
      </c>
      <c r="R18" s="124">
        <v>23.75</v>
      </c>
    </row>
    <row r="19" spans="1:18" ht="12.75" customHeight="1" x14ac:dyDescent="0.2">
      <c r="A19" s="129">
        <v>37225</v>
      </c>
      <c r="B19" s="124">
        <v>33.188000000000002</v>
      </c>
      <c r="C19" s="124">
        <v>33</v>
      </c>
      <c r="D19" s="124">
        <v>28.163</v>
      </c>
      <c r="E19" s="124">
        <v>26.353000000000002</v>
      </c>
      <c r="F19" s="124">
        <v>24.937000000000001</v>
      </c>
      <c r="H19" s="130">
        <v>2.6670000000000016</v>
      </c>
      <c r="I19" s="130">
        <v>2.666999999999998</v>
      </c>
      <c r="J19" s="130">
        <v>0</v>
      </c>
      <c r="K19" s="130">
        <v>2.88</v>
      </c>
      <c r="L19" s="130">
        <v>3.5410000000000004</v>
      </c>
      <c r="N19" s="124">
        <v>30.521000000000001</v>
      </c>
      <c r="O19" s="124">
        <v>30.333000000000002</v>
      </c>
      <c r="P19" s="124">
        <v>28.163</v>
      </c>
      <c r="Q19" s="124">
        <v>23.473000000000003</v>
      </c>
      <c r="R19" s="124">
        <v>21.396000000000001</v>
      </c>
    </row>
    <row r="20" spans="1:18" ht="12.75" customHeight="1" x14ac:dyDescent="0.2">
      <c r="A20" s="129">
        <v>37256</v>
      </c>
      <c r="B20" s="124">
        <v>31.032</v>
      </c>
      <c r="C20" s="124">
        <v>30.96</v>
      </c>
      <c r="D20" s="124">
        <v>31.379000000000001</v>
      </c>
      <c r="E20" s="124">
        <v>30.548000000000002</v>
      </c>
      <c r="F20" s="124">
        <v>26.895</v>
      </c>
      <c r="H20" s="130">
        <v>-0.94400000000000261</v>
      </c>
      <c r="I20" s="130">
        <v>-0.94300000000000139</v>
      </c>
      <c r="J20" s="130">
        <v>1.0640000000000001</v>
      </c>
      <c r="K20" s="130">
        <v>2.54</v>
      </c>
      <c r="L20" s="130">
        <v>2.468</v>
      </c>
      <c r="N20" s="124">
        <v>31.976000000000003</v>
      </c>
      <c r="O20" s="124">
        <v>31.903000000000002</v>
      </c>
      <c r="P20" s="124">
        <v>30.315000000000001</v>
      </c>
      <c r="Q20" s="124">
        <v>28.008000000000003</v>
      </c>
      <c r="R20" s="124">
        <v>24.427</v>
      </c>
    </row>
    <row r="21" spans="1:18" ht="12.75" customHeight="1" x14ac:dyDescent="0.2">
      <c r="A21" s="129">
        <v>37287</v>
      </c>
      <c r="B21" s="124">
        <v>31.194000000000003</v>
      </c>
      <c r="C21" s="124">
        <v>30.532</v>
      </c>
      <c r="D21" s="124">
        <v>31.133000000000003</v>
      </c>
      <c r="E21" s="124">
        <v>29.698</v>
      </c>
      <c r="F21" s="124">
        <v>26.875</v>
      </c>
      <c r="H21" s="130">
        <v>-0.125</v>
      </c>
      <c r="I21" s="130">
        <v>-0.125</v>
      </c>
      <c r="J21" s="130">
        <v>0.47600000000000264</v>
      </c>
      <c r="K21" s="130">
        <v>1.8309999999999995</v>
      </c>
      <c r="L21" s="130">
        <v>2.7019999999999982</v>
      </c>
      <c r="N21" s="124">
        <v>31.319000000000003</v>
      </c>
      <c r="O21" s="124">
        <v>30.657</v>
      </c>
      <c r="P21" s="124">
        <v>30.657</v>
      </c>
      <c r="Q21" s="124">
        <v>27.867000000000001</v>
      </c>
      <c r="R21" s="124">
        <v>24.173000000000002</v>
      </c>
    </row>
    <row r="22" spans="1:18" ht="12.75" customHeight="1" x14ac:dyDescent="0.2">
      <c r="A22" s="129">
        <v>37315</v>
      </c>
      <c r="B22" s="124">
        <v>28.714000000000002</v>
      </c>
      <c r="C22" s="124">
        <v>28.093</v>
      </c>
      <c r="D22" s="124">
        <v>30.911000000000001</v>
      </c>
      <c r="E22" s="124">
        <v>27.696000000000002</v>
      </c>
      <c r="F22" s="124">
        <v>25.5</v>
      </c>
      <c r="H22" s="130">
        <v>-0.85699999999999932</v>
      </c>
      <c r="I22" s="130">
        <v>-0.85699999999999932</v>
      </c>
      <c r="J22" s="130">
        <v>0.69699999999999918</v>
      </c>
      <c r="K22" s="130">
        <v>1.6069999999999993</v>
      </c>
      <c r="L22" s="130">
        <v>1.6069999999999993</v>
      </c>
      <c r="N22" s="124">
        <v>29.571000000000002</v>
      </c>
      <c r="O22" s="124">
        <v>28.95</v>
      </c>
      <c r="P22" s="124">
        <v>30.214000000000002</v>
      </c>
      <c r="Q22" s="124">
        <v>26.089000000000002</v>
      </c>
      <c r="R22" s="124">
        <v>23.893000000000001</v>
      </c>
    </row>
    <row r="23" spans="1:18" x14ac:dyDescent="0.2">
      <c r="A23" s="129">
        <v>37346</v>
      </c>
      <c r="B23" s="124">
        <v>24.597000000000001</v>
      </c>
      <c r="C23" s="124">
        <v>25.258000000000003</v>
      </c>
      <c r="D23" s="124">
        <v>29.427000000000003</v>
      </c>
      <c r="E23" s="124">
        <v>25.734000000000002</v>
      </c>
      <c r="F23" s="124">
        <v>24.234000000000002</v>
      </c>
      <c r="H23" s="130">
        <v>-0.18100000000000094</v>
      </c>
      <c r="I23" s="130">
        <v>-0.18199999999999861</v>
      </c>
      <c r="J23" s="130">
        <v>0.65700000000000358</v>
      </c>
      <c r="K23" s="130">
        <v>0.71799999999999997</v>
      </c>
      <c r="L23" s="130">
        <v>0.96000000000000085</v>
      </c>
      <c r="N23" s="124">
        <v>24.778000000000002</v>
      </c>
      <c r="O23" s="124">
        <v>25.44</v>
      </c>
      <c r="P23" s="124">
        <v>28.77</v>
      </c>
      <c r="Q23" s="124">
        <v>25.016000000000002</v>
      </c>
      <c r="R23" s="124">
        <v>23.274000000000001</v>
      </c>
    </row>
    <row r="24" spans="1:18" x14ac:dyDescent="0.2">
      <c r="A24" s="129">
        <v>37376</v>
      </c>
      <c r="B24" s="124">
        <v>20.350000000000001</v>
      </c>
      <c r="C24" s="124">
        <v>21.217000000000002</v>
      </c>
      <c r="D24" s="124">
        <v>24.567</v>
      </c>
      <c r="E24" s="124">
        <v>26.167000000000002</v>
      </c>
      <c r="F24" s="124">
        <v>24.766999999999999</v>
      </c>
      <c r="H24" s="130">
        <v>1.1170000000000009</v>
      </c>
      <c r="I24" s="130">
        <v>1.1170000000000009</v>
      </c>
      <c r="J24" s="130">
        <v>-0.35000000000000142</v>
      </c>
      <c r="K24" s="130">
        <v>0.76700000000000301</v>
      </c>
      <c r="L24" s="130">
        <v>0.86700000000000088</v>
      </c>
      <c r="N24" s="124">
        <v>19.233000000000001</v>
      </c>
      <c r="O24" s="124">
        <v>20.100000000000001</v>
      </c>
      <c r="P24" s="124">
        <v>24.917000000000002</v>
      </c>
      <c r="Q24" s="124">
        <v>25.4</v>
      </c>
      <c r="R24" s="124">
        <v>23.9</v>
      </c>
    </row>
    <row r="25" spans="1:18" x14ac:dyDescent="0.2">
      <c r="A25" s="129">
        <v>37407</v>
      </c>
      <c r="B25" s="124">
        <v>21.298000000000002</v>
      </c>
      <c r="C25" s="124">
        <v>22.677</v>
      </c>
      <c r="D25" s="124">
        <v>26.851000000000003</v>
      </c>
      <c r="E25" s="124">
        <v>27.718</v>
      </c>
      <c r="F25" s="124">
        <v>24.351000000000003</v>
      </c>
      <c r="H25" s="130">
        <v>1.2010000000000005</v>
      </c>
      <c r="I25" s="130">
        <v>1.200999999999997</v>
      </c>
      <c r="J25" s="130">
        <v>-0.42299999999999827</v>
      </c>
      <c r="K25" s="130">
        <v>1.71</v>
      </c>
      <c r="L25" s="130">
        <v>1.02</v>
      </c>
      <c r="N25" s="124">
        <v>20.097000000000001</v>
      </c>
      <c r="O25" s="124">
        <v>21.476000000000003</v>
      </c>
      <c r="P25" s="124">
        <v>27.274000000000001</v>
      </c>
      <c r="Q25" s="124">
        <v>26.008000000000003</v>
      </c>
      <c r="R25" s="124">
        <v>23.331</v>
      </c>
    </row>
    <row r="26" spans="1:18" x14ac:dyDescent="0.2">
      <c r="A26" s="129">
        <v>37437</v>
      </c>
      <c r="B26" s="124">
        <v>21.167000000000002</v>
      </c>
      <c r="C26" s="124">
        <v>22.542000000000002</v>
      </c>
      <c r="D26" s="124">
        <v>28.563000000000002</v>
      </c>
      <c r="E26" s="124">
        <v>29.208000000000002</v>
      </c>
      <c r="F26" s="124">
        <v>23.167000000000002</v>
      </c>
      <c r="H26" s="130">
        <v>-0.125</v>
      </c>
      <c r="I26" s="130">
        <v>-0.125</v>
      </c>
      <c r="J26" s="130">
        <v>-0.43699999999999761</v>
      </c>
      <c r="K26" s="130">
        <v>1.708000000000002</v>
      </c>
      <c r="L26" s="130">
        <v>1.0839999999999996</v>
      </c>
      <c r="N26" s="124">
        <v>21.292000000000002</v>
      </c>
      <c r="O26" s="124">
        <v>22.667000000000002</v>
      </c>
      <c r="P26" s="124">
        <v>29</v>
      </c>
      <c r="Q26" s="124">
        <v>27.5</v>
      </c>
      <c r="R26" s="124">
        <v>22.083000000000002</v>
      </c>
    </row>
    <row r="27" spans="1:18" x14ac:dyDescent="0.2">
      <c r="A27" s="129">
        <v>37468</v>
      </c>
      <c r="B27" s="124">
        <v>31.434999999999999</v>
      </c>
      <c r="C27" s="124">
        <v>32.694000000000003</v>
      </c>
      <c r="D27" s="124">
        <v>32.746000000000002</v>
      </c>
      <c r="E27" s="124">
        <v>33.919000000000004</v>
      </c>
      <c r="F27" s="124">
        <v>31.298000000000002</v>
      </c>
      <c r="H27" s="130">
        <v>0.95899999999999608</v>
      </c>
      <c r="I27" s="130">
        <v>0.96000000000000085</v>
      </c>
      <c r="J27" s="130">
        <v>0.14500000000000313</v>
      </c>
      <c r="K27" s="130">
        <v>0.53600000000000136</v>
      </c>
      <c r="L27" s="130">
        <v>0.59600000000000009</v>
      </c>
      <c r="N27" s="124">
        <v>30.476000000000003</v>
      </c>
      <c r="O27" s="124">
        <v>31.734000000000002</v>
      </c>
      <c r="P27" s="124">
        <v>32.600999999999999</v>
      </c>
      <c r="Q27" s="124">
        <v>33.383000000000003</v>
      </c>
      <c r="R27" s="124">
        <v>30.702000000000002</v>
      </c>
    </row>
    <row r="28" spans="1:18" x14ac:dyDescent="0.2">
      <c r="A28" s="129">
        <v>37499</v>
      </c>
      <c r="B28" s="124">
        <v>33.774000000000001</v>
      </c>
      <c r="C28" s="124">
        <v>35.177</v>
      </c>
      <c r="D28" s="124">
        <v>33.774000000000001</v>
      </c>
      <c r="E28" s="124">
        <v>34.524000000000001</v>
      </c>
      <c r="F28" s="124">
        <v>33.774000000000001</v>
      </c>
      <c r="H28" s="130">
        <v>0.77400000000000091</v>
      </c>
      <c r="I28" s="130">
        <v>0.77400000000000091</v>
      </c>
      <c r="J28" s="130">
        <v>0.26599999999999824</v>
      </c>
      <c r="K28" s="130">
        <v>0.62899999999999778</v>
      </c>
      <c r="L28" s="130">
        <v>0.77400000000000091</v>
      </c>
      <c r="N28" s="124">
        <v>33</v>
      </c>
      <c r="O28" s="124">
        <v>34.402999999999999</v>
      </c>
      <c r="P28" s="124">
        <v>33.508000000000003</v>
      </c>
      <c r="Q28" s="124">
        <v>33.895000000000003</v>
      </c>
      <c r="R28" s="124">
        <v>33</v>
      </c>
    </row>
    <row r="29" spans="1:18" x14ac:dyDescent="0.2">
      <c r="A29" s="129">
        <v>37529</v>
      </c>
      <c r="B29" s="124">
        <v>28.8</v>
      </c>
      <c r="C29" s="124">
        <v>29.85</v>
      </c>
      <c r="D29" s="124">
        <v>32.625</v>
      </c>
      <c r="E29" s="124">
        <v>29.55</v>
      </c>
      <c r="F29" s="124">
        <v>28.6</v>
      </c>
      <c r="H29" s="130">
        <v>-0.14999999999999858</v>
      </c>
      <c r="I29" s="130">
        <v>-0.14999999999999858</v>
      </c>
      <c r="J29" s="130">
        <v>0</v>
      </c>
      <c r="K29" s="130">
        <v>0.42500000000000071</v>
      </c>
      <c r="L29" s="130">
        <v>0.5</v>
      </c>
      <c r="N29" s="124">
        <v>28.95</v>
      </c>
      <c r="O29" s="124">
        <v>30</v>
      </c>
      <c r="P29" s="124">
        <v>32.625</v>
      </c>
      <c r="Q29" s="124">
        <v>29.125</v>
      </c>
      <c r="R29" s="124">
        <v>28.1</v>
      </c>
    </row>
    <row r="30" spans="1:18" x14ac:dyDescent="0.2">
      <c r="A30" s="129">
        <v>37560</v>
      </c>
      <c r="B30" s="124">
        <v>27.484000000000002</v>
      </c>
      <c r="C30" s="124">
        <v>29.371000000000002</v>
      </c>
      <c r="D30" s="124">
        <v>27.169</v>
      </c>
      <c r="E30" s="124">
        <v>27.726000000000003</v>
      </c>
      <c r="F30" s="124">
        <v>26.323</v>
      </c>
      <c r="H30" s="130">
        <v>-0.19299999999999784</v>
      </c>
      <c r="I30" s="130">
        <v>-0.19399999999999906</v>
      </c>
      <c r="J30" s="130">
        <v>0.43499999999999872</v>
      </c>
      <c r="K30" s="130">
        <v>1.0649999999999999</v>
      </c>
      <c r="L30" s="130">
        <v>1.0649999999999999</v>
      </c>
      <c r="N30" s="124">
        <v>27.677</v>
      </c>
      <c r="O30" s="124">
        <v>29.565000000000001</v>
      </c>
      <c r="P30" s="124">
        <v>26.734000000000002</v>
      </c>
      <c r="Q30" s="124">
        <v>26.661000000000001</v>
      </c>
      <c r="R30" s="124">
        <v>25.258000000000003</v>
      </c>
    </row>
    <row r="31" spans="1:18" x14ac:dyDescent="0.2">
      <c r="A31" s="129">
        <v>37590</v>
      </c>
      <c r="B31" s="124">
        <v>25.167000000000002</v>
      </c>
      <c r="C31" s="124">
        <v>23.833000000000002</v>
      </c>
      <c r="D31" s="124">
        <v>27.938000000000002</v>
      </c>
      <c r="E31" s="124">
        <v>25.75</v>
      </c>
      <c r="F31" s="124">
        <v>25.292000000000002</v>
      </c>
      <c r="H31" s="130">
        <v>0.41700000000000159</v>
      </c>
      <c r="I31" s="130">
        <v>0.41600000000000037</v>
      </c>
      <c r="J31" s="130">
        <v>-8.2999999999998408E-2</v>
      </c>
      <c r="K31" s="130">
        <v>1.0829999999999984</v>
      </c>
      <c r="L31" s="130">
        <v>1.0839999999999996</v>
      </c>
      <c r="N31" s="124">
        <v>24.75</v>
      </c>
      <c r="O31" s="124">
        <v>23.417000000000002</v>
      </c>
      <c r="P31" s="124">
        <v>28.021000000000001</v>
      </c>
      <c r="Q31" s="124">
        <v>24.667000000000002</v>
      </c>
      <c r="R31" s="124">
        <v>24.208000000000002</v>
      </c>
    </row>
    <row r="32" spans="1:18" x14ac:dyDescent="0.2">
      <c r="A32" s="129">
        <v>37621</v>
      </c>
      <c r="B32" s="124">
        <v>28.903000000000002</v>
      </c>
      <c r="C32" s="124">
        <v>27.516000000000002</v>
      </c>
      <c r="D32" s="124">
        <v>29.863000000000003</v>
      </c>
      <c r="E32" s="124">
        <v>29.129000000000001</v>
      </c>
      <c r="F32" s="124">
        <v>25.032</v>
      </c>
      <c r="H32" s="130">
        <v>-0.14499999999999999</v>
      </c>
      <c r="I32" s="130">
        <v>-0.14499999999999999</v>
      </c>
      <c r="J32" s="130">
        <v>0.1130000000000031</v>
      </c>
      <c r="K32" s="130">
        <v>1.0970000000000013</v>
      </c>
      <c r="L32" s="130">
        <v>1.0970000000000013</v>
      </c>
      <c r="N32" s="124">
        <v>29.048000000000002</v>
      </c>
      <c r="O32" s="124">
        <v>27.661000000000001</v>
      </c>
      <c r="P32" s="124">
        <v>29.75</v>
      </c>
      <c r="Q32" s="124">
        <v>28.032</v>
      </c>
      <c r="R32" s="124">
        <v>23.934999999999999</v>
      </c>
    </row>
    <row r="33" spans="1:18" x14ac:dyDescent="0.2">
      <c r="A33" s="129">
        <v>37652</v>
      </c>
      <c r="B33" s="124">
        <v>29.274000000000001</v>
      </c>
      <c r="C33" s="124">
        <v>27.831000000000003</v>
      </c>
      <c r="D33" s="124">
        <v>30.532</v>
      </c>
      <c r="E33" s="124">
        <v>27.109000000000002</v>
      </c>
      <c r="F33" s="124">
        <v>24.593</v>
      </c>
      <c r="H33" s="130">
        <v>0.41900000000000048</v>
      </c>
      <c r="I33" s="130">
        <v>0.35900000000000176</v>
      </c>
      <c r="J33" s="130">
        <v>0.62899999999999778</v>
      </c>
      <c r="K33" s="130">
        <v>0.62900000000000134</v>
      </c>
      <c r="L33" s="130">
        <v>1.1409999999999982</v>
      </c>
      <c r="N33" s="124">
        <v>28.855</v>
      </c>
      <c r="O33" s="124">
        <v>27.472000000000001</v>
      </c>
      <c r="P33" s="124">
        <v>29.903000000000002</v>
      </c>
      <c r="Q33" s="124">
        <v>26.48</v>
      </c>
      <c r="R33" s="124">
        <v>23.452000000000002</v>
      </c>
    </row>
    <row r="34" spans="1:18" x14ac:dyDescent="0.2">
      <c r="A34" s="129">
        <v>37680</v>
      </c>
      <c r="B34" s="124">
        <v>27.643000000000001</v>
      </c>
      <c r="C34" s="124">
        <v>27.161000000000001</v>
      </c>
      <c r="D34" s="124">
        <v>28.821000000000002</v>
      </c>
      <c r="E34" s="124">
        <v>26.946000000000002</v>
      </c>
      <c r="F34" s="124">
        <v>24.696000000000002</v>
      </c>
      <c r="H34" s="130">
        <v>-0.21400000000000219</v>
      </c>
      <c r="I34" s="130">
        <v>-0.26800000000000068</v>
      </c>
      <c r="J34" s="130">
        <v>0.64199999999999946</v>
      </c>
      <c r="K34" s="130">
        <v>0.64199999999999946</v>
      </c>
      <c r="L34" s="130">
        <v>1.125</v>
      </c>
      <c r="N34" s="124">
        <v>27.857000000000003</v>
      </c>
      <c r="O34" s="124">
        <v>27.429000000000002</v>
      </c>
      <c r="P34" s="124">
        <v>28.179000000000002</v>
      </c>
      <c r="Q34" s="124">
        <v>26.304000000000002</v>
      </c>
      <c r="R34" s="124">
        <v>23.571000000000002</v>
      </c>
    </row>
    <row r="35" spans="1:18" x14ac:dyDescent="0.2">
      <c r="A35" s="129">
        <v>37711</v>
      </c>
      <c r="B35" s="124">
        <v>25.434999999999999</v>
      </c>
      <c r="C35" s="124">
        <v>25.734000000000002</v>
      </c>
      <c r="D35" s="124">
        <v>27.863000000000003</v>
      </c>
      <c r="E35" s="124">
        <v>26.331</v>
      </c>
      <c r="F35" s="124">
        <v>24.052</v>
      </c>
      <c r="H35" s="130">
        <v>-0.24200000000000088</v>
      </c>
      <c r="I35" s="130">
        <v>-0.42299999999999827</v>
      </c>
      <c r="J35" s="130">
        <v>0.62900000000000134</v>
      </c>
      <c r="K35" s="130">
        <v>0.62899999999999778</v>
      </c>
      <c r="L35" s="130">
        <v>1.1409999999999982</v>
      </c>
      <c r="N35" s="124">
        <v>25.677</v>
      </c>
      <c r="O35" s="124">
        <v>26.157</v>
      </c>
      <c r="P35" s="124">
        <v>27.234000000000002</v>
      </c>
      <c r="Q35" s="124">
        <v>25.702000000000002</v>
      </c>
      <c r="R35" s="124">
        <v>22.911000000000001</v>
      </c>
    </row>
    <row r="36" spans="1:18" x14ac:dyDescent="0.2">
      <c r="A36" s="129">
        <v>37741</v>
      </c>
      <c r="B36" s="124">
        <v>22.333000000000002</v>
      </c>
      <c r="C36" s="124">
        <v>24.483000000000001</v>
      </c>
      <c r="D36" s="124">
        <v>27.367000000000001</v>
      </c>
      <c r="E36" s="124">
        <v>27.083000000000002</v>
      </c>
      <c r="F36" s="124">
        <v>23.783000000000001</v>
      </c>
      <c r="H36" s="130">
        <v>-0.19999999999999929</v>
      </c>
      <c r="I36" s="130">
        <v>-0.19999999999999929</v>
      </c>
      <c r="J36" s="130">
        <v>0.94999999999999929</v>
      </c>
      <c r="K36" s="130">
        <v>0.85000000000000142</v>
      </c>
      <c r="L36" s="130">
        <v>1.1159999999999997</v>
      </c>
      <c r="N36" s="124">
        <v>22.533000000000001</v>
      </c>
      <c r="O36" s="124">
        <v>24.683</v>
      </c>
      <c r="P36" s="124">
        <v>26.417000000000002</v>
      </c>
      <c r="Q36" s="124">
        <v>26.233000000000001</v>
      </c>
      <c r="R36" s="124">
        <v>22.667000000000002</v>
      </c>
    </row>
    <row r="37" spans="1:18" x14ac:dyDescent="0.2">
      <c r="A37" s="129">
        <v>37772</v>
      </c>
      <c r="B37" s="124">
        <v>13.903</v>
      </c>
      <c r="C37" s="124">
        <v>17.024000000000001</v>
      </c>
      <c r="D37" s="124">
        <v>28.262</v>
      </c>
      <c r="E37" s="124">
        <v>26.815000000000001</v>
      </c>
      <c r="F37" s="124">
        <v>23.391000000000002</v>
      </c>
      <c r="H37" s="130">
        <v>1.08</v>
      </c>
      <c r="I37" s="130">
        <v>1.08</v>
      </c>
      <c r="J37" s="130">
        <v>0.99200000000000088</v>
      </c>
      <c r="K37" s="130">
        <v>0.87099999999999866</v>
      </c>
      <c r="L37" s="130">
        <v>1.1410000000000018</v>
      </c>
      <c r="N37" s="124">
        <v>12.823</v>
      </c>
      <c r="O37" s="124">
        <v>15.944000000000001</v>
      </c>
      <c r="P37" s="124">
        <v>27.27</v>
      </c>
      <c r="Q37" s="124">
        <v>25.944000000000003</v>
      </c>
      <c r="R37" s="124">
        <v>22.25</v>
      </c>
    </row>
    <row r="38" spans="1:18" x14ac:dyDescent="0.2">
      <c r="A38" s="129">
        <v>37802</v>
      </c>
      <c r="B38" s="124">
        <v>17.583000000000002</v>
      </c>
      <c r="C38" s="124">
        <v>21.313000000000002</v>
      </c>
      <c r="D38" s="124">
        <v>30.021000000000001</v>
      </c>
      <c r="E38" s="124">
        <v>27.667000000000002</v>
      </c>
      <c r="F38" s="124">
        <v>23.667000000000002</v>
      </c>
      <c r="H38" s="130">
        <v>1.083000000000002</v>
      </c>
      <c r="I38" s="130">
        <v>0.33399999999999963</v>
      </c>
      <c r="J38" s="130">
        <v>1</v>
      </c>
      <c r="K38" s="130">
        <v>0.875</v>
      </c>
      <c r="L38" s="130">
        <v>1.2089999999999996</v>
      </c>
      <c r="N38" s="124">
        <v>16.5</v>
      </c>
      <c r="O38" s="124">
        <v>20.979000000000003</v>
      </c>
      <c r="P38" s="124">
        <v>29.021000000000001</v>
      </c>
      <c r="Q38" s="124">
        <v>26.792000000000002</v>
      </c>
      <c r="R38" s="124">
        <v>22.458000000000002</v>
      </c>
    </row>
    <row r="39" spans="1:18" x14ac:dyDescent="0.2">
      <c r="A39" s="129">
        <v>37833</v>
      </c>
      <c r="B39" s="124">
        <v>35.515999999999998</v>
      </c>
      <c r="C39" s="124">
        <v>37.073</v>
      </c>
      <c r="D39" s="124">
        <v>32.718000000000004</v>
      </c>
      <c r="E39" s="124">
        <v>30.395</v>
      </c>
      <c r="F39" s="124">
        <v>28.835000000000001</v>
      </c>
      <c r="H39" s="130">
        <v>-0.24200000000000443</v>
      </c>
      <c r="I39" s="130">
        <v>-0.24199999999999733</v>
      </c>
      <c r="J39" s="130">
        <v>0.99200000000000088</v>
      </c>
      <c r="K39" s="130">
        <v>0.87099999999999866</v>
      </c>
      <c r="L39" s="130">
        <v>1.02</v>
      </c>
      <c r="N39" s="124">
        <v>35.758000000000003</v>
      </c>
      <c r="O39" s="124">
        <v>37.314999999999998</v>
      </c>
      <c r="P39" s="124">
        <v>31.726000000000003</v>
      </c>
      <c r="Q39" s="124">
        <v>29.524000000000001</v>
      </c>
      <c r="R39" s="124">
        <v>27.815000000000001</v>
      </c>
    </row>
    <row r="40" spans="1:18" x14ac:dyDescent="0.2">
      <c r="A40" s="129">
        <v>37864</v>
      </c>
      <c r="B40" s="124">
        <v>37.669000000000004</v>
      </c>
      <c r="C40" s="124">
        <v>39.268999999999998</v>
      </c>
      <c r="D40" s="124">
        <v>32.645000000000003</v>
      </c>
      <c r="E40" s="124">
        <v>34.294000000000004</v>
      </c>
      <c r="F40" s="124">
        <v>31.827000000000002</v>
      </c>
      <c r="H40" s="130">
        <v>-0.12099999999999511</v>
      </c>
      <c r="I40" s="130">
        <v>-0.12100000000000222</v>
      </c>
      <c r="J40" s="130">
        <v>0.99200000000000088</v>
      </c>
      <c r="K40" s="130">
        <v>0.87100000000000222</v>
      </c>
      <c r="L40" s="130">
        <v>0.77899999999999991</v>
      </c>
      <c r="N40" s="124">
        <v>37.79</v>
      </c>
      <c r="O40" s="124">
        <v>39.39</v>
      </c>
      <c r="P40" s="124">
        <v>31.653000000000002</v>
      </c>
      <c r="Q40" s="124">
        <v>33.423000000000002</v>
      </c>
      <c r="R40" s="124">
        <v>31.048000000000002</v>
      </c>
    </row>
    <row r="41" spans="1:18" x14ac:dyDescent="0.2">
      <c r="A41" s="129">
        <v>37894</v>
      </c>
      <c r="B41" s="124">
        <v>32.125</v>
      </c>
      <c r="C41" s="124">
        <v>33.582999999999998</v>
      </c>
      <c r="D41" s="124">
        <v>31.792000000000002</v>
      </c>
      <c r="E41" s="124">
        <v>32.771000000000001</v>
      </c>
      <c r="F41" s="124">
        <v>30.021000000000001</v>
      </c>
      <c r="H41" s="130">
        <v>-0.125</v>
      </c>
      <c r="I41" s="130">
        <v>-0.125</v>
      </c>
      <c r="J41" s="130">
        <v>1</v>
      </c>
      <c r="K41" s="130">
        <v>0.875</v>
      </c>
      <c r="L41" s="130">
        <v>1.0210000000000008</v>
      </c>
      <c r="N41" s="124">
        <v>32.25</v>
      </c>
      <c r="O41" s="124">
        <v>33.707999999999998</v>
      </c>
      <c r="P41" s="124">
        <v>30.792000000000002</v>
      </c>
      <c r="Q41" s="124">
        <v>31.896000000000001</v>
      </c>
      <c r="R41" s="124">
        <v>29</v>
      </c>
    </row>
    <row r="42" spans="1:18" x14ac:dyDescent="0.2">
      <c r="A42" s="129">
        <v>37925</v>
      </c>
      <c r="B42" s="124">
        <v>28.258000000000003</v>
      </c>
      <c r="C42" s="124">
        <v>30.121000000000002</v>
      </c>
      <c r="D42" s="124">
        <v>29.879000000000001</v>
      </c>
      <c r="E42" s="124">
        <v>26.056000000000001</v>
      </c>
      <c r="F42" s="124">
        <v>27.048000000000002</v>
      </c>
      <c r="H42" s="130">
        <v>-0.28999999999999915</v>
      </c>
      <c r="I42" s="130">
        <v>-0.53200000000000003</v>
      </c>
      <c r="J42" s="130">
        <v>0.84700000000000131</v>
      </c>
      <c r="K42" s="130">
        <v>0.65299999999999869</v>
      </c>
      <c r="L42" s="130">
        <v>1.1610000000000014</v>
      </c>
      <c r="N42" s="124">
        <v>28.548000000000002</v>
      </c>
      <c r="O42" s="124">
        <v>30.653000000000002</v>
      </c>
      <c r="P42" s="124">
        <v>29.032</v>
      </c>
      <c r="Q42" s="124">
        <v>25.403000000000002</v>
      </c>
      <c r="R42" s="124">
        <v>25.887</v>
      </c>
    </row>
    <row r="43" spans="1:18" x14ac:dyDescent="0.2">
      <c r="A43" s="129">
        <v>37955</v>
      </c>
      <c r="B43" s="124">
        <v>23.45</v>
      </c>
      <c r="C43" s="124">
        <v>25.75</v>
      </c>
      <c r="D43" s="124">
        <v>28.725000000000001</v>
      </c>
      <c r="E43" s="124">
        <v>25.125</v>
      </c>
      <c r="F43" s="124">
        <v>22.9</v>
      </c>
      <c r="H43" s="130">
        <v>-0.44999999999999929</v>
      </c>
      <c r="I43" s="130">
        <v>-0.44999999999999929</v>
      </c>
      <c r="J43" s="130">
        <v>0.30000000000000071</v>
      </c>
      <c r="K43" s="130">
        <v>0.60000000000000142</v>
      </c>
      <c r="L43" s="130">
        <v>1.25</v>
      </c>
      <c r="N43" s="124">
        <v>23.9</v>
      </c>
      <c r="O43" s="124">
        <v>26.2</v>
      </c>
      <c r="P43" s="124">
        <v>28.425000000000001</v>
      </c>
      <c r="Q43" s="124">
        <v>24.524999999999999</v>
      </c>
      <c r="R43" s="124">
        <v>21.65</v>
      </c>
    </row>
    <row r="44" spans="1:18" x14ac:dyDescent="0.2">
      <c r="A44" s="129">
        <v>37986</v>
      </c>
      <c r="B44" s="124">
        <v>30.242000000000001</v>
      </c>
      <c r="C44" s="124">
        <v>32.496000000000002</v>
      </c>
      <c r="D44" s="124">
        <v>31.133000000000003</v>
      </c>
      <c r="E44" s="124">
        <v>28.823</v>
      </c>
      <c r="F44" s="124">
        <v>23.992000000000001</v>
      </c>
      <c r="H44" s="130">
        <v>0</v>
      </c>
      <c r="I44" s="130">
        <v>0</v>
      </c>
      <c r="J44" s="130">
        <v>0.62900000000000134</v>
      </c>
      <c r="K44" s="130">
        <v>0.62899999999999778</v>
      </c>
      <c r="L44" s="130">
        <v>1.2020000000000017</v>
      </c>
      <c r="N44" s="124">
        <v>30.242000000000001</v>
      </c>
      <c r="O44" s="124">
        <v>32.496000000000002</v>
      </c>
      <c r="P44" s="124">
        <v>30.504000000000001</v>
      </c>
      <c r="Q44" s="124">
        <v>28.194000000000003</v>
      </c>
      <c r="R44" s="124">
        <v>22.79</v>
      </c>
    </row>
    <row r="45" spans="1:18" x14ac:dyDescent="0.2">
      <c r="A45" s="129">
        <v>38017</v>
      </c>
      <c r="B45" s="124">
        <v>28.531000000000002</v>
      </c>
      <c r="C45" s="124">
        <v>27.662000000000003</v>
      </c>
      <c r="D45" s="124">
        <v>30.604000000000003</v>
      </c>
      <c r="E45" s="124">
        <v>27.183</v>
      </c>
      <c r="F45" s="124">
        <v>24.95</v>
      </c>
      <c r="H45" s="130">
        <v>0.3420000000000023</v>
      </c>
      <c r="I45" s="130">
        <v>0.29100000000000037</v>
      </c>
      <c r="J45" s="130">
        <v>0.76600000000000179</v>
      </c>
      <c r="K45" s="130">
        <v>1.0829999999999984</v>
      </c>
      <c r="L45" s="130">
        <v>0.99299999999999855</v>
      </c>
      <c r="N45" s="124">
        <v>28.189</v>
      </c>
      <c r="O45" s="124">
        <v>27.371000000000002</v>
      </c>
      <c r="P45" s="124">
        <v>29.838000000000001</v>
      </c>
      <c r="Q45" s="124">
        <v>26.1</v>
      </c>
      <c r="R45" s="124">
        <v>23.957000000000001</v>
      </c>
    </row>
    <row r="46" spans="1:18" x14ac:dyDescent="0.2">
      <c r="A46" s="129">
        <v>38046</v>
      </c>
      <c r="B46" s="124">
        <v>27.089000000000002</v>
      </c>
      <c r="C46" s="124">
        <v>26.946000000000002</v>
      </c>
      <c r="D46" s="124">
        <v>28.702000000000002</v>
      </c>
      <c r="E46" s="124">
        <v>26.79</v>
      </c>
      <c r="F46" s="124">
        <v>24.898</v>
      </c>
      <c r="H46" s="130">
        <v>-0.20199999999999818</v>
      </c>
      <c r="I46" s="130">
        <v>-0.27399999999999736</v>
      </c>
      <c r="J46" s="130">
        <v>0.75799999999999912</v>
      </c>
      <c r="K46" s="130">
        <v>1.0539999999999985</v>
      </c>
      <c r="L46" s="130">
        <v>1.0139999999999993</v>
      </c>
      <c r="N46" s="124">
        <v>27.291</v>
      </c>
      <c r="O46" s="124">
        <v>27.22</v>
      </c>
      <c r="P46" s="124">
        <v>27.944000000000003</v>
      </c>
      <c r="Q46" s="124">
        <v>25.736000000000001</v>
      </c>
      <c r="R46" s="124">
        <v>23.884</v>
      </c>
    </row>
    <row r="47" spans="1:18" x14ac:dyDescent="0.2">
      <c r="A47" s="129">
        <v>38077</v>
      </c>
      <c r="B47" s="124">
        <v>25.675000000000001</v>
      </c>
      <c r="C47" s="124">
        <v>26.244</v>
      </c>
      <c r="D47" s="124">
        <v>28.109000000000002</v>
      </c>
      <c r="E47" s="124">
        <v>26.633000000000003</v>
      </c>
      <c r="F47" s="124">
        <v>24.728000000000002</v>
      </c>
      <c r="H47" s="130">
        <v>-0.15399999999999991</v>
      </c>
      <c r="I47" s="130">
        <v>-0.27700000000000102</v>
      </c>
      <c r="J47" s="130">
        <v>0.76800000000000068</v>
      </c>
      <c r="K47" s="130">
        <v>1.0560000000000009</v>
      </c>
      <c r="L47" s="130">
        <v>0.98499999999999943</v>
      </c>
      <c r="N47" s="124">
        <v>25.829000000000001</v>
      </c>
      <c r="O47" s="124">
        <v>26.521000000000001</v>
      </c>
      <c r="P47" s="124">
        <v>27.341000000000001</v>
      </c>
      <c r="Q47" s="124">
        <v>25.577000000000002</v>
      </c>
      <c r="R47" s="124">
        <v>23.743000000000002</v>
      </c>
    </row>
    <row r="48" spans="1:18" x14ac:dyDescent="0.2">
      <c r="A48" s="129">
        <v>38107</v>
      </c>
      <c r="B48" s="124">
        <v>23.107000000000003</v>
      </c>
      <c r="C48" s="124">
        <v>25.124000000000002</v>
      </c>
      <c r="D48" s="124">
        <v>27.441000000000003</v>
      </c>
      <c r="E48" s="124">
        <v>27.155000000000001</v>
      </c>
      <c r="F48" s="124">
        <v>24.379000000000001</v>
      </c>
      <c r="H48" s="130">
        <v>-0.14699999999999847</v>
      </c>
      <c r="I48" s="130">
        <v>-0.17399999999999949</v>
      </c>
      <c r="J48" s="130">
        <v>1.0660000000000025</v>
      </c>
      <c r="K48" s="130">
        <v>1.2570000000000014</v>
      </c>
      <c r="L48" s="130">
        <v>1</v>
      </c>
      <c r="N48" s="124">
        <v>23.254000000000001</v>
      </c>
      <c r="O48" s="124">
        <v>25.298000000000002</v>
      </c>
      <c r="P48" s="124">
        <v>26.375</v>
      </c>
      <c r="Q48" s="124">
        <v>25.898</v>
      </c>
      <c r="R48" s="124">
        <v>23.379000000000001</v>
      </c>
    </row>
    <row r="49" spans="1:18" x14ac:dyDescent="0.2">
      <c r="A49" s="129">
        <v>38138</v>
      </c>
      <c r="B49" s="124">
        <v>15.855</v>
      </c>
      <c r="C49" s="124">
        <v>18.689</v>
      </c>
      <c r="D49" s="124">
        <v>28.381</v>
      </c>
      <c r="E49" s="124">
        <v>26.738</v>
      </c>
      <c r="F49" s="124">
        <v>23.787000000000003</v>
      </c>
      <c r="H49" s="130">
        <v>0.90500000000000114</v>
      </c>
      <c r="I49" s="130">
        <v>0.88799999999999812</v>
      </c>
      <c r="J49" s="130">
        <v>1.1679999999999993</v>
      </c>
      <c r="K49" s="130">
        <v>1.3389999999999986</v>
      </c>
      <c r="L49" s="130">
        <v>1.0280000000000022</v>
      </c>
      <c r="N49" s="124">
        <v>14.95</v>
      </c>
      <c r="O49" s="124">
        <v>17.801000000000002</v>
      </c>
      <c r="P49" s="124">
        <v>27.213000000000001</v>
      </c>
      <c r="Q49" s="124">
        <v>25.399000000000001</v>
      </c>
      <c r="R49" s="124">
        <v>22.759</v>
      </c>
    </row>
    <row r="50" spans="1:18" x14ac:dyDescent="0.2">
      <c r="A50" s="129">
        <v>38168</v>
      </c>
      <c r="B50" s="124">
        <v>19.529</v>
      </c>
      <c r="C50" s="124">
        <v>22.809000000000001</v>
      </c>
      <c r="D50" s="124">
        <v>30.147000000000002</v>
      </c>
      <c r="E50" s="124">
        <v>28.012</v>
      </c>
      <c r="F50" s="124">
        <v>24.514000000000003</v>
      </c>
      <c r="H50" s="130">
        <v>0.89099999999999824</v>
      </c>
      <c r="I50" s="130">
        <v>0.36299999999999955</v>
      </c>
      <c r="J50" s="130">
        <v>1.0760000000000005</v>
      </c>
      <c r="K50" s="130">
        <v>1.2809999999999988</v>
      </c>
      <c r="L50" s="130">
        <v>1.0340000000000025</v>
      </c>
      <c r="N50" s="124">
        <v>18.638000000000002</v>
      </c>
      <c r="O50" s="124">
        <v>22.446000000000002</v>
      </c>
      <c r="P50" s="124">
        <v>29.071000000000002</v>
      </c>
      <c r="Q50" s="124">
        <v>26.731000000000002</v>
      </c>
      <c r="R50" s="124">
        <v>23.48</v>
      </c>
    </row>
    <row r="51" spans="1:18" x14ac:dyDescent="0.2">
      <c r="A51" s="129">
        <v>38199</v>
      </c>
      <c r="B51" s="124">
        <v>33.835000000000001</v>
      </c>
      <c r="C51" s="124">
        <v>35.377000000000002</v>
      </c>
      <c r="D51" s="124">
        <v>32.792999999999999</v>
      </c>
      <c r="E51" s="124">
        <v>30.466000000000001</v>
      </c>
      <c r="F51" s="124">
        <v>28.046000000000003</v>
      </c>
      <c r="H51" s="130">
        <v>-0.19999999999999574</v>
      </c>
      <c r="I51" s="130">
        <v>-0.20100000000000051</v>
      </c>
      <c r="J51" s="130">
        <v>1.1369999999999969</v>
      </c>
      <c r="K51" s="130">
        <v>1.3870000000000005</v>
      </c>
      <c r="L51" s="130">
        <v>0.88200000000000145</v>
      </c>
      <c r="N51" s="124">
        <v>34.034999999999997</v>
      </c>
      <c r="O51" s="124">
        <v>35.578000000000003</v>
      </c>
      <c r="P51" s="124">
        <v>31.656000000000002</v>
      </c>
      <c r="Q51" s="124">
        <v>29.079000000000001</v>
      </c>
      <c r="R51" s="124">
        <v>27.164000000000001</v>
      </c>
    </row>
    <row r="52" spans="1:18" x14ac:dyDescent="0.2">
      <c r="A52" s="129">
        <v>38230</v>
      </c>
      <c r="B52" s="124">
        <v>35.584000000000003</v>
      </c>
      <c r="C52" s="124">
        <v>37.161000000000001</v>
      </c>
      <c r="D52" s="124">
        <v>32.724000000000004</v>
      </c>
      <c r="E52" s="124">
        <v>34.382000000000005</v>
      </c>
      <c r="F52" s="124">
        <v>30.281000000000002</v>
      </c>
      <c r="H52" s="130">
        <v>-9.5999999999996533E-2</v>
      </c>
      <c r="I52" s="130">
        <v>-0.10999999999999943</v>
      </c>
      <c r="J52" s="130">
        <v>1.1510000000000034</v>
      </c>
      <c r="K52" s="130">
        <v>1.4640000000000057</v>
      </c>
      <c r="L52" s="130">
        <v>0.6460000000000008</v>
      </c>
      <c r="N52" s="124">
        <v>35.68</v>
      </c>
      <c r="O52" s="124">
        <v>37.271000000000001</v>
      </c>
      <c r="P52" s="124">
        <v>31.573</v>
      </c>
      <c r="Q52" s="124">
        <v>32.917999999999999</v>
      </c>
      <c r="R52" s="124">
        <v>29.635000000000002</v>
      </c>
    </row>
    <row r="53" spans="1:18" x14ac:dyDescent="0.2">
      <c r="A53" s="129">
        <v>38260</v>
      </c>
      <c r="B53" s="124">
        <v>31.162000000000003</v>
      </c>
      <c r="C53" s="124">
        <v>32.622</v>
      </c>
      <c r="D53" s="124">
        <v>31.863000000000003</v>
      </c>
      <c r="E53" s="124">
        <v>32.85</v>
      </c>
      <c r="F53" s="124">
        <v>29.074999999999999</v>
      </c>
      <c r="H53" s="130">
        <v>-8.5999999999998522E-2</v>
      </c>
      <c r="I53" s="130">
        <v>-0.10200000000000387</v>
      </c>
      <c r="J53" s="130">
        <v>1.1440000000000019</v>
      </c>
      <c r="K53" s="130">
        <v>1.4059999999999988</v>
      </c>
      <c r="L53" s="130">
        <v>0.8819999999999979</v>
      </c>
      <c r="N53" s="124">
        <v>31.248000000000001</v>
      </c>
      <c r="O53" s="124">
        <v>32.724000000000004</v>
      </c>
      <c r="P53" s="124">
        <v>30.719000000000001</v>
      </c>
      <c r="Q53" s="124">
        <v>31.444000000000003</v>
      </c>
      <c r="R53" s="124">
        <v>28.193000000000001</v>
      </c>
    </row>
    <row r="54" spans="1:18" x14ac:dyDescent="0.2">
      <c r="A54" s="129">
        <v>38291</v>
      </c>
      <c r="B54" s="124">
        <v>27.921000000000003</v>
      </c>
      <c r="C54" s="124">
        <v>29.753</v>
      </c>
      <c r="D54" s="124">
        <v>29.863000000000003</v>
      </c>
      <c r="E54" s="124">
        <v>25.821000000000002</v>
      </c>
      <c r="F54" s="124">
        <v>26.918000000000003</v>
      </c>
      <c r="H54" s="130">
        <v>-0.28999999999999915</v>
      </c>
      <c r="I54" s="130">
        <v>-0.5660000000000025</v>
      </c>
      <c r="J54" s="130">
        <v>1.0010000000000012</v>
      </c>
      <c r="K54" s="130">
        <v>1.0470000000000006</v>
      </c>
      <c r="L54" s="130">
        <v>1.0760000000000005</v>
      </c>
      <c r="N54" s="124">
        <v>28.211000000000002</v>
      </c>
      <c r="O54" s="124">
        <v>30.319000000000003</v>
      </c>
      <c r="P54" s="124">
        <v>28.862000000000002</v>
      </c>
      <c r="Q54" s="124">
        <v>24.774000000000001</v>
      </c>
      <c r="R54" s="124">
        <v>25.842000000000002</v>
      </c>
    </row>
    <row r="55" spans="1:18" x14ac:dyDescent="0.2">
      <c r="A55" s="129">
        <v>38321</v>
      </c>
      <c r="B55" s="124">
        <v>24.385000000000002</v>
      </c>
      <c r="C55" s="124">
        <v>26.491</v>
      </c>
      <c r="D55" s="124">
        <v>29.011000000000003</v>
      </c>
      <c r="E55" s="124">
        <v>25.5</v>
      </c>
      <c r="F55" s="124">
        <v>23.847000000000001</v>
      </c>
      <c r="H55" s="130">
        <v>-0.3019999999999996</v>
      </c>
      <c r="I55" s="130">
        <v>-0.3160000000000025</v>
      </c>
      <c r="J55" s="130">
        <v>0.50100000000000122</v>
      </c>
      <c r="K55" s="130">
        <v>1.0470000000000006</v>
      </c>
      <c r="L55" s="130">
        <v>1.1070000000000029</v>
      </c>
      <c r="N55" s="124">
        <v>24.687000000000001</v>
      </c>
      <c r="O55" s="124">
        <v>26.807000000000002</v>
      </c>
      <c r="P55" s="124">
        <v>28.51</v>
      </c>
      <c r="Q55" s="124">
        <v>24.452999999999999</v>
      </c>
      <c r="R55" s="124">
        <v>22.74</v>
      </c>
    </row>
    <row r="56" spans="1:18" x14ac:dyDescent="0.2">
      <c r="A56" s="129">
        <v>38352</v>
      </c>
      <c r="B56" s="124">
        <v>29.81</v>
      </c>
      <c r="C56" s="124">
        <v>31.954999999999998</v>
      </c>
      <c r="D56" s="124">
        <v>31.204999999999998</v>
      </c>
      <c r="E56" s="124">
        <v>28.897000000000002</v>
      </c>
      <c r="F56" s="124">
        <v>24.543000000000003</v>
      </c>
      <c r="H56" s="130">
        <v>7.9999999999955662E-3</v>
      </c>
      <c r="I56" s="130">
        <v>-8.0000000000026716E-3</v>
      </c>
      <c r="J56" s="130">
        <v>0.75399999999999778</v>
      </c>
      <c r="K56" s="130">
        <v>1.085</v>
      </c>
      <c r="L56" s="130">
        <v>1.0890000000000022</v>
      </c>
      <c r="N56" s="124">
        <v>29.802000000000003</v>
      </c>
      <c r="O56" s="124">
        <v>31.963000000000001</v>
      </c>
      <c r="P56" s="124">
        <v>30.451000000000001</v>
      </c>
      <c r="Q56" s="124">
        <v>27.812000000000001</v>
      </c>
      <c r="R56" s="124">
        <v>23.454000000000001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7.7891666666666666</v>
      </c>
      <c r="C58" s="124">
        <v>7.83</v>
      </c>
      <c r="D58" s="124">
        <v>7.0451666666666668</v>
      </c>
      <c r="E58" s="124">
        <v>6.7834166666666675</v>
      </c>
      <c r="F58" s="124">
        <v>6.5693333333333328</v>
      </c>
      <c r="H58" s="130">
        <v>0.24774999999999991</v>
      </c>
      <c r="I58" s="130">
        <v>0.24366666666666781</v>
      </c>
      <c r="J58" s="130">
        <v>8.866666666666756E-2</v>
      </c>
      <c r="K58" s="130">
        <v>0.45166666666666799</v>
      </c>
      <c r="L58" s="130">
        <v>0.77158333333333218</v>
      </c>
      <c r="N58" s="124">
        <v>7.5414166666666667</v>
      </c>
      <c r="O58" s="124">
        <v>7.5863333333333332</v>
      </c>
      <c r="P58" s="124">
        <v>6.9564999999999992</v>
      </c>
      <c r="Q58" s="124">
        <v>6.3317499999999995</v>
      </c>
      <c r="R58" s="124">
        <v>5.7977500000000006</v>
      </c>
    </row>
    <row r="59" spans="1:18" x14ac:dyDescent="0.2">
      <c r="A59" s="131" t="s">
        <v>84</v>
      </c>
      <c r="B59" s="124">
        <v>26.906916666666671</v>
      </c>
      <c r="C59" s="124">
        <v>27.396666666666672</v>
      </c>
      <c r="D59" s="124">
        <v>29.63058333333333</v>
      </c>
      <c r="E59" s="124">
        <v>28.901583333333335</v>
      </c>
      <c r="F59" s="124">
        <v>26.601083333333335</v>
      </c>
      <c r="H59" s="130">
        <v>0.22433333333333394</v>
      </c>
      <c r="I59" s="130">
        <v>0.2241666666666724</v>
      </c>
      <c r="J59" s="130">
        <v>0.12466666666666271</v>
      </c>
      <c r="K59" s="130">
        <v>1.0979999999999954</v>
      </c>
      <c r="L59" s="130">
        <v>1.1129999999999995</v>
      </c>
      <c r="N59" s="124">
        <v>26.682583333333337</v>
      </c>
      <c r="O59" s="124">
        <v>27.172499999999999</v>
      </c>
      <c r="P59" s="124">
        <v>29.505916666666668</v>
      </c>
      <c r="Q59" s="124">
        <v>27.803583333333339</v>
      </c>
      <c r="R59" s="124">
        <v>25.488083333333336</v>
      </c>
    </row>
    <row r="60" spans="1:18" x14ac:dyDescent="0.2">
      <c r="A60" s="131" t="s">
        <v>85</v>
      </c>
      <c r="B60" s="124">
        <v>26.952583333333337</v>
      </c>
      <c r="C60" s="124">
        <v>28.486499999999996</v>
      </c>
      <c r="D60" s="124">
        <v>29.979833333333342</v>
      </c>
      <c r="E60" s="124">
        <v>28.284583333333334</v>
      </c>
      <c r="F60" s="124">
        <v>25.733750000000001</v>
      </c>
      <c r="H60" s="130">
        <v>5.8166666666668476E-2</v>
      </c>
      <c r="I60" s="130">
        <v>-4.9000000000003041E-2</v>
      </c>
      <c r="J60" s="130">
        <v>0.80016666666667646</v>
      </c>
      <c r="K60" s="130">
        <v>0.74958333333333371</v>
      </c>
      <c r="L60" s="130">
        <v>1.1088333333333331</v>
      </c>
      <c r="N60" s="124">
        <v>26.894416666666668</v>
      </c>
      <c r="O60" s="124">
        <v>28.535499999999999</v>
      </c>
      <c r="P60" s="124">
        <v>29.179666666666666</v>
      </c>
      <c r="Q60" s="124">
        <v>27.535</v>
      </c>
      <c r="R60" s="124">
        <v>24.624916666666667</v>
      </c>
    </row>
    <row r="61" spans="1:18" x14ac:dyDescent="0.2">
      <c r="A61" s="131" t="s">
        <v>86</v>
      </c>
      <c r="B61" s="124">
        <v>26.873583333333332</v>
      </c>
      <c r="C61" s="124">
        <v>28.402749999999997</v>
      </c>
      <c r="D61" s="124">
        <v>30.070250000000001</v>
      </c>
      <c r="E61" s="124">
        <v>28.368916666666667</v>
      </c>
      <c r="F61" s="124">
        <v>25.830499999999997</v>
      </c>
      <c r="H61" s="130">
        <v>5.5749999999996191E-2</v>
      </c>
      <c r="I61" s="130">
        <v>-4.050000000000864E-2</v>
      </c>
      <c r="J61" s="130">
        <v>0.9408333333333303</v>
      </c>
      <c r="K61" s="130">
        <v>1.2088333333333345</v>
      </c>
      <c r="L61" s="130">
        <v>0.97799999999999798</v>
      </c>
      <c r="N61" s="124">
        <v>26.817833333333336</v>
      </c>
      <c r="O61" s="124">
        <v>28.443250000000006</v>
      </c>
      <c r="P61" s="124">
        <v>29.129416666666671</v>
      </c>
      <c r="Q61" s="124">
        <v>27.160083333333333</v>
      </c>
      <c r="R61" s="124">
        <v>24.852499999999999</v>
      </c>
    </row>
    <row r="62" spans="1:18" x14ac:dyDescent="0.2">
      <c r="A62" s="131" t="s">
        <v>87</v>
      </c>
      <c r="B62" s="124">
        <v>27.261333333333329</v>
      </c>
      <c r="C62" s="124">
        <v>28.788083333333336</v>
      </c>
      <c r="D62" s="124">
        <v>30.167333333333332</v>
      </c>
      <c r="E62" s="124">
        <v>28.438083333333335</v>
      </c>
      <c r="F62" s="124">
        <v>25.978333333333335</v>
      </c>
      <c r="H62" s="130">
        <v>5.4916666666660063E-2</v>
      </c>
      <c r="I62" s="130">
        <v>-4.366666666666319E-2</v>
      </c>
      <c r="J62" s="130">
        <v>1.0591666666666661</v>
      </c>
      <c r="K62" s="130">
        <v>1.6398333333333355</v>
      </c>
      <c r="L62" s="130">
        <v>0.91916666666666913</v>
      </c>
      <c r="N62" s="124">
        <v>27.206416666666669</v>
      </c>
      <c r="O62" s="124">
        <v>28.83175</v>
      </c>
      <c r="P62" s="124">
        <v>29.108166666666666</v>
      </c>
      <c r="Q62" s="124">
        <v>26.798249999999999</v>
      </c>
      <c r="R62" s="124">
        <v>25.059166666666666</v>
      </c>
    </row>
    <row r="63" spans="1:18" x14ac:dyDescent="0.2">
      <c r="A63" s="131" t="s">
        <v>88</v>
      </c>
      <c r="B63" s="124">
        <v>27.571000000000002</v>
      </c>
      <c r="C63" s="124">
        <v>29.091333333333338</v>
      </c>
      <c r="D63" s="124">
        <v>30.221583333333331</v>
      </c>
      <c r="E63" s="124">
        <v>28.497333333333334</v>
      </c>
      <c r="F63" s="124">
        <v>26.159000000000002</v>
      </c>
      <c r="H63" s="130">
        <v>5.4750000000002075E-2</v>
      </c>
      <c r="I63" s="130">
        <v>-4.8166666666659808E-2</v>
      </c>
      <c r="J63" s="130">
        <v>1.1782499999999914</v>
      </c>
      <c r="K63" s="130">
        <v>1.6950000000000001</v>
      </c>
      <c r="L63" s="130">
        <v>0.92216666666666924</v>
      </c>
      <c r="N63" s="124">
        <v>27.516249999999999</v>
      </c>
      <c r="O63" s="124">
        <v>29.139499999999998</v>
      </c>
      <c r="P63" s="124">
        <v>29.04333333333334</v>
      </c>
      <c r="Q63" s="124">
        <v>26.802333333333333</v>
      </c>
      <c r="R63" s="124">
        <v>25.236833333333333</v>
      </c>
    </row>
    <row r="64" spans="1:18" x14ac:dyDescent="0.2">
      <c r="A64" s="131" t="s">
        <v>89</v>
      </c>
      <c r="B64" s="124">
        <v>27.817916666666665</v>
      </c>
      <c r="C64" s="124">
        <v>29.555833333333329</v>
      </c>
      <c r="D64" s="124">
        <v>30.276416666666666</v>
      </c>
      <c r="E64" s="124">
        <v>28.597916666666666</v>
      </c>
      <c r="F64" s="124">
        <v>26.327333333333339</v>
      </c>
      <c r="H64" s="130">
        <v>5.7666666666666089E-2</v>
      </c>
      <c r="I64" s="130">
        <v>-4.133333333333411E-2</v>
      </c>
      <c r="J64" s="130">
        <v>1.3003333333333309</v>
      </c>
      <c r="K64" s="130">
        <v>1.7484166666666603</v>
      </c>
      <c r="L64" s="130">
        <v>0.91525000000000745</v>
      </c>
      <c r="N64" s="124">
        <v>27.760249999999999</v>
      </c>
      <c r="O64" s="124">
        <v>29.597166666666663</v>
      </c>
      <c r="P64" s="124">
        <v>28.976083333333335</v>
      </c>
      <c r="Q64" s="124">
        <v>26.849500000000006</v>
      </c>
      <c r="R64" s="124">
        <v>25.412083333333332</v>
      </c>
    </row>
    <row r="65" spans="1:18" x14ac:dyDescent="0.2">
      <c r="A65" s="131" t="s">
        <v>90</v>
      </c>
      <c r="B65" s="124">
        <v>28.002333333333329</v>
      </c>
      <c r="C65" s="124">
        <v>30.615500000000001</v>
      </c>
      <c r="D65" s="124">
        <v>30.343000000000004</v>
      </c>
      <c r="E65" s="124">
        <v>28.647000000000006</v>
      </c>
      <c r="F65" s="124">
        <v>26.505833333333332</v>
      </c>
      <c r="H65" s="130">
        <v>5.6749999999997414E-2</v>
      </c>
      <c r="I65" s="130">
        <v>-5.2166666666664696E-2</v>
      </c>
      <c r="J65" s="130">
        <v>1.4104166666666664</v>
      </c>
      <c r="K65" s="130">
        <v>1.7988333333333344</v>
      </c>
      <c r="L65" s="130">
        <v>0.91433333333332456</v>
      </c>
      <c r="N65" s="124">
        <v>27.945583333333332</v>
      </c>
      <c r="O65" s="124">
        <v>30.667666666666666</v>
      </c>
      <c r="P65" s="124">
        <v>28.932583333333337</v>
      </c>
      <c r="Q65" s="124">
        <v>26.848166666666671</v>
      </c>
      <c r="R65" s="124">
        <v>25.591500000000007</v>
      </c>
    </row>
    <row r="66" spans="1:18" x14ac:dyDescent="0.2">
      <c r="A66" s="131" t="s">
        <v>91</v>
      </c>
      <c r="B66" s="124">
        <v>28.20675</v>
      </c>
      <c r="C66" s="124">
        <v>31.807333333333332</v>
      </c>
      <c r="D66" s="124">
        <v>30.420333333333328</v>
      </c>
      <c r="E66" s="124">
        <v>28.72966666666667</v>
      </c>
      <c r="F66" s="124">
        <v>26.71908333333333</v>
      </c>
      <c r="H66" s="130">
        <v>5.833333333333357E-2</v>
      </c>
      <c r="I66" s="130">
        <v>-4.5583333333340192E-2</v>
      </c>
      <c r="J66" s="130">
        <v>1.5298333333333254</v>
      </c>
      <c r="K66" s="130">
        <v>1.8562500000000099</v>
      </c>
      <c r="L66" s="130">
        <v>0.91233333333333277</v>
      </c>
      <c r="N66" s="124">
        <v>28.148416666666666</v>
      </c>
      <c r="O66" s="124">
        <v>31.852916666666673</v>
      </c>
      <c r="P66" s="124">
        <v>28.890500000000003</v>
      </c>
      <c r="Q66" s="124">
        <v>26.87341666666666</v>
      </c>
      <c r="R66" s="124">
        <v>25.806749999999997</v>
      </c>
    </row>
    <row r="67" spans="1:18" x14ac:dyDescent="0.2">
      <c r="A67" s="131" t="s">
        <v>92</v>
      </c>
      <c r="B67" s="124">
        <v>28.415166666666664</v>
      </c>
      <c r="C67" s="124">
        <v>33.010416666666664</v>
      </c>
      <c r="D67" s="124">
        <v>30.500666666666664</v>
      </c>
      <c r="E67" s="124">
        <v>28.798249999999999</v>
      </c>
      <c r="F67" s="124">
        <v>26.91566666666667</v>
      </c>
      <c r="H67" s="130">
        <v>5.6333333333327573E-2</v>
      </c>
      <c r="I67" s="130">
        <v>-4.4583333333335418E-2</v>
      </c>
      <c r="J67" s="130">
        <v>1.6580833333333267</v>
      </c>
      <c r="K67" s="130">
        <v>1.9084999999999965</v>
      </c>
      <c r="L67" s="130">
        <v>0.9131666666666689</v>
      </c>
      <c r="N67" s="124">
        <v>28.358833333333337</v>
      </c>
      <c r="O67" s="124">
        <v>33.055</v>
      </c>
      <c r="P67" s="124">
        <v>28.842583333333337</v>
      </c>
      <c r="Q67" s="124">
        <v>26.889750000000003</v>
      </c>
      <c r="R67" s="124">
        <v>26.002500000000001</v>
      </c>
    </row>
    <row r="68" spans="1:18" x14ac:dyDescent="0.2">
      <c r="A68" s="129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Curve Summary Temp</vt:lpstr>
      <vt:lpstr>Power Desk Daily PriceA</vt:lpstr>
      <vt:lpstr>Power Price</vt:lpstr>
      <vt:lpstr>Power Off-Peak Prices</vt:lpstr>
      <vt:lpstr>Daily Peak and Off Peak</vt:lpstr>
      <vt:lpstr>Power West Price OP 6 by 8</vt:lpstr>
      <vt:lpstr>Power West Price Peak-Tim</vt:lpstr>
      <vt:lpstr>Power West Price Off Peak-Tim</vt:lpstr>
      <vt:lpstr>'Power Off-Peak Prices'!DetailData</vt:lpstr>
      <vt:lpstr>'Power Price'!DetailData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Peak'!Print_Area</vt:lpstr>
      <vt:lpstr>'Power Desk Daily PriceA'!Print_Area</vt:lpstr>
      <vt:lpstr>'Power Off-Peak Prices'!Print_Area</vt:lpstr>
      <vt:lpstr>'Power Price'!Print_Area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Felienne</cp:lastModifiedBy>
  <cp:lastPrinted>2001-10-23T18:23:25Z</cp:lastPrinted>
  <dcterms:created xsi:type="dcterms:W3CDTF">2000-04-24T18:04:08Z</dcterms:created>
  <dcterms:modified xsi:type="dcterms:W3CDTF">2014-09-05T11:11:57Z</dcterms:modified>
</cp:coreProperties>
</file>