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P8" i="46933" s="1"/>
  <c r="G8" i="46933"/>
  <c r="H8" i="46933"/>
  <c r="I8" i="46933"/>
  <c r="J8" i="46933"/>
  <c r="K8" i="46933"/>
  <c r="O8" i="46933" s="1"/>
  <c r="L8" i="46933"/>
  <c r="M8" i="46933"/>
  <c r="M18" i="46933" s="1"/>
  <c r="N18" i="46933" s="1"/>
  <c r="N8" i="46933"/>
  <c r="R8" i="46933"/>
  <c r="S8" i="46933"/>
  <c r="T8" i="46933"/>
  <c r="D9" i="46933"/>
  <c r="E9" i="46933"/>
  <c r="F9" i="46933"/>
  <c r="P9" i="46933" s="1"/>
  <c r="G9" i="46933"/>
  <c r="H9" i="46933"/>
  <c r="I9" i="46933"/>
  <c r="J9" i="46933"/>
  <c r="K9" i="46933"/>
  <c r="O9" i="46933" s="1"/>
  <c r="L9" i="46933"/>
  <c r="M9" i="46933"/>
  <c r="N9" i="46933"/>
  <c r="R9" i="46933"/>
  <c r="S9" i="46933"/>
  <c r="T9" i="46933"/>
  <c r="D10" i="46933"/>
  <c r="E10" i="46933"/>
  <c r="F10" i="46933"/>
  <c r="P10" i="46933" s="1"/>
  <c r="G10" i="46933"/>
  <c r="H10" i="46933"/>
  <c r="I10" i="46933"/>
  <c r="J10" i="46933"/>
  <c r="K10" i="46933"/>
  <c r="O10" i="46933" s="1"/>
  <c r="L10" i="46933"/>
  <c r="M10" i="46933"/>
  <c r="N10" i="46933"/>
  <c r="R10" i="46933"/>
  <c r="S10" i="46933"/>
  <c r="T10" i="46933"/>
  <c r="D11" i="46933"/>
  <c r="E11" i="46933"/>
  <c r="F11" i="46933"/>
  <c r="P11" i="46933" s="1"/>
  <c r="G11" i="46933"/>
  <c r="H11" i="46933"/>
  <c r="I11" i="46933"/>
  <c r="J11" i="46933"/>
  <c r="K11" i="46933"/>
  <c r="O11" i="46933" s="1"/>
  <c r="L11" i="46933"/>
  <c r="M11" i="46933"/>
  <c r="N11" i="46933"/>
  <c r="R11" i="46933"/>
  <c r="S11" i="46933"/>
  <c r="T11" i="46933"/>
  <c r="D12" i="46933"/>
  <c r="E12" i="46933"/>
  <c r="F12" i="46933"/>
  <c r="P12" i="46933" s="1"/>
  <c r="G12" i="46933"/>
  <c r="H12" i="46933"/>
  <c r="I12" i="46933"/>
  <c r="J12" i="46933"/>
  <c r="K12" i="46933"/>
  <c r="M12" i="46933"/>
  <c r="N12" i="46933"/>
  <c r="O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 s="1"/>
  <c r="O13" i="46933"/>
  <c r="P13" i="46933"/>
  <c r="R13" i="46933"/>
  <c r="S13" i="46933"/>
  <c r="T13" i="46933"/>
  <c r="D14" i="46933"/>
  <c r="O14" i="46933" s="1"/>
  <c r="E14" i="46933"/>
  <c r="F14" i="46933"/>
  <c r="G14" i="46933"/>
  <c r="H14" i="46933"/>
  <c r="I14" i="46933"/>
  <c r="J14" i="46933"/>
  <c r="K14" i="46933"/>
  <c r="L14" i="46933"/>
  <c r="N14" i="46933"/>
  <c r="P14" i="46933"/>
  <c r="D15" i="46933"/>
  <c r="O15" i="46933" s="1"/>
  <c r="E15" i="46933"/>
  <c r="F15" i="46933"/>
  <c r="G15" i="46933"/>
  <c r="H15" i="46933"/>
  <c r="I15" i="46933"/>
  <c r="J15" i="46933"/>
  <c r="K15" i="46933"/>
  <c r="N15" i="46933" s="1"/>
  <c r="L15" i="46933"/>
  <c r="P15" i="46933" s="1"/>
  <c r="D16" i="46933"/>
  <c r="O16" i="46933" s="1"/>
  <c r="E16" i="46933"/>
  <c r="F16" i="46933"/>
  <c r="G16" i="46933"/>
  <c r="H16" i="46933"/>
  <c r="I16" i="46933"/>
  <c r="J16" i="46933"/>
  <c r="K16" i="46933"/>
  <c r="L16" i="46933"/>
  <c r="N16" i="46933"/>
  <c r="P16" i="46933"/>
  <c r="D17" i="46933"/>
  <c r="O17" i="46933" s="1"/>
  <c r="E17" i="46933"/>
  <c r="F17" i="46933"/>
  <c r="G17" i="46933"/>
  <c r="H17" i="46933"/>
  <c r="I17" i="46933"/>
  <c r="J17" i="46933"/>
  <c r="K17" i="46933"/>
  <c r="N17" i="46933" s="1"/>
  <c r="L17" i="46933"/>
  <c r="P17" i="46933" s="1"/>
  <c r="D18" i="46933"/>
  <c r="O18" i="46933" s="1"/>
  <c r="E18" i="46933"/>
  <c r="F18" i="46933"/>
  <c r="G18" i="46933"/>
  <c r="H18" i="46933"/>
  <c r="I18" i="46933"/>
  <c r="J18" i="46933"/>
  <c r="K18" i="46933"/>
  <c r="P18" i="46933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P19" i="46933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P20" i="46933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P21" i="46933"/>
  <c r="R21" i="46933"/>
  <c r="S21" i="46933"/>
  <c r="T21" i="46933"/>
  <c r="D22" i="46933"/>
  <c r="P22" i="46933" s="1"/>
  <c r="E22" i="46933"/>
  <c r="F22" i="46933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O24" i="46933" s="1"/>
  <c r="M24" i="46933"/>
  <c r="P24" i="46933"/>
  <c r="R24" i="46933"/>
  <c r="S24" i="46933"/>
  <c r="T24" i="46933"/>
  <c r="D25" i="46933"/>
  <c r="P25" i="46933" s="1"/>
  <c r="E25" i="46933"/>
  <c r="F25" i="46933"/>
  <c r="G25" i="46933"/>
  <c r="H25" i="46933"/>
  <c r="I25" i="46933"/>
  <c r="J25" i="46933"/>
  <c r="K25" i="46933"/>
  <c r="M25" i="46933"/>
  <c r="N25" i="46933" s="1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 s="1"/>
  <c r="O27" i="46933"/>
  <c r="P27" i="46933"/>
  <c r="D28" i="46933"/>
  <c r="E28" i="46933"/>
  <c r="P28" i="46933" s="1"/>
  <c r="F28" i="46933"/>
  <c r="G28" i="46933"/>
  <c r="H28" i="46933"/>
  <c r="I28" i="46933"/>
  <c r="J28" i="46933"/>
  <c r="K28" i="46933"/>
  <c r="N28" i="46933" s="1"/>
  <c r="D29" i="46933"/>
  <c r="O29" i="46933" s="1"/>
  <c r="E29" i="46933"/>
  <c r="P29" i="46933" s="1"/>
  <c r="F29" i="46933"/>
  <c r="G29" i="46933"/>
  <c r="H29" i="46933"/>
  <c r="I29" i="46933"/>
  <c r="J29" i="46933"/>
  <c r="K29" i="46933"/>
  <c r="N29" i="46933"/>
  <c r="D30" i="46933"/>
  <c r="E30" i="46933"/>
  <c r="P30" i="46933" s="1"/>
  <c r="F30" i="46933"/>
  <c r="G30" i="46933"/>
  <c r="H30" i="46933"/>
  <c r="I30" i="46933"/>
  <c r="J30" i="46933"/>
  <c r="K30" i="46933"/>
  <c r="N30" i="46933"/>
  <c r="O30" i="46933"/>
  <c r="D31" i="46933"/>
  <c r="O31" i="46933" s="1"/>
  <c r="E31" i="46933"/>
  <c r="F31" i="46933"/>
  <c r="G31" i="46933"/>
  <c r="H31" i="46933"/>
  <c r="I31" i="46933"/>
  <c r="J31" i="46933"/>
  <c r="K31" i="46933"/>
  <c r="N31" i="46933"/>
  <c r="P31" i="46933"/>
  <c r="D32" i="46933"/>
  <c r="E32" i="46933"/>
  <c r="F32" i="46933"/>
  <c r="G32" i="46933"/>
  <c r="H32" i="46933"/>
  <c r="I32" i="46933"/>
  <c r="J32" i="46933"/>
  <c r="K32" i="46933"/>
  <c r="O32" i="46933"/>
  <c r="P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E34" i="46933"/>
  <c r="F34" i="46933"/>
  <c r="G34" i="46933"/>
  <c r="H34" i="46933"/>
  <c r="I34" i="46933"/>
  <c r="J34" i="46933"/>
  <c r="K34" i="46933"/>
  <c r="L34" i="46933"/>
  <c r="O34" i="46933"/>
  <c r="P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38" i="1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V107" i="1" s="1"/>
  <c r="W64" i="1"/>
  <c r="X64" i="1"/>
  <c r="X107" i="1" s="1"/>
  <c r="Y64" i="1"/>
  <c r="Z64" i="1"/>
  <c r="AA64" i="1"/>
  <c r="AB64" i="1"/>
  <c r="AC64" i="1"/>
  <c r="AD64" i="1"/>
  <c r="AD107" i="1" s="1"/>
  <c r="AE64" i="1"/>
  <c r="AF64" i="1"/>
  <c r="AF107" i="1" s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U107" i="1" s="1"/>
  <c r="V67" i="1"/>
  <c r="W67" i="1"/>
  <c r="W107" i="1" s="1"/>
  <c r="X67" i="1"/>
  <c r="Y67" i="1"/>
  <c r="Z67" i="1"/>
  <c r="AA67" i="1"/>
  <c r="AB67" i="1"/>
  <c r="AC67" i="1"/>
  <c r="AC107" i="1" s="1"/>
  <c r="AD67" i="1"/>
  <c r="AE67" i="1"/>
  <c r="AE107" i="1" s="1"/>
  <c r="AF67" i="1"/>
  <c r="AG67" i="1"/>
  <c r="AH67" i="1"/>
  <c r="AI67" i="1"/>
  <c r="AJ67" i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T70" i="1"/>
  <c r="T107" i="1" s="1"/>
  <c r="U70" i="1"/>
  <c r="V70" i="1"/>
  <c r="W70" i="1"/>
  <c r="X70" i="1"/>
  <c r="Y70" i="1"/>
  <c r="Y107" i="1" s="1"/>
  <c r="Z70" i="1"/>
  <c r="Z107" i="1" s="1"/>
  <c r="AA70" i="1"/>
  <c r="AB70" i="1"/>
  <c r="AB107" i="1" s="1"/>
  <c r="AC70" i="1"/>
  <c r="AD70" i="1"/>
  <c r="AE70" i="1"/>
  <c r="AF70" i="1"/>
  <c r="AG70" i="1"/>
  <c r="AG107" i="1" s="1"/>
  <c r="AH70" i="1"/>
  <c r="AH107" i="1" s="1"/>
  <c r="AI70" i="1"/>
  <c r="AJ70" i="1"/>
  <c r="AJ107" i="1" s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S107" i="1"/>
  <c r="AA107" i="1"/>
  <c r="AI107" i="1"/>
  <c r="B3" i="2"/>
  <c r="D73" i="2" s="1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T9" i="2"/>
  <c r="E12" i="2"/>
  <c r="G12" i="2"/>
  <c r="I12" i="2"/>
  <c r="I24" i="2" s="1"/>
  <c r="I29" i="2" s="1"/>
  <c r="K12" i="2"/>
  <c r="K24" i="2" s="1"/>
  <c r="K29" i="2" s="1"/>
  <c r="M12" i="2"/>
  <c r="O12" i="2"/>
  <c r="O24" i="2" s="1"/>
  <c r="Q12" i="2"/>
  <c r="S12" i="2"/>
  <c r="U12" i="2"/>
  <c r="W12" i="2"/>
  <c r="Y12" i="2"/>
  <c r="Y24" i="2" s="1"/>
  <c r="Y29" i="2" s="1"/>
  <c r="AA12" i="2"/>
  <c r="AA24" i="2" s="1"/>
  <c r="AC12" i="2"/>
  <c r="AE12" i="2"/>
  <c r="AI12" i="2" s="1"/>
  <c r="AG12" i="2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C24" i="2" s="1"/>
  <c r="AC29" i="2" s="1"/>
  <c r="AE13" i="2"/>
  <c r="AG13" i="2"/>
  <c r="E14" i="2"/>
  <c r="G14" i="2"/>
  <c r="AA14" i="2" s="1"/>
  <c r="AK14" i="2" s="1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AA15" i="2" s="1"/>
  <c r="AK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G15" i="2"/>
  <c r="AG24" i="2" s="1"/>
  <c r="AG29" i="2" s="1"/>
  <c r="AI15" i="2"/>
  <c r="E17" i="2"/>
  <c r="G17" i="2"/>
  <c r="AA17" i="2" s="1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AK17" i="2" s="1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I18" i="2" s="1"/>
  <c r="AK18" i="2" s="1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I19" i="2" s="1"/>
  <c r="AK19" i="2" s="1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I21" i="2" s="1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K22" i="2" s="1"/>
  <c r="AG22" i="2"/>
  <c r="AG23" i="2"/>
  <c r="E24" i="2"/>
  <c r="E29" i="2" s="1"/>
  <c r="G24" i="2"/>
  <c r="G29" i="2" s="1"/>
  <c r="M24" i="2"/>
  <c r="Q24" i="2"/>
  <c r="S24" i="2"/>
  <c r="U24" i="2"/>
  <c r="U29" i="2" s="1"/>
  <c r="W24" i="2"/>
  <c r="W29" i="2" s="1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G25" i="2"/>
  <c r="AI25" i="2"/>
  <c r="AK25" i="2"/>
  <c r="E26" i="2"/>
  <c r="G26" i="2"/>
  <c r="AA26" i="2" s="1"/>
  <c r="AA31" i="2" s="1"/>
  <c r="I26" i="2"/>
  <c r="K26" i="2"/>
  <c r="M26" i="2"/>
  <c r="M31" i="2" s="1"/>
  <c r="M33" i="2" s="1"/>
  <c r="M35" i="2" s="1"/>
  <c r="O26" i="2"/>
  <c r="Q26" i="2"/>
  <c r="Q31" i="2" s="1"/>
  <c r="Q33" i="2" s="1"/>
  <c r="Q35" i="2" s="1"/>
  <c r="S26" i="2"/>
  <c r="S31" i="2" s="1"/>
  <c r="S33" i="2" s="1"/>
  <c r="S35" i="2" s="1"/>
  <c r="U26" i="2"/>
  <c r="W26" i="2"/>
  <c r="W31" i="2" s="1"/>
  <c r="W33" i="2" s="1"/>
  <c r="W35" i="2" s="1"/>
  <c r="Y26" i="2"/>
  <c r="AC26" i="2"/>
  <c r="AC31" i="2" s="1"/>
  <c r="AE26" i="2"/>
  <c r="AG26" i="2"/>
  <c r="AG31" i="2" s="1"/>
  <c r="AG35" i="2" s="1"/>
  <c r="AI26" i="2"/>
  <c r="AK26" i="2" s="1"/>
  <c r="E27" i="2"/>
  <c r="AA27" i="2" s="1"/>
  <c r="G27" i="2"/>
  <c r="I27" i="2"/>
  <c r="K27" i="2"/>
  <c r="M27" i="2"/>
  <c r="O27" i="2"/>
  <c r="Q27" i="2"/>
  <c r="S27" i="2"/>
  <c r="U27" i="2"/>
  <c r="W27" i="2"/>
  <c r="Y27" i="2"/>
  <c r="AC27" i="2"/>
  <c r="AI27" i="2" s="1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I28" i="2" s="1"/>
  <c r="AK28" i="2" s="1"/>
  <c r="AG28" i="2"/>
  <c r="M29" i="2"/>
  <c r="Q29" i="2"/>
  <c r="E31" i="2"/>
  <c r="E33" i="2" s="1"/>
  <c r="I31" i="2"/>
  <c r="I33" i="2" s="1"/>
  <c r="I35" i="2" s="1"/>
  <c r="K31" i="2"/>
  <c r="K33" i="2" s="1"/>
  <c r="K35" i="2" s="1"/>
  <c r="O31" i="2"/>
  <c r="O33" i="2" s="1"/>
  <c r="O35" i="2" s="1"/>
  <c r="U31" i="2"/>
  <c r="U33" i="2" s="1"/>
  <c r="Y31" i="2"/>
  <c r="Y33" i="2" s="1"/>
  <c r="Y35" i="2" s="1"/>
  <c r="AE31" i="2"/>
  <c r="AE35" i="2" s="1"/>
  <c r="AA32" i="2"/>
  <c r="AI32" i="2"/>
  <c r="AK32" i="2"/>
  <c r="AA34" i="2"/>
  <c r="AK34" i="2"/>
  <c r="U35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I38" i="2" s="1"/>
  <c r="AE38" i="2"/>
  <c r="AG38" i="2"/>
  <c r="E41" i="2"/>
  <c r="G41" i="2"/>
  <c r="I41" i="2"/>
  <c r="K41" i="2"/>
  <c r="M41" i="2"/>
  <c r="M53" i="2" s="1"/>
  <c r="M58" i="2" s="1"/>
  <c r="O41" i="2"/>
  <c r="Q41" i="2"/>
  <c r="S41" i="2"/>
  <c r="S53" i="2" s="1"/>
  <c r="U41" i="2"/>
  <c r="W41" i="2"/>
  <c r="Y41" i="2"/>
  <c r="AA41" i="2"/>
  <c r="AC41" i="2"/>
  <c r="AC53" i="2" s="1"/>
  <c r="AC58" i="2" s="1"/>
  <c r="AE41" i="2"/>
  <c r="AE53" i="2" s="1"/>
  <c r="AE58" i="2" s="1"/>
  <c r="AG41" i="2"/>
  <c r="AI41" i="2"/>
  <c r="AK41" i="2" s="1"/>
  <c r="AK53" i="2" s="1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AG53" i="2" s="1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I43" i="2" s="1"/>
  <c r="AK43" i="2" s="1"/>
  <c r="AG43" i="2"/>
  <c r="E44" i="2"/>
  <c r="G44" i="2"/>
  <c r="I44" i="2"/>
  <c r="K44" i="2"/>
  <c r="M44" i="2"/>
  <c r="O44" i="2"/>
  <c r="Q44" i="2"/>
  <c r="S44" i="2"/>
  <c r="U44" i="2"/>
  <c r="W44" i="2"/>
  <c r="Y44" i="2"/>
  <c r="AC44" i="2"/>
  <c r="AI44" i="2" s="1"/>
  <c r="AE44" i="2"/>
  <c r="AG44" i="2"/>
  <c r="E46" i="2"/>
  <c r="G46" i="2"/>
  <c r="AA46" i="2" s="1"/>
  <c r="AK46" i="2" s="1"/>
  <c r="I46" i="2"/>
  <c r="K46" i="2"/>
  <c r="M46" i="2"/>
  <c r="O46" i="2"/>
  <c r="Q46" i="2"/>
  <c r="S46" i="2"/>
  <c r="U46" i="2"/>
  <c r="W46" i="2"/>
  <c r="Y46" i="2"/>
  <c r="AC46" i="2"/>
  <c r="AE46" i="2"/>
  <c r="AG46" i="2"/>
  <c r="AI46" i="2"/>
  <c r="E47" i="2"/>
  <c r="AA47" i="2" s="1"/>
  <c r="AK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E48" i="2"/>
  <c r="G48" i="2"/>
  <c r="AA48" i="2" s="1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AK48" i="2" s="1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I49" i="2" s="1"/>
  <c r="AE49" i="2"/>
  <c r="AG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 s="1"/>
  <c r="E51" i="2"/>
  <c r="G51" i="2"/>
  <c r="I51" i="2"/>
  <c r="K51" i="2"/>
  <c r="AA51" i="2" s="1"/>
  <c r="M51" i="2"/>
  <c r="O51" i="2"/>
  <c r="Q51" i="2"/>
  <c r="S51" i="2"/>
  <c r="U51" i="2"/>
  <c r="W51" i="2"/>
  <c r="Y51" i="2"/>
  <c r="AE51" i="2"/>
  <c r="AI51" i="2" s="1"/>
  <c r="AK51" i="2" s="1"/>
  <c r="AG51" i="2"/>
  <c r="AG52" i="2"/>
  <c r="E53" i="2"/>
  <c r="G53" i="2"/>
  <c r="G58" i="2" s="1"/>
  <c r="I53" i="2"/>
  <c r="K53" i="2"/>
  <c r="O53" i="2"/>
  <c r="O58" i="2" s="1"/>
  <c r="Q53" i="2"/>
  <c r="U53" i="2"/>
  <c r="W53" i="2"/>
  <c r="W58" i="2" s="1"/>
  <c r="Y53" i="2"/>
  <c r="Y58" i="2" s="1"/>
  <c r="AA53" i="2"/>
  <c r="E54" i="2"/>
  <c r="AA54" i="2" s="1"/>
  <c r="G54" i="2"/>
  <c r="I54" i="2"/>
  <c r="K54" i="2"/>
  <c r="M54" i="2"/>
  <c r="O54" i="2"/>
  <c r="Q54" i="2"/>
  <c r="S54" i="2"/>
  <c r="U54" i="2"/>
  <c r="W54" i="2"/>
  <c r="Y54" i="2"/>
  <c r="AC54" i="2"/>
  <c r="AI54" i="2" s="1"/>
  <c r="AE54" i="2"/>
  <c r="AG54" i="2"/>
  <c r="E55" i="2"/>
  <c r="E60" i="2" s="1"/>
  <c r="G55" i="2"/>
  <c r="G60" i="2" s="1"/>
  <c r="I55" i="2"/>
  <c r="K55" i="2"/>
  <c r="K60" i="2" s="1"/>
  <c r="K62" i="2" s="1"/>
  <c r="K64" i="2" s="1"/>
  <c r="M55" i="2"/>
  <c r="O55" i="2"/>
  <c r="Q55" i="2"/>
  <c r="Q60" i="2" s="1"/>
  <c r="Q62" i="2" s="1"/>
  <c r="Q64" i="2" s="1"/>
  <c r="S55" i="2"/>
  <c r="U55" i="2"/>
  <c r="U60" i="2" s="1"/>
  <c r="U62" i="2" s="1"/>
  <c r="U64" i="2" s="1"/>
  <c r="W55" i="2"/>
  <c r="W60" i="2" s="1"/>
  <c r="Y55" i="2"/>
  <c r="AA55" i="2"/>
  <c r="AK55" i="2" s="1"/>
  <c r="AC55" i="2"/>
  <c r="AE55" i="2"/>
  <c r="AG55" i="2"/>
  <c r="AG60" i="2" s="1"/>
  <c r="AI55" i="2"/>
  <c r="E56" i="2"/>
  <c r="AA56" i="2" s="1"/>
  <c r="AK56" i="2" s="1"/>
  <c r="G56" i="2"/>
  <c r="I56" i="2"/>
  <c r="K56" i="2"/>
  <c r="M56" i="2"/>
  <c r="O56" i="2"/>
  <c r="Q56" i="2"/>
  <c r="S56" i="2"/>
  <c r="U56" i="2"/>
  <c r="U58" i="2" s="1"/>
  <c r="W56" i="2"/>
  <c r="Y56" i="2"/>
  <c r="AC56" i="2"/>
  <c r="AE56" i="2"/>
  <c r="AG56" i="2"/>
  <c r="AI56" i="2"/>
  <c r="E57" i="2"/>
  <c r="G57" i="2"/>
  <c r="AA57" i="2" s="1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AK57" i="2" s="1"/>
  <c r="Q58" i="2"/>
  <c r="AG58" i="2"/>
  <c r="I60" i="2"/>
  <c r="I62" i="2" s="1"/>
  <c r="I64" i="2" s="1"/>
  <c r="M60" i="2"/>
  <c r="M62" i="2" s="1"/>
  <c r="M64" i="2" s="1"/>
  <c r="O60" i="2"/>
  <c r="O62" i="2" s="1"/>
  <c r="O64" i="2" s="1"/>
  <c r="S60" i="2"/>
  <c r="S62" i="2" s="1"/>
  <c r="S64" i="2" s="1"/>
  <c r="Y60" i="2"/>
  <c r="Y62" i="2" s="1"/>
  <c r="Y64" i="2" s="1"/>
  <c r="AC60" i="2"/>
  <c r="AE60" i="2"/>
  <c r="AI60" i="2"/>
  <c r="AA61" i="2"/>
  <c r="AI61" i="2"/>
  <c r="AK61" i="2"/>
  <c r="G62" i="2"/>
  <c r="G64" i="2" s="1"/>
  <c r="W62" i="2"/>
  <c r="O63" i="2"/>
  <c r="AA63" i="2"/>
  <c r="AK63" i="2"/>
  <c r="W64" i="2"/>
  <c r="E67" i="2"/>
  <c r="AA67" i="2" s="1"/>
  <c r="AA71" i="2" s="1"/>
  <c r="G67" i="2"/>
  <c r="G71" i="2" s="1"/>
  <c r="I67" i="2"/>
  <c r="I71" i="2" s="1"/>
  <c r="K67" i="2"/>
  <c r="M67" i="2"/>
  <c r="M71" i="2" s="1"/>
  <c r="O67" i="2"/>
  <c r="Q67" i="2"/>
  <c r="S67" i="2"/>
  <c r="S71" i="2" s="1"/>
  <c r="U67" i="2"/>
  <c r="W67" i="2"/>
  <c r="W71" i="2" s="1"/>
  <c r="Y67" i="2"/>
  <c r="Y71" i="2" s="1"/>
  <c r="AC67" i="2"/>
  <c r="AE67" i="2"/>
  <c r="AG67" i="2"/>
  <c r="E68" i="2"/>
  <c r="G68" i="2"/>
  <c r="I68" i="2"/>
  <c r="K68" i="2"/>
  <c r="K71" i="2" s="1"/>
  <c r="M68" i="2"/>
  <c r="O68" i="2"/>
  <c r="Q68" i="2"/>
  <c r="S68" i="2"/>
  <c r="U68" i="2"/>
  <c r="W68" i="2"/>
  <c r="Y68" i="2"/>
  <c r="AA68" i="2"/>
  <c r="AK68" i="2" s="1"/>
  <c r="AC68" i="2"/>
  <c r="AE68" i="2"/>
  <c r="AG68" i="2"/>
  <c r="AI68" i="2"/>
  <c r="E69" i="2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G70" i="2"/>
  <c r="AA70" i="2" s="1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AK70" i="2" s="1"/>
  <c r="E71" i="2"/>
  <c r="O71" i="2"/>
  <c r="Q71" i="2"/>
  <c r="U71" i="2"/>
  <c r="AE71" i="2"/>
  <c r="AG71" i="2"/>
  <c r="AG74" i="2"/>
  <c r="E75" i="2"/>
  <c r="G75" i="2"/>
  <c r="I75" i="2"/>
  <c r="I79" i="2" s="1"/>
  <c r="K75" i="2"/>
  <c r="K79" i="2" s="1"/>
  <c r="M75" i="2"/>
  <c r="O75" i="2"/>
  <c r="O79" i="2" s="1"/>
  <c r="Q75" i="2"/>
  <c r="S75" i="2"/>
  <c r="U75" i="2"/>
  <c r="W75" i="2"/>
  <c r="Y75" i="2"/>
  <c r="Y79" i="2" s="1"/>
  <c r="AA75" i="2"/>
  <c r="AC75" i="2"/>
  <c r="AE75" i="2"/>
  <c r="AE79" i="2" s="1"/>
  <c r="AG75" i="2"/>
  <c r="AI75" i="2"/>
  <c r="E76" i="2"/>
  <c r="AA76" i="2" s="1"/>
  <c r="G76" i="2"/>
  <c r="I76" i="2"/>
  <c r="K76" i="2"/>
  <c r="M76" i="2"/>
  <c r="O76" i="2"/>
  <c r="Q76" i="2"/>
  <c r="S76" i="2"/>
  <c r="U76" i="2"/>
  <c r="W76" i="2"/>
  <c r="Y76" i="2"/>
  <c r="AC76" i="2"/>
  <c r="AI76" i="2" s="1"/>
  <c r="AE76" i="2"/>
  <c r="AG76" i="2"/>
  <c r="E77" i="2"/>
  <c r="G77" i="2"/>
  <c r="I77" i="2"/>
  <c r="K77" i="2"/>
  <c r="M77" i="2"/>
  <c r="O77" i="2"/>
  <c r="Q77" i="2"/>
  <c r="S77" i="2"/>
  <c r="U77" i="2"/>
  <c r="W77" i="2"/>
  <c r="Y77" i="2"/>
  <c r="AA77" i="2"/>
  <c r="AK77" i="2" s="1"/>
  <c r="AC77" i="2"/>
  <c r="AE77" i="2"/>
  <c r="AG77" i="2"/>
  <c r="AI77" i="2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AK78" i="2"/>
  <c r="E79" i="2"/>
  <c r="G79" i="2"/>
  <c r="M79" i="2"/>
  <c r="Q79" i="2"/>
  <c r="S79" i="2"/>
  <c r="U79" i="2"/>
  <c r="W79" i="2"/>
  <c r="AC79" i="2"/>
  <c r="AG79" i="2"/>
  <c r="AI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 s="1"/>
  <c r="E85" i="2"/>
  <c r="G85" i="2"/>
  <c r="I85" i="2"/>
  <c r="K85" i="2"/>
  <c r="K87" i="2" s="1"/>
  <c r="M85" i="2"/>
  <c r="M87" i="2" s="1"/>
  <c r="O85" i="2"/>
  <c r="Q85" i="2"/>
  <c r="S85" i="2"/>
  <c r="U85" i="2"/>
  <c r="W85" i="2"/>
  <c r="Y85" i="2"/>
  <c r="AA85" i="2"/>
  <c r="AA87" i="2" s="1"/>
  <c r="AC85" i="2"/>
  <c r="AI85" i="2" s="1"/>
  <c r="AE85" i="2"/>
  <c r="AG85" i="2"/>
  <c r="AG87" i="2" s="1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I86" i="2" s="1"/>
  <c r="AG86" i="2"/>
  <c r="E87" i="2"/>
  <c r="G87" i="2"/>
  <c r="I87" i="2"/>
  <c r="Q87" i="2"/>
  <c r="S87" i="2"/>
  <c r="U87" i="2"/>
  <c r="W87" i="2"/>
  <c r="Y87" i="2"/>
  <c r="AC87" i="2"/>
  <c r="AI64" i="2" l="1"/>
  <c r="AK27" i="2"/>
  <c r="AK12" i="2"/>
  <c r="AK24" i="2" s="1"/>
  <c r="AI24" i="2"/>
  <c r="AE29" i="2"/>
  <c r="AI9" i="2"/>
  <c r="O29" i="2"/>
  <c r="AK76" i="2"/>
  <c r="AA79" i="2"/>
  <c r="AK75" i="2"/>
  <c r="AK79" i="2" s="1"/>
  <c r="K58" i="2"/>
  <c r="AK21" i="2"/>
  <c r="I58" i="2"/>
  <c r="AA58" i="2"/>
  <c r="AA29" i="2"/>
  <c r="AA69" i="2"/>
  <c r="AK69" i="2" s="1"/>
  <c r="AA60" i="2"/>
  <c r="AK60" i="2" s="1"/>
  <c r="E62" i="2"/>
  <c r="S58" i="2"/>
  <c r="E35" i="2"/>
  <c r="AE87" i="2"/>
  <c r="O87" i="2"/>
  <c r="AC71" i="2"/>
  <c r="AI67" i="2"/>
  <c r="AK54" i="2"/>
  <c r="AA44" i="2"/>
  <c r="AK44" i="2" s="1"/>
  <c r="S29" i="2"/>
  <c r="E58" i="2"/>
  <c r="AK86" i="2"/>
  <c r="AK85" i="2"/>
  <c r="AK87" i="2" s="1"/>
  <c r="AI87" i="2"/>
  <c r="AI58" i="2"/>
  <c r="AK38" i="2"/>
  <c r="AK58" i="2" s="1"/>
  <c r="AI31" i="2"/>
  <c r="AC35" i="2"/>
  <c r="A59" i="1"/>
  <c r="O28" i="46933"/>
  <c r="P26" i="46933"/>
  <c r="O25" i="46933"/>
  <c r="N24" i="46933"/>
  <c r="D37" i="2"/>
  <c r="A12" i="1"/>
  <c r="G31" i="2"/>
  <c r="G33" i="2" s="1"/>
  <c r="G35" i="2" s="1"/>
  <c r="A32" i="1"/>
  <c r="D66" i="2"/>
  <c r="AI13" i="2"/>
  <c r="AK13" i="2" s="1"/>
  <c r="A28" i="1"/>
  <c r="M32" i="46933"/>
  <c r="P23" i="46933"/>
  <c r="O22" i="46933"/>
  <c r="AI53" i="2"/>
  <c r="AE24" i="2"/>
  <c r="A23" i="1"/>
  <c r="A72" i="1"/>
  <c r="N32" i="46933" l="1"/>
  <c r="M34" i="46933"/>
  <c r="AK9" i="2"/>
  <c r="AK29" i="2" s="1"/>
  <c r="AI29" i="2"/>
  <c r="AI35" i="2"/>
  <c r="AK31" i="2"/>
  <c r="AA33" i="2"/>
  <c r="AK67" i="2"/>
  <c r="AK71" i="2" s="1"/>
  <c r="AI71" i="2"/>
  <c r="E64" i="2"/>
  <c r="AA62" i="2"/>
  <c r="AK62" i="2" l="1"/>
  <c r="AK64" i="2" s="1"/>
  <c r="AA64" i="2"/>
  <c r="AA35" i="2"/>
  <c r="AK33" i="2"/>
  <c r="AK35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<sst xmlns="http://schemas.openxmlformats.org/spreadsheetml/2006/main" count="328" uniqueCount="218">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</sst>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37180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694893.66166838189</v>
          </cell>
          <cell r="E8">
            <v>1820688.8988856222</v>
          </cell>
          <cell r="F8">
            <v>2702431.7143907305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2702431.7143907305</v>
          </cell>
          <cell r="K8">
            <v>76812958.913406923</v>
          </cell>
        </row>
        <row r="9">
          <cell r="D9">
            <v>47647.694968073745</v>
          </cell>
          <cell r="E9">
            <v>248839.84674049763</v>
          </cell>
          <cell r="F9">
            <v>2866022.0221392857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2866022.0221392857</v>
          </cell>
          <cell r="K9">
            <v>190075906.6119287</v>
          </cell>
        </row>
        <row r="10">
          <cell r="D10">
            <v>-872814.15679368563</v>
          </cell>
          <cell r="E10">
            <v>-2676889.751104774</v>
          </cell>
          <cell r="F10">
            <v>-3146240.9642994655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-3146240.9642994655</v>
          </cell>
          <cell r="K10">
            <v>128079522.24075532</v>
          </cell>
        </row>
        <row r="11">
          <cell r="D11">
            <v>-4227537.1216135137</v>
          </cell>
          <cell r="E11">
            <v>-6673645.9651995106</v>
          </cell>
          <cell r="F11">
            <v>1135915.9302586867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1135915.9302586867</v>
          </cell>
          <cell r="K11">
            <v>173143105.45147946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-4632.2827923653822</v>
          </cell>
          <cell r="E13">
            <v>-30898.028615719173</v>
          </cell>
          <cell r="F13">
            <v>-35313.777744215608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-35313.777744215608</v>
          </cell>
          <cell r="K13">
            <v>-395405.41535896319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-4362442.2045631092</v>
          </cell>
          <cell r="E18">
            <v>-7311904.9992938824</v>
          </cell>
          <cell r="F18">
            <v>3522814.9247450293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3522814.9247450293</v>
          </cell>
          <cell r="K18">
            <v>567716088.27914071</v>
          </cell>
        </row>
        <row r="19">
          <cell r="D19">
            <v>-406649.00226832461</v>
          </cell>
          <cell r="E19">
            <v>-122827.16898230091</v>
          </cell>
          <cell r="F19">
            <v>252895.27420674544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252895.27420674544</v>
          </cell>
          <cell r="K19">
            <v>74644841.812124968</v>
          </cell>
        </row>
        <row r="20">
          <cell r="D20">
            <v>-141192.15919760708</v>
          </cell>
          <cell r="E20">
            <v>-149523.41335881385</v>
          </cell>
          <cell r="F20">
            <v>44203.904210959736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44203.904210959736</v>
          </cell>
          <cell r="K20">
            <v>32147776.261423685</v>
          </cell>
        </row>
        <row r="21">
          <cell r="D21">
            <v>-363945.93843606673</v>
          </cell>
          <cell r="E21">
            <v>-426240.87494301889</v>
          </cell>
          <cell r="F21">
            <v>1744226.5945985341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1744226.5945985341</v>
          </cell>
          <cell r="K21">
            <v>31901191.811039254</v>
          </cell>
        </row>
        <row r="22">
          <cell r="D22">
            <v>-60.283490064553916</v>
          </cell>
          <cell r="E22">
            <v>80112.099820621312</v>
          </cell>
          <cell r="F22">
            <v>252640.64940032008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252640.64940032008</v>
          </cell>
          <cell r="K22">
            <v>21904651.493940182</v>
          </cell>
        </row>
        <row r="23">
          <cell r="D23">
            <v>-74.097871572186705</v>
          </cell>
          <cell r="E23">
            <v>-351.35358559660381</v>
          </cell>
          <cell r="F23">
            <v>-985.85302789063439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-985.85302789063439</v>
          </cell>
          <cell r="K23">
            <v>-610916.42328255624</v>
          </cell>
        </row>
        <row r="24">
          <cell r="D24">
            <v>-14655.530068344437</v>
          </cell>
          <cell r="E24">
            <v>5382.6919580437243</v>
          </cell>
          <cell r="F24">
            <v>8528.5422643057518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8528.5422643057518</v>
          </cell>
          <cell r="K24">
            <v>1159469.2181775812</v>
          </cell>
        </row>
        <row r="25">
          <cell r="D25">
            <v>28604.010549972067</v>
          </cell>
          <cell r="E25">
            <v>203275.89343146567</v>
          </cell>
          <cell r="F25">
            <v>422780.24161655037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422780.24161655037</v>
          </cell>
          <cell r="K25">
            <v>8780558.1957414448</v>
          </cell>
        </row>
        <row r="26">
          <cell r="D26">
            <v>439.52321891719475</v>
          </cell>
          <cell r="E26">
            <v>214.39587821322493</v>
          </cell>
          <cell r="F26">
            <v>40765.518830359768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40765.518830359768</v>
          </cell>
          <cell r="K26">
            <v>776678.11806912115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-897533.47756309039</v>
          </cell>
          <cell r="E32">
            <v>-578973.71287391509</v>
          </cell>
          <cell r="F32">
            <v>2765054.8720998843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2765054.8720998843</v>
          </cell>
          <cell r="K32">
            <v>170704250.4872337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-5259975.6821261998</v>
          </cell>
          <cell r="E34">
            <v>-7890878.7121677985</v>
          </cell>
          <cell r="F34">
            <v>6287869.7968449136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6287869.7968449136</v>
          </cell>
          <cell r="K34">
            <v>790835968.76637447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-5259975.6821261998</v>
          </cell>
          <cell r="E36">
            <v>-7890878.7121677985</v>
          </cell>
          <cell r="F36">
            <v>6287869.7968449136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6287869.7968449136</v>
          </cell>
          <cell r="K36">
            <v>799459893.76637447</v>
          </cell>
        </row>
        <row r="38">
          <cell r="D38">
            <v>759.77916943893069</v>
          </cell>
          <cell r="E38">
            <v>-78163.913233650703</v>
          </cell>
          <cell r="F38">
            <v>-7902.1978367603151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-7902.1978367603151</v>
          </cell>
          <cell r="K38">
            <v>-933373.18186359177</v>
          </cell>
        </row>
        <row r="39">
          <cell r="D39">
            <v>5682.4590035781894</v>
          </cell>
          <cell r="E39">
            <v>9966.8072109111727</v>
          </cell>
          <cell r="F39">
            <v>29333.560939562758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29333.560939562758</v>
          </cell>
          <cell r="K39">
            <v>462376.13534592238</v>
          </cell>
        </row>
        <row r="40">
          <cell r="D40">
            <v>99.347153548777442</v>
          </cell>
          <cell r="E40">
            <v>84.50469274048406</v>
          </cell>
          <cell r="F40">
            <v>-79.501608230733012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-79.501608230733012</v>
          </cell>
          <cell r="K40">
            <v>53863.342757582795</v>
          </cell>
        </row>
        <row r="41">
          <cell r="D41">
            <v>53506.485249883517</v>
          </cell>
          <cell r="E41">
            <v>329743.92961017904</v>
          </cell>
          <cell r="F41">
            <v>560809.94743253349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560809.94743253349</v>
          </cell>
          <cell r="K41">
            <v>80108371.346754402</v>
          </cell>
        </row>
        <row r="42">
          <cell r="D42">
            <v>-294846.77720710682</v>
          </cell>
          <cell r="E42">
            <v>877330.2708490924</v>
          </cell>
          <cell r="F42">
            <v>1696011.7784933113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1696011.7784933113</v>
          </cell>
          <cell r="K42">
            <v>239472372.34441307</v>
          </cell>
        </row>
        <row r="43">
          <cell r="D43">
            <v>-234798.7066306574</v>
          </cell>
          <cell r="E43">
            <v>1138961.5991292724</v>
          </cell>
          <cell r="F43">
            <v>2278173.5874204165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2278173.5874204165</v>
          </cell>
          <cell r="K43">
            <v>319163609.98740739</v>
          </cell>
        </row>
        <row r="44">
          <cell r="D44">
            <v>-5494774.3887568573</v>
          </cell>
          <cell r="E44">
            <v>-6751917.1130385259</v>
          </cell>
          <cell r="F44">
            <v>8566043.3842653297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8566043.3842653297</v>
          </cell>
          <cell r="K44">
            <v>1118623503.7537818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6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37180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694893.66166838189</v>
      </c>
      <c r="E8" s="171">
        <f>'[28]Power West P&amp;L'!E8</f>
        <v>1820688.8988856222</v>
      </c>
      <c r="F8" s="171">
        <f>'[28]Power West P&amp;L'!F8</f>
        <v>2702431.7143907305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2702431.7143907305</v>
      </c>
      <c r="K8" s="171">
        <f>'[28]Power West P&amp;L'!K8</f>
        <v>76812958.913406923</v>
      </c>
      <c r="L8" s="165">
        <f>'[28]Power West P&amp;L'!$K$8</f>
        <v>76812958.913406923</v>
      </c>
      <c r="M8" s="138">
        <f>+[25]WEST_DPR!BB71-[25]WEST_DPR!BB67</f>
        <v>75538505.774925128</v>
      </c>
      <c r="N8" s="155">
        <f>M8-K8+37229*0</f>
        <v>-1274453.1384817958</v>
      </c>
      <c r="O8" s="154">
        <f>'[27]Power West P&amp;L'!J8+D8-K8</f>
        <v>-4646266.2679460943</v>
      </c>
      <c r="P8" s="154">
        <f>'[27]Power West P&amp;L'!F8+D8-F8</f>
        <v>-2126271.701680677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47647.694968073745</v>
      </c>
      <c r="E9" s="171">
        <f>'[28]Power West P&amp;L'!E9</f>
        <v>248839.84674049763</v>
      </c>
      <c r="F9" s="171">
        <f>'[28]Power West P&amp;L'!F9</f>
        <v>2866022.0221392857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2866022.0221392857</v>
      </c>
      <c r="K9" s="171">
        <f>'[28]Power West P&amp;L'!K9</f>
        <v>190075906.6119287</v>
      </c>
      <c r="L9" s="165">
        <f>'[28]Power West P&amp;L'!$K$9</f>
        <v>190075906.6119287</v>
      </c>
      <c r="M9" s="138">
        <f>+[25]WEST_DPR!BJ71-[25]WEST_DPR!BJ67</f>
        <v>158420500.42941776</v>
      </c>
      <c r="N9" s="155">
        <f>M9-K9+450636</f>
        <v>-31204770.182510942</v>
      </c>
      <c r="O9" s="154">
        <f>'[27]Power West P&amp;L'!J9+D9-K9</f>
        <v>-55467312.316787511</v>
      </c>
      <c r="P9" s="154">
        <f>'[27]Power West P&amp;L'!F9+D9-F9</f>
        <v>-7101510.7484218124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-872814.15679368563</v>
      </c>
      <c r="E10" s="171">
        <f>'[28]Power West P&amp;L'!E10</f>
        <v>-2676889.751104774</v>
      </c>
      <c r="F10" s="171">
        <f>'[28]Power West P&amp;L'!F10</f>
        <v>-3146240.9642994655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-3146240.9642994655</v>
      </c>
      <c r="K10" s="171">
        <f>'[28]Power West P&amp;L'!K10</f>
        <v>128079522.24075532</v>
      </c>
      <c r="L10" s="165">
        <f>'[28]Power West P&amp;L'!$K$10</f>
        <v>128079522.24075532</v>
      </c>
      <c r="M10" s="138">
        <f>+[25]WEST_DPR!BR71-[25]WEST_DPR!BR67</f>
        <v>124822750.37166366</v>
      </c>
      <c r="N10" s="155">
        <f>M10-K10</f>
        <v>-3256771.8690916598</v>
      </c>
      <c r="O10" s="154">
        <f>'[27]Power West P&amp;L'!J10+D10-K10</f>
        <v>-9025732.2472648025</v>
      </c>
      <c r="P10" s="154">
        <f>'[27]Power West P&amp;L'!F10+D10-F10</f>
        <v>1442462.7789092534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-4227537.1216135137</v>
      </c>
      <c r="E11" s="171">
        <f>'[28]Power West P&amp;L'!E11</f>
        <v>-6673645.9651995106</v>
      </c>
      <c r="F11" s="171">
        <f>'[28]Power West P&amp;L'!F11</f>
        <v>1135915.9302586867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1135915.9302586867</v>
      </c>
      <c r="K11" s="171">
        <f>'[28]Power West P&amp;L'!K11</f>
        <v>173143105.45147946</v>
      </c>
      <c r="L11" s="165">
        <f>'[28]Power West P&amp;L'!$K$11</f>
        <v>173143105.45147946</v>
      </c>
      <c r="M11" s="138">
        <f>+[25]WEST_DPR!BZ71-[25]WEST_DPR!BZ67</f>
        <v>121561554.88213903</v>
      </c>
      <c r="N11" s="155">
        <f>M11-K11-98453</f>
        <v>-51680003.569340438</v>
      </c>
      <c r="O11" s="154">
        <f>'[27]Power West P&amp;L'!J11+D11-K11</f>
        <v>-75247732.549027383</v>
      </c>
      <c r="P11" s="154">
        <f>'[27]Power West P&amp;L'!F11+D11-F11</f>
        <v>-6049564.8777163643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-4632.2827923653822</v>
      </c>
      <c r="E13" s="171">
        <f>'[28]Power West P&amp;L'!E13</f>
        <v>-30898.028615719173</v>
      </c>
      <c r="F13" s="171">
        <f>'[28]Power West P&amp;L'!F13</f>
        <v>-35313.777744215608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-35313.777744215608</v>
      </c>
      <c r="K13" s="171">
        <f>'[28]Power West P&amp;L'!K13</f>
        <v>-395405.41535896319</v>
      </c>
      <c r="L13" s="165"/>
      <c r="M13" s="166">
        <f>+[25]WEST_DPR!CB71-[25]WEST_DPR!CB67</f>
        <v>-407500.83352071734</v>
      </c>
      <c r="N13" s="155">
        <f>M13-K13</f>
        <v>-12095.418161754147</v>
      </c>
      <c r="O13" s="154">
        <f>'[27]Power West P&amp;L'!J13+D13-K13</f>
        <v>1546137.7999315104</v>
      </c>
      <c r="P13" s="154">
        <f>'[27]Power West P&amp;L'!F13+D13-F13</f>
        <v>-15016.609092714425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76812958.913406923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-76812958.913406923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76812958.913406923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-76812958.913406923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76812958.913406923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-76812958.913406923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76812958.913406923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-76812958.913406923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-4362442.2045631092</v>
      </c>
      <c r="E18" s="173">
        <f>'[28]Power West P&amp;L'!E18</f>
        <v>-7311904.9992938824</v>
      </c>
      <c r="F18" s="173">
        <f>'[28]Power West P&amp;L'!F18</f>
        <v>3522814.9247450293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3522814.9247450293</v>
      </c>
      <c r="K18" s="174">
        <f>'[28]Power West P&amp;L'!K18</f>
        <v>567716088.27914071</v>
      </c>
      <c r="L18" s="165"/>
      <c r="M18" s="167">
        <f>SUM(M8:M13)</f>
        <v>475430702.37172645</v>
      </c>
      <c r="N18" s="155">
        <f>M18-K18+508218-37230</f>
        <v>-91814397.907414258</v>
      </c>
      <c r="O18" s="154">
        <f>'[27]Power West P&amp;L'!J18+D18-K18</f>
        <v>-142850090.45832962</v>
      </c>
      <c r="P18" s="154">
        <f>'[27]Power West P&amp;L'!F18+D18-F18</f>
        <v>-13859085.641346628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-406649.00226832461</v>
      </c>
      <c r="E19" s="171">
        <f>'[28]Power West P&amp;L'!E19</f>
        <v>-122827.16898230091</v>
      </c>
      <c r="F19" s="171">
        <f>'[28]Power West P&amp;L'!F19</f>
        <v>252895.27420674544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252895.27420674544</v>
      </c>
      <c r="K19" s="171">
        <f>'[28]Power West P&amp;L'!K19</f>
        <v>74644841.812124968</v>
      </c>
      <c r="L19" s="165">
        <f>'[28]Power West P&amp;L'!$K$19</f>
        <v>74644841.812124968</v>
      </c>
      <c r="M19" s="138">
        <f>[25]WEST_DPR!E71-[25]WEST_DPR!E67</f>
        <v>68589266.355120391</v>
      </c>
      <c r="N19" s="155">
        <f>M19-K19-8810</f>
        <v>-6064385.4570045769</v>
      </c>
      <c r="O19" s="154">
        <f>'[27]Power West P&amp;L'!J19+D19-K19</f>
        <v>-15543978.223433666</v>
      </c>
      <c r="P19" s="154">
        <f>'[27]Power West P&amp;L'!F19+D19-F19</f>
        <v>-842900.51532597584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-141192.15919760708</v>
      </c>
      <c r="E20" s="171">
        <f>'[28]Power West P&amp;L'!E20</f>
        <v>-149523.41335881385</v>
      </c>
      <c r="F20" s="171">
        <f>'[28]Power West P&amp;L'!F20</f>
        <v>44203.904210959736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44203.904210959736</v>
      </c>
      <c r="K20" s="171">
        <f>'[28]Power West P&amp;L'!K20</f>
        <v>32147776.261423685</v>
      </c>
      <c r="L20" s="165">
        <f>'[28]Power West P&amp;L'!$K$20</f>
        <v>32147776.261423685</v>
      </c>
      <c r="M20" s="138">
        <f>+[25]WEST_DPR!P71-[25]WEST_DPR!P67</f>
        <v>31206704.55262021</v>
      </c>
      <c r="N20" s="155">
        <f>M20-K20-1218</f>
        <v>-942289.7088034749</v>
      </c>
      <c r="O20" s="154">
        <f>'[27]Power West P&amp;L'!J20+D20-K20</f>
        <v>-3745353.4194496647</v>
      </c>
      <c r="P20" s="154">
        <f>'[27]Power West P&amp;L'!F20+D20-F20</f>
        <v>-283242.54622965062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-363945.93843606673</v>
      </c>
      <c r="E21" s="171">
        <f>'[28]Power West P&amp;L'!E21</f>
        <v>-426240.87494301889</v>
      </c>
      <c r="F21" s="171">
        <f>'[28]Power West P&amp;L'!F21</f>
        <v>1744226.5945985341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1744226.5945985341</v>
      </c>
      <c r="K21" s="171">
        <f>'[28]Power West P&amp;L'!K21</f>
        <v>31901191.811039254</v>
      </c>
      <c r="L21" s="165">
        <f>'[28]Power West P&amp;L'!$K$21</f>
        <v>31901191.811039254</v>
      </c>
      <c r="M21" s="138">
        <f>+[25]WEST_DPR!AF71-[25]WEST_DPR!AF67</f>
        <v>27837071.475512806</v>
      </c>
      <c r="N21" s="155">
        <f>M21-K21</f>
        <v>-4064120.3355264477</v>
      </c>
      <c r="O21" s="154">
        <f>'[27]Power West P&amp;L'!J21+D21-K21</f>
        <v>-6000148.4775400683</v>
      </c>
      <c r="P21" s="154">
        <f>'[27]Power West P&amp;L'!F21+D21-F21</f>
        <v>-2993694.0225710501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-60.283490064553916</v>
      </c>
      <c r="E22" s="171">
        <f>'[28]Power West P&amp;L'!E22</f>
        <v>80112.099820621312</v>
      </c>
      <c r="F22" s="171">
        <f>'[28]Power West P&amp;L'!F22</f>
        <v>252640.64940032008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252640.64940032008</v>
      </c>
      <c r="K22" s="171">
        <f>'[28]Power West P&amp;L'!K22</f>
        <v>21904651.493940182</v>
      </c>
      <c r="L22" s="165"/>
      <c r="M22" s="138">
        <f>+[25]WEST_DPR!AL71-[25]WEST_DPR!AL67</f>
        <v>20184501.923615593</v>
      </c>
      <c r="N22" s="155">
        <f>M22-K22-1016</f>
        <v>-1721165.5703245886</v>
      </c>
      <c r="O22" s="154">
        <f>'[27]Power West P&amp;L'!J22+D22-K22</f>
        <v>-2355590.5883118436</v>
      </c>
      <c r="P22" s="154">
        <f>'[27]Power West P&amp;L'!F22+D22-F22</f>
        <v>-229922.25218647762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-74.097871572186705</v>
      </c>
      <c r="E23" s="171">
        <f>'[28]Power West P&amp;L'!E23</f>
        <v>-351.35358559660381</v>
      </c>
      <c r="F23" s="171">
        <f>'[28]Power West P&amp;L'!F23</f>
        <v>-985.85302789063439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-985.85302789063439</v>
      </c>
      <c r="K23" s="171">
        <f>'[28]Power West P&amp;L'!K23</f>
        <v>-610916.42328255624</v>
      </c>
      <c r="L23" s="138"/>
      <c r="M23" s="138">
        <f>+[25]WEST_DPR!X71-[25]WEST_DPR!X67</f>
        <v>-295771.89968011307</v>
      </c>
      <c r="N23" s="155">
        <f t="shared" ref="N23:N31" si="0">M23-K23</f>
        <v>315144.52360244317</v>
      </c>
      <c r="O23" s="154">
        <f>'[27]Power West P&amp;L'!J23+D23-K23</f>
        <v>-12433.557190395426</v>
      </c>
      <c r="P23" s="154">
        <f>'[27]Power West P&amp;L'!F23+D23-F23</f>
        <v>1415.9067097292568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-14655.530068344437</v>
      </c>
      <c r="E24" s="171">
        <f>'[28]Power West P&amp;L'!E24</f>
        <v>5382.6919580437243</v>
      </c>
      <c r="F24" s="171">
        <f>'[28]Power West P&amp;L'!F24</f>
        <v>8528.5422643057518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8528.5422643057518</v>
      </c>
      <c r="K24" s="171">
        <f>'[28]Power West P&amp;L'!K24</f>
        <v>1159469.2181775812</v>
      </c>
      <c r="L24" s="138"/>
      <c r="M24" s="166">
        <f>+[25]WEST_DPR!AN71-[25]WEST_DPR!AN67</f>
        <v>842405.22951942624</v>
      </c>
      <c r="N24" s="155">
        <f t="shared" si="0"/>
        <v>-317063.98865815497</v>
      </c>
      <c r="O24" s="154">
        <f>'[27]Power West P&amp;L'!J24+D24-K24</f>
        <v>-446039.64063705702</v>
      </c>
      <c r="P24" s="154">
        <f>'[27]Power West P&amp;L'!F24+D24-F24</f>
        <v>-23184.07233265019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28604.010549972067</v>
      </c>
      <c r="E25" s="171">
        <f>'[28]Power West P&amp;L'!E25</f>
        <v>203275.89343146567</v>
      </c>
      <c r="F25" s="171">
        <f>'[28]Power West P&amp;L'!F25</f>
        <v>422780.24161655037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422780.24161655037</v>
      </c>
      <c r="K25" s="171">
        <f>'[28]Power West P&amp;L'!K25</f>
        <v>8780558.1957414448</v>
      </c>
      <c r="L25" s="138"/>
      <c r="M25" s="138">
        <f>+[25]WEST_DPR!AM71-[25]WEST_DPR!AM67</f>
        <v>6331303.5281975279</v>
      </c>
      <c r="N25" s="155">
        <f t="shared" si="0"/>
        <v>-2449254.667543917</v>
      </c>
      <c r="O25" s="154">
        <f>'[27]Power West P&amp;L'!J25+D25-K25</f>
        <v>-3101203.171739052</v>
      </c>
      <c r="P25" s="154">
        <f>'[27]Power West P&amp;L'!F25+D25-F25</f>
        <v>-434668.49925378396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439.52321891719475</v>
      </c>
      <c r="E26" s="171">
        <f>'[28]Power West P&amp;L'!E26</f>
        <v>214.39587821322493</v>
      </c>
      <c r="F26" s="171">
        <f>'[28]Power West P&amp;L'!F26</f>
        <v>40765.518830359768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40765.518830359768</v>
      </c>
      <c r="K26" s="171">
        <f>'[28]Power West P&amp;L'!K26</f>
        <v>776678.11806912115</v>
      </c>
      <c r="L26" s="138"/>
      <c r="M26" s="138">
        <f>+[25]WEST_DPR!G71-[25]WEST_DPR!G67</f>
        <v>660244.87892071577</v>
      </c>
      <c r="N26" s="155">
        <f t="shared" si="0"/>
        <v>-116433.23914840538</v>
      </c>
      <c r="O26" s="154">
        <f>'[27]Power West P&amp;L'!J26+D26-K26</f>
        <v>-660825.67826118076</v>
      </c>
      <c r="P26" s="154">
        <f>'[27]Power West P&amp;L'!F26+D26-F26</f>
        <v>-39547.039516409081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-897533.47756309039</v>
      </c>
      <c r="E32" s="173">
        <f>'[28]Power West P&amp;L'!E32</f>
        <v>-578973.71287391509</v>
      </c>
      <c r="F32" s="173">
        <f>'[28]Power West P&amp;L'!F32</f>
        <v>2765054.8720998843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2765054.8720998843</v>
      </c>
      <c r="K32" s="174">
        <f>'[28]Power West P&amp;L'!K32</f>
        <v>170704250.4872337</v>
      </c>
      <c r="L32" s="167"/>
      <c r="M32" s="167">
        <f>SUM(M19:M26)</f>
        <v>155355726.04382655</v>
      </c>
      <c r="N32" s="155">
        <f>M32-K32-11044</f>
        <v>-15359568.443407148</v>
      </c>
      <c r="O32" s="154">
        <f>'[27]Power West P&amp;L'!J32+D32-K32</f>
        <v>-31865572.756562918</v>
      </c>
      <c r="P32" s="154">
        <f>'[27]Power West P&amp;L'!F32+D32-F32</f>
        <v>-4845743.0407062676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-5259975.6821261998</v>
      </c>
      <c r="E34" s="173">
        <f>'[28]Power West P&amp;L'!E34</f>
        <v>-7890878.7121677985</v>
      </c>
      <c r="F34" s="173">
        <f>'[28]Power West P&amp;L'!F34</f>
        <v>6287869.7968449136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6287869.7968449136</v>
      </c>
      <c r="K34" s="174">
        <f>'[28]Power West P&amp;L'!K34</f>
        <v>790835968.76637447</v>
      </c>
      <c r="L34" s="157">
        <f>'[28]Power West P&amp;L'!$K$34</f>
        <v>790835968.76637447</v>
      </c>
      <c r="M34" s="167">
        <f>M32+M18</f>
        <v>630786428.41555297</v>
      </c>
      <c r="N34" s="155"/>
      <c r="O34" s="154">
        <f>'[27]Power West P&amp;L'!J34+D34-K34</f>
        <v>-189489265.21489263</v>
      </c>
      <c r="P34" s="154">
        <f>'[27]Power West P&amp;L'!F34+D34-F34</f>
        <v>-18704828.682052895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-5259975.6821261998</v>
      </c>
      <c r="E36" s="173">
        <f>'[28]Power West P&amp;L'!E36</f>
        <v>-7890878.7121677985</v>
      </c>
      <c r="F36" s="173">
        <f>'[28]Power West P&amp;L'!F36</f>
        <v>6287869.7968449136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6287869.7968449136</v>
      </c>
      <c r="K36" s="174">
        <f>'[28]Power West P&amp;L'!K36</f>
        <v>799459893.76637447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759.77916943893069</v>
      </c>
      <c r="E37" s="171">
        <f>'[28]Power West P&amp;L'!E38</f>
        <v>-78163.913233650703</v>
      </c>
      <c r="F37" s="171">
        <f>'[28]Power West P&amp;L'!F38</f>
        <v>-7902.1978367603151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-7902.1978367603151</v>
      </c>
      <c r="K37" s="171">
        <f>'[28]Power West P&amp;L'!K38</f>
        <v>-933373.18186359177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5682.4590035781894</v>
      </c>
      <c r="E38" s="171">
        <f>'[28]Power West P&amp;L'!E39</f>
        <v>9966.8072109111727</v>
      </c>
      <c r="F38" s="171">
        <f>'[28]Power West P&amp;L'!F39</f>
        <v>29333.560939562758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29333.560939562758</v>
      </c>
      <c r="K38" s="171">
        <f>'[28]Power West P&amp;L'!K39</f>
        <v>462376.13534592238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99.347153548777442</v>
      </c>
      <c r="E39" s="171">
        <f>'[28]Power West P&amp;L'!E40</f>
        <v>84.50469274048406</v>
      </c>
      <c r="F39" s="171">
        <f>'[28]Power West P&amp;L'!F40</f>
        <v>-79.501608230733012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-79.501608230733012</v>
      </c>
      <c r="K39" s="171">
        <f>'[28]Power West P&amp;L'!K40</f>
        <v>53863.342757582795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53506.485249883517</v>
      </c>
      <c r="E40" s="171">
        <f>'[28]Power West P&amp;L'!E41</f>
        <v>329743.92961017904</v>
      </c>
      <c r="F40" s="171">
        <f>'[28]Power West P&amp;L'!F41</f>
        <v>560809.94743253349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560809.94743253349</v>
      </c>
      <c r="K40" s="171">
        <f>'[28]Power West P&amp;L'!K41</f>
        <v>80108371.346754402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-294846.77720710682</v>
      </c>
      <c r="E41" s="171">
        <f>'[28]Power West P&amp;L'!E42</f>
        <v>877330.2708490924</v>
      </c>
      <c r="F41" s="171">
        <f>'[28]Power West P&amp;L'!F42</f>
        <v>1696011.7784933113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1696011.7784933113</v>
      </c>
      <c r="K41" s="171">
        <f>'[28]Power West P&amp;L'!K42</f>
        <v>239472372.34441307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-234798.7066306574</v>
      </c>
      <c r="E42" s="173">
        <f>'[28]Power West P&amp;L'!E43</f>
        <v>1138961.5991292724</v>
      </c>
      <c r="F42" s="173">
        <f>'[28]Power West P&amp;L'!F43</f>
        <v>2278173.5874204165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2278173.5874204165</v>
      </c>
      <c r="K42" s="174">
        <f>'[28]Power West P&amp;L'!K43</f>
        <v>319163609.98740739</v>
      </c>
      <c r="L42" s="157">
        <f>'[28]Power West P&amp;L'!$K$39</f>
        <v>462376.13534592238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-5494774.3887568573</v>
      </c>
      <c r="E43" s="173">
        <f>'[28]Power West P&amp;L'!E44</f>
        <v>-6751917.1130385259</v>
      </c>
      <c r="F43" s="173">
        <f>'[28]Power West P&amp;L'!F44</f>
        <v>8566043.3842653297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8566043.3842653297</v>
      </c>
      <c r="K43" s="174">
        <f>'[28]Power West P&amp;L'!K44</f>
        <v>1118623503.7537818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2014-09-05T11:12:11Z</dcterms:modified>
</cp:coreProperties>
</file>