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85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  <sheet name="Module2" sheetId="60" state="veryHidden" r:id=""/>
    <sheet name="Module1" sheetId="46932" state="veryHidden" r:id=""/>
    <sheet name="Module3" sheetId="4540" state="veryHidden" r:id="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O8" i="46933" s="1"/>
  <c r="L8" i="46933"/>
  <c r="M8" i="46933"/>
  <c r="M18" i="46933" s="1"/>
  <c r="N18" i="46933" s="1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O9" i="46933" s="1"/>
  <c r="L9" i="46933"/>
  <c r="M9" i="46933"/>
  <c r="N9" i="46933" s="1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O10" i="46933" s="1"/>
  <c r="L10" i="46933"/>
  <c r="M10" i="46933"/>
  <c r="N10" i="46933" s="1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O11" i="46933" s="1"/>
  <c r="L11" i="46933"/>
  <c r="M11" i="46933"/>
  <c r="N11" i="46933" s="1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O12" i="46933" s="1"/>
  <c r="M12" i="46933"/>
  <c r="N12" i="46933"/>
  <c r="P12" i="46933"/>
  <c r="R12" i="46933"/>
  <c r="S12" i="46933"/>
  <c r="T12" i="46933"/>
  <c r="D13" i="46933"/>
  <c r="P13" i="46933" s="1"/>
  <c r="E13" i="46933"/>
  <c r="F13" i="46933"/>
  <c r="G13" i="46933"/>
  <c r="H13" i="46933"/>
  <c r="I13" i="46933"/>
  <c r="J13" i="46933"/>
  <c r="K13" i="46933"/>
  <c r="M13" i="46933"/>
  <c r="N13" i="46933" s="1"/>
  <c r="O13" i="46933"/>
  <c r="R13" i="46933"/>
  <c r="S13" i="46933"/>
  <c r="T13" i="46933"/>
  <c r="D14" i="46933"/>
  <c r="O14" i="46933" s="1"/>
  <c r="E14" i="46933"/>
  <c r="F14" i="46933"/>
  <c r="G14" i="46933"/>
  <c r="H14" i="46933"/>
  <c r="I14" i="46933"/>
  <c r="J14" i="46933"/>
  <c r="K14" i="46933"/>
  <c r="L14" i="46933"/>
  <c r="N14" i="46933"/>
  <c r="P14" i="46933"/>
  <c r="D15" i="46933"/>
  <c r="E15" i="46933"/>
  <c r="P15" i="46933" s="1"/>
  <c r="F15" i="46933"/>
  <c r="G15" i="46933"/>
  <c r="H15" i="46933"/>
  <c r="I15" i="46933"/>
  <c r="J15" i="46933"/>
  <c r="K15" i="46933"/>
  <c r="N15" i="46933" s="1"/>
  <c r="L15" i="46933"/>
  <c r="O15" i="46933"/>
  <c r="D16" i="46933"/>
  <c r="O16" i="46933" s="1"/>
  <c r="E16" i="46933"/>
  <c r="F16" i="46933"/>
  <c r="G16" i="46933"/>
  <c r="H16" i="46933"/>
  <c r="I16" i="46933"/>
  <c r="J16" i="46933"/>
  <c r="K16" i="46933"/>
  <c r="L16" i="46933"/>
  <c r="N16" i="46933"/>
  <c r="P16" i="46933"/>
  <c r="D17" i="46933"/>
  <c r="E17" i="46933"/>
  <c r="P17" i="46933" s="1"/>
  <c r="F17" i="46933"/>
  <c r="G17" i="46933"/>
  <c r="H17" i="46933"/>
  <c r="I17" i="46933"/>
  <c r="J17" i="46933"/>
  <c r="K17" i="46933"/>
  <c r="N17" i="46933" s="1"/>
  <c r="L17" i="46933"/>
  <c r="O17" i="46933"/>
  <c r="D18" i="46933"/>
  <c r="O18" i="46933" s="1"/>
  <c r="E18" i="46933"/>
  <c r="F18" i="46933"/>
  <c r="G18" i="46933"/>
  <c r="H18" i="46933"/>
  <c r="I18" i="46933"/>
  <c r="J18" i="46933"/>
  <c r="K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O19" i="46933" s="1"/>
  <c r="L19" i="46933"/>
  <c r="M19" i="46933"/>
  <c r="N19" i="46933" s="1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O20" i="46933" s="1"/>
  <c r="L20" i="46933"/>
  <c r="M20" i="46933"/>
  <c r="N20" i="46933" s="1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O21" i="46933" s="1"/>
  <c r="L21" i="46933"/>
  <c r="M21" i="46933"/>
  <c r="N21" i="46933" s="1"/>
  <c r="P21" i="46933"/>
  <c r="R21" i="46933"/>
  <c r="S21" i="46933"/>
  <c r="T21" i="46933"/>
  <c r="D22" i="46933"/>
  <c r="E22" i="46933"/>
  <c r="F22" i="46933"/>
  <c r="P22" i="46933" s="1"/>
  <c r="G22" i="46933"/>
  <c r="H22" i="46933"/>
  <c r="I22" i="46933"/>
  <c r="J22" i="46933"/>
  <c r="K22" i="46933"/>
  <c r="N22" i="46933" s="1"/>
  <c r="M22" i="46933"/>
  <c r="R22" i="46933"/>
  <c r="S22" i="46933"/>
  <c r="T22" i="46933"/>
  <c r="D23" i="46933"/>
  <c r="O23" i="46933" s="1"/>
  <c r="E23" i="46933"/>
  <c r="F23" i="46933"/>
  <c r="G23" i="46933"/>
  <c r="H23" i="46933"/>
  <c r="I23" i="46933"/>
  <c r="J23" i="46933"/>
  <c r="K23" i="46933"/>
  <c r="M23" i="46933"/>
  <c r="N23" i="46933" s="1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O24" i="46933" s="1"/>
  <c r="M24" i="46933"/>
  <c r="N24" i="46933"/>
  <c r="P24" i="46933"/>
  <c r="R24" i="46933"/>
  <c r="S24" i="46933"/>
  <c r="T24" i="46933"/>
  <c r="D25" i="46933"/>
  <c r="E25" i="46933"/>
  <c r="F25" i="46933"/>
  <c r="P25" i="46933" s="1"/>
  <c r="G25" i="46933"/>
  <c r="H25" i="46933"/>
  <c r="I25" i="46933"/>
  <c r="J25" i="46933"/>
  <c r="K25" i="46933"/>
  <c r="M25" i="46933"/>
  <c r="N25" i="46933" s="1"/>
  <c r="O25" i="46933"/>
  <c r="R25" i="46933"/>
  <c r="S25" i="46933"/>
  <c r="T25" i="46933"/>
  <c r="D26" i="46933"/>
  <c r="O26" i="46933" s="1"/>
  <c r="E26" i="46933"/>
  <c r="F26" i="46933"/>
  <c r="G26" i="46933"/>
  <c r="H26" i="46933"/>
  <c r="I26" i="46933"/>
  <c r="J26" i="46933"/>
  <c r="K26" i="46933"/>
  <c r="M26" i="46933"/>
  <c r="N26" i="46933" s="1"/>
  <c r="P26" i="46933"/>
  <c r="R26" i="46933"/>
  <c r="S26" i="46933"/>
  <c r="T26" i="46933"/>
  <c r="D27" i="46933"/>
  <c r="E27" i="46933"/>
  <c r="P27" i="46933" s="1"/>
  <c r="F27" i="46933"/>
  <c r="G27" i="46933"/>
  <c r="H27" i="46933"/>
  <c r="I27" i="46933"/>
  <c r="J27" i="46933"/>
  <c r="K27" i="46933"/>
  <c r="N27" i="46933" s="1"/>
  <c r="O27" i="46933"/>
  <c r="D28" i="46933"/>
  <c r="E28" i="46933"/>
  <c r="P28" i="46933" s="1"/>
  <c r="F28" i="46933"/>
  <c r="G28" i="46933"/>
  <c r="H28" i="46933"/>
  <c r="I28" i="46933"/>
  <c r="J28" i="46933"/>
  <c r="K28" i="46933"/>
  <c r="N28" i="46933" s="1"/>
  <c r="O28" i="46933"/>
  <c r="D29" i="46933"/>
  <c r="O29" i="46933" s="1"/>
  <c r="E29" i="46933"/>
  <c r="P29" i="46933" s="1"/>
  <c r="F29" i="46933"/>
  <c r="G29" i="46933"/>
  <c r="H29" i="46933"/>
  <c r="I29" i="46933"/>
  <c r="J29" i="46933"/>
  <c r="K29" i="46933"/>
  <c r="N29" i="46933"/>
  <c r="D30" i="46933"/>
  <c r="O30" i="46933" s="1"/>
  <c r="E30" i="46933"/>
  <c r="F30" i="46933"/>
  <c r="G30" i="46933"/>
  <c r="H30" i="46933"/>
  <c r="I30" i="46933"/>
  <c r="J30" i="46933"/>
  <c r="K30" i="46933"/>
  <c r="N30" i="46933"/>
  <c r="P30" i="46933"/>
  <c r="D31" i="46933"/>
  <c r="O31" i="46933" s="1"/>
  <c r="E31" i="46933"/>
  <c r="F31" i="46933"/>
  <c r="G31" i="46933"/>
  <c r="H31" i="46933"/>
  <c r="I31" i="46933"/>
  <c r="J31" i="46933"/>
  <c r="K31" i="46933"/>
  <c r="N31" i="46933"/>
  <c r="P31" i="46933"/>
  <c r="D32" i="46933"/>
  <c r="P32" i="46933" s="1"/>
  <c r="E32" i="46933"/>
  <c r="F32" i="46933"/>
  <c r="G32" i="46933"/>
  <c r="H32" i="46933"/>
  <c r="I32" i="46933"/>
  <c r="J32" i="46933"/>
  <c r="K32" i="46933"/>
  <c r="O32" i="46933"/>
  <c r="R32" i="46933"/>
  <c r="S32" i="46933"/>
  <c r="T32" i="46933"/>
  <c r="D33" i="46933"/>
  <c r="E33" i="46933"/>
  <c r="F33" i="46933"/>
  <c r="G33" i="46933"/>
  <c r="R33" i="46933" s="1"/>
  <c r="R34" i="46933" s="1"/>
  <c r="H33" i="46933"/>
  <c r="I33" i="46933"/>
  <c r="J33" i="46933"/>
  <c r="K33" i="46933"/>
  <c r="D34" i="46933"/>
  <c r="P34" i="46933" s="1"/>
  <c r="E34" i="46933"/>
  <c r="F34" i="46933"/>
  <c r="G34" i="46933"/>
  <c r="H34" i="46933"/>
  <c r="I34" i="46933"/>
  <c r="J34" i="46933"/>
  <c r="K34" i="46933"/>
  <c r="L34" i="46933"/>
  <c r="O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 s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B107" i="1" s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R107" i="1" s="1"/>
  <c r="S66" i="1"/>
  <c r="S107" i="1" s="1"/>
  <c r="T66" i="1"/>
  <c r="U66" i="1"/>
  <c r="V66" i="1"/>
  <c r="W66" i="1"/>
  <c r="X66" i="1"/>
  <c r="Y66" i="1"/>
  <c r="Z66" i="1"/>
  <c r="Z107" i="1" s="1"/>
  <c r="AA66" i="1"/>
  <c r="AA107" i="1" s="1"/>
  <c r="AB66" i="1"/>
  <c r="AC66" i="1"/>
  <c r="AD66" i="1"/>
  <c r="AE66" i="1"/>
  <c r="AF66" i="1"/>
  <c r="AG66" i="1"/>
  <c r="AH66" i="1"/>
  <c r="AH107" i="1" s="1"/>
  <c r="AI66" i="1"/>
  <c r="AI107" i="1" s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W107" i="1" s="1"/>
  <c r="X67" i="1"/>
  <c r="X107" i="1" s="1"/>
  <c r="Y67" i="1"/>
  <c r="Z67" i="1"/>
  <c r="AA67" i="1"/>
  <c r="AB67" i="1"/>
  <c r="AC67" i="1"/>
  <c r="AD67" i="1"/>
  <c r="AE67" i="1"/>
  <c r="AE107" i="1" s="1"/>
  <c r="AF67" i="1"/>
  <c r="AF107" i="1" s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T107" i="1" s="1"/>
  <c r="U70" i="1"/>
  <c r="V70" i="1"/>
  <c r="W70" i="1"/>
  <c r="X70" i="1"/>
  <c r="Y70" i="1"/>
  <c r="Y107" i="1" s="1"/>
  <c r="Z70" i="1"/>
  <c r="AA70" i="1"/>
  <c r="AB70" i="1"/>
  <c r="AB107" i="1" s="1"/>
  <c r="AC70" i="1"/>
  <c r="AD70" i="1"/>
  <c r="AE70" i="1"/>
  <c r="AF70" i="1"/>
  <c r="AG70" i="1"/>
  <c r="AG107" i="1" s="1"/>
  <c r="AH70" i="1"/>
  <c r="AI70" i="1"/>
  <c r="AJ70" i="1"/>
  <c r="AJ107" i="1" s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U107" i="1"/>
  <c r="V107" i="1"/>
  <c r="AC107" i="1"/>
  <c r="AD107" i="1"/>
  <c r="B3" i="2"/>
  <c r="D73" i="2" s="1"/>
  <c r="E9" i="2"/>
  <c r="AA9" i="2" s="1"/>
  <c r="G9" i="2"/>
  <c r="G29" i="2" s="1"/>
  <c r="I9" i="2"/>
  <c r="K9" i="2"/>
  <c r="M9" i="2"/>
  <c r="M29" i="2" s="1"/>
  <c r="O9" i="2"/>
  <c r="Q9" i="2"/>
  <c r="S9" i="2"/>
  <c r="U9" i="2"/>
  <c r="W9" i="2"/>
  <c r="W29" i="2" s="1"/>
  <c r="Y9" i="2"/>
  <c r="AC9" i="2"/>
  <c r="AC29" i="2" s="1"/>
  <c r="AE9" i="2"/>
  <c r="AG9" i="2"/>
  <c r="AI9" i="2"/>
  <c r="AT9" i="2"/>
  <c r="E12" i="2"/>
  <c r="G12" i="2"/>
  <c r="I12" i="2"/>
  <c r="I24" i="2" s="1"/>
  <c r="I29" i="2" s="1"/>
  <c r="K12" i="2"/>
  <c r="M12" i="2"/>
  <c r="O12" i="2"/>
  <c r="O24" i="2" s="1"/>
  <c r="O29" i="2" s="1"/>
  <c r="Q12" i="2"/>
  <c r="S12" i="2"/>
  <c r="S24" i="2" s="1"/>
  <c r="U12" i="2"/>
  <c r="W12" i="2"/>
  <c r="Y12" i="2"/>
  <c r="Y24" i="2" s="1"/>
  <c r="Y29" i="2" s="1"/>
  <c r="AA12" i="2"/>
  <c r="AC12" i="2"/>
  <c r="AE12" i="2"/>
  <c r="AI12" i="2" s="1"/>
  <c r="AG12" i="2"/>
  <c r="AG24" i="2" s="1"/>
  <c r="AG29" i="2" s="1"/>
  <c r="E13" i="2"/>
  <c r="AA13" i="2" s="1"/>
  <c r="G13" i="2"/>
  <c r="I13" i="2"/>
  <c r="K13" i="2"/>
  <c r="M13" i="2"/>
  <c r="O13" i="2"/>
  <c r="Q13" i="2"/>
  <c r="S13" i="2"/>
  <c r="U13" i="2"/>
  <c r="W13" i="2"/>
  <c r="Y13" i="2"/>
  <c r="AC13" i="2"/>
  <c r="AC24" i="2" s="1"/>
  <c r="AE13" i="2"/>
  <c r="AG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I14" i="2" s="1"/>
  <c r="AK14" i="2" s="1"/>
  <c r="AE14" i="2"/>
  <c r="AG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 s="1"/>
  <c r="E17" i="2"/>
  <c r="G17" i="2"/>
  <c r="AA17" i="2" s="1"/>
  <c r="I17" i="2"/>
  <c r="K17" i="2"/>
  <c r="M17" i="2"/>
  <c r="O17" i="2"/>
  <c r="Q17" i="2"/>
  <c r="S17" i="2"/>
  <c r="U17" i="2"/>
  <c r="W17" i="2"/>
  <c r="Y17" i="2"/>
  <c r="AC17" i="2"/>
  <c r="AE17" i="2"/>
  <c r="AG17" i="2"/>
  <c r="AI17" i="2"/>
  <c r="AK17" i="2" s="1"/>
  <c r="E18" i="2"/>
  <c r="AA18" i="2" s="1"/>
  <c r="G18" i="2"/>
  <c r="I18" i="2"/>
  <c r="K18" i="2"/>
  <c r="M18" i="2"/>
  <c r="O18" i="2"/>
  <c r="Q18" i="2"/>
  <c r="S18" i="2"/>
  <c r="U18" i="2"/>
  <c r="W18" i="2"/>
  <c r="Y18" i="2"/>
  <c r="AC18" i="2"/>
  <c r="AI18" i="2" s="1"/>
  <c r="AE18" i="2"/>
  <c r="AG18" i="2"/>
  <c r="E19" i="2"/>
  <c r="AA19" i="2" s="1"/>
  <c r="G19" i="2"/>
  <c r="I19" i="2"/>
  <c r="K19" i="2"/>
  <c r="M19" i="2"/>
  <c r="O19" i="2"/>
  <c r="Q19" i="2"/>
  <c r="S19" i="2"/>
  <c r="U19" i="2"/>
  <c r="W19" i="2"/>
  <c r="Y19" i="2"/>
  <c r="AC19" i="2"/>
  <c r="AE19" i="2"/>
  <c r="AG19" i="2"/>
  <c r="AI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 s="1"/>
  <c r="AK20" i="2" s="1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I21" i="2" s="1"/>
  <c r="AK21" i="2" s="1"/>
  <c r="AG21" i="2"/>
  <c r="E22" i="2"/>
  <c r="AA22" i="2" s="1"/>
  <c r="G22" i="2"/>
  <c r="I22" i="2"/>
  <c r="K22" i="2"/>
  <c r="M22" i="2"/>
  <c r="O22" i="2"/>
  <c r="Q22" i="2"/>
  <c r="S22" i="2"/>
  <c r="U22" i="2"/>
  <c r="W22" i="2"/>
  <c r="Y22" i="2"/>
  <c r="AE22" i="2"/>
  <c r="AI22" i="2" s="1"/>
  <c r="AG22" i="2"/>
  <c r="AG23" i="2"/>
  <c r="E24" i="2"/>
  <c r="E29" i="2" s="1"/>
  <c r="G24" i="2"/>
  <c r="K24" i="2"/>
  <c r="K29" i="2" s="1"/>
  <c r="M24" i="2"/>
  <c r="Q24" i="2"/>
  <c r="U24" i="2"/>
  <c r="U29" i="2" s="1"/>
  <c r="W24" i="2"/>
  <c r="AA24" i="2"/>
  <c r="E25" i="2"/>
  <c r="G25" i="2"/>
  <c r="I25" i="2"/>
  <c r="AA25" i="2" s="1"/>
  <c r="K25" i="2"/>
  <c r="M25" i="2"/>
  <c r="O25" i="2"/>
  <c r="Q25" i="2"/>
  <c r="S25" i="2"/>
  <c r="U25" i="2"/>
  <c r="W25" i="2"/>
  <c r="Y25" i="2"/>
  <c r="AC25" i="2"/>
  <c r="AE25" i="2"/>
  <c r="AG25" i="2"/>
  <c r="AI25" i="2"/>
  <c r="E26" i="2"/>
  <c r="G26" i="2"/>
  <c r="AA26" i="2" s="1"/>
  <c r="AA31" i="2" s="1"/>
  <c r="I26" i="2"/>
  <c r="K26" i="2"/>
  <c r="K31" i="2" s="1"/>
  <c r="K33" i="2" s="1"/>
  <c r="K35" i="2" s="1"/>
  <c r="M26" i="2"/>
  <c r="O26" i="2"/>
  <c r="Q26" i="2"/>
  <c r="Q31" i="2" s="1"/>
  <c r="Q33" i="2" s="1"/>
  <c r="Q35" i="2" s="1"/>
  <c r="S26" i="2"/>
  <c r="U26" i="2"/>
  <c r="W26" i="2"/>
  <c r="W31" i="2" s="1"/>
  <c r="W33" i="2" s="1"/>
  <c r="W35" i="2" s="1"/>
  <c r="Y26" i="2"/>
  <c r="AC26" i="2"/>
  <c r="AE26" i="2"/>
  <c r="AG26" i="2"/>
  <c r="AG31" i="2" s="1"/>
  <c r="AG35" i="2" s="1"/>
  <c r="E27" i="2"/>
  <c r="AA27" i="2" s="1"/>
  <c r="G27" i="2"/>
  <c r="I27" i="2"/>
  <c r="K27" i="2"/>
  <c r="M27" i="2"/>
  <c r="O27" i="2"/>
  <c r="Q27" i="2"/>
  <c r="S27" i="2"/>
  <c r="U27" i="2"/>
  <c r="W27" i="2"/>
  <c r="Y27" i="2"/>
  <c r="AC27" i="2"/>
  <c r="AI27" i="2" s="1"/>
  <c r="AK27" i="2" s="1"/>
  <c r="AE27" i="2"/>
  <c r="AG27" i="2"/>
  <c r="E28" i="2"/>
  <c r="AA28" i="2" s="1"/>
  <c r="G28" i="2"/>
  <c r="I28" i="2"/>
  <c r="K28" i="2"/>
  <c r="M28" i="2"/>
  <c r="O28" i="2"/>
  <c r="Q28" i="2"/>
  <c r="S28" i="2"/>
  <c r="U28" i="2"/>
  <c r="W28" i="2"/>
  <c r="Y28" i="2"/>
  <c r="AC28" i="2"/>
  <c r="AE28" i="2"/>
  <c r="AG28" i="2"/>
  <c r="AI28" i="2"/>
  <c r="Q29" i="2"/>
  <c r="E31" i="2"/>
  <c r="I31" i="2"/>
  <c r="I33" i="2" s="1"/>
  <c r="I35" i="2" s="1"/>
  <c r="M31" i="2"/>
  <c r="O31" i="2"/>
  <c r="O33" i="2" s="1"/>
  <c r="O35" i="2" s="1"/>
  <c r="S31" i="2"/>
  <c r="S33" i="2" s="1"/>
  <c r="S35" i="2" s="1"/>
  <c r="U31" i="2"/>
  <c r="Y31" i="2"/>
  <c r="Y33" i="2" s="1"/>
  <c r="Y35" i="2" s="1"/>
  <c r="AC31" i="2"/>
  <c r="AE31" i="2"/>
  <c r="AI31" i="2" s="1"/>
  <c r="AA32" i="2"/>
  <c r="AI32" i="2"/>
  <c r="AK32" i="2" s="1"/>
  <c r="E33" i="2"/>
  <c r="M33" i="2"/>
  <c r="U33" i="2"/>
  <c r="AA34" i="2"/>
  <c r="AK34" i="2"/>
  <c r="E35" i="2"/>
  <c r="M35" i="2"/>
  <c r="U35" i="2"/>
  <c r="AC35" i="2"/>
  <c r="E38" i="2"/>
  <c r="AA38" i="2" s="1"/>
  <c r="G38" i="2"/>
  <c r="I38" i="2"/>
  <c r="K38" i="2"/>
  <c r="M38" i="2"/>
  <c r="O38" i="2"/>
  <c r="Q38" i="2"/>
  <c r="S38" i="2"/>
  <c r="U38" i="2"/>
  <c r="W38" i="2"/>
  <c r="Y38" i="2"/>
  <c r="AC38" i="2"/>
  <c r="AI38" i="2" s="1"/>
  <c r="AE38" i="2"/>
  <c r="AG38" i="2"/>
  <c r="E41" i="2"/>
  <c r="E53" i="2" s="1"/>
  <c r="E58" i="2" s="1"/>
  <c r="G41" i="2"/>
  <c r="G53" i="2" s="1"/>
  <c r="G58" i="2" s="1"/>
  <c r="I41" i="2"/>
  <c r="K41" i="2"/>
  <c r="M41" i="2"/>
  <c r="M53" i="2" s="1"/>
  <c r="M58" i="2" s="1"/>
  <c r="O41" i="2"/>
  <c r="Q41" i="2"/>
  <c r="S41" i="2"/>
  <c r="S53" i="2" s="1"/>
  <c r="S58" i="2" s="1"/>
  <c r="U41" i="2"/>
  <c r="U53" i="2" s="1"/>
  <c r="U58" i="2" s="1"/>
  <c r="W41" i="2"/>
  <c r="W53" i="2" s="1"/>
  <c r="W58" i="2" s="1"/>
  <c r="Y41" i="2"/>
  <c r="AC41" i="2"/>
  <c r="AC53" i="2" s="1"/>
  <c r="AC58" i="2" s="1"/>
  <c r="AE41" i="2"/>
  <c r="AG41" i="2"/>
  <c r="AI41" i="2"/>
  <c r="E42" i="2"/>
  <c r="G42" i="2"/>
  <c r="I42" i="2"/>
  <c r="K42" i="2"/>
  <c r="M42" i="2"/>
  <c r="O42" i="2"/>
  <c r="Q42" i="2"/>
  <c r="S42" i="2"/>
  <c r="U42" i="2"/>
  <c r="W42" i="2"/>
  <c r="Y42" i="2"/>
  <c r="AA42" i="2"/>
  <c r="AK42" i="2" s="1"/>
  <c r="AC42" i="2"/>
  <c r="AE42" i="2"/>
  <c r="AG42" i="2"/>
  <c r="AG53" i="2" s="1"/>
  <c r="AG58" i="2" s="1"/>
  <c r="AI42" i="2"/>
  <c r="E43" i="2"/>
  <c r="G43" i="2"/>
  <c r="I43" i="2"/>
  <c r="AA43" i="2" s="1"/>
  <c r="K43" i="2"/>
  <c r="M43" i="2"/>
  <c r="O43" i="2"/>
  <c r="Q43" i="2"/>
  <c r="S43" i="2"/>
  <c r="U43" i="2"/>
  <c r="W43" i="2"/>
  <c r="Y43" i="2"/>
  <c r="AC43" i="2"/>
  <c r="AE43" i="2"/>
  <c r="AI43" i="2" s="1"/>
  <c r="AK43" i="2" s="1"/>
  <c r="AG43" i="2"/>
  <c r="E44" i="2"/>
  <c r="AA44" i="2" s="1"/>
  <c r="G44" i="2"/>
  <c r="I44" i="2"/>
  <c r="K44" i="2"/>
  <c r="M44" i="2"/>
  <c r="O44" i="2"/>
  <c r="Q44" i="2"/>
  <c r="S44" i="2"/>
  <c r="U44" i="2"/>
  <c r="W44" i="2"/>
  <c r="Y44" i="2"/>
  <c r="AC44" i="2"/>
  <c r="AI44" i="2" s="1"/>
  <c r="AE44" i="2"/>
  <c r="AG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I46" i="2" s="1"/>
  <c r="AK46" i="2" s="1"/>
  <c r="AE46" i="2"/>
  <c r="AG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 s="1"/>
  <c r="E48" i="2"/>
  <c r="G48" i="2"/>
  <c r="AA48" i="2" s="1"/>
  <c r="I48" i="2"/>
  <c r="K48" i="2"/>
  <c r="M48" i="2"/>
  <c r="O48" i="2"/>
  <c r="Q48" i="2"/>
  <c r="S48" i="2"/>
  <c r="U48" i="2"/>
  <c r="W48" i="2"/>
  <c r="Y48" i="2"/>
  <c r="AC48" i="2"/>
  <c r="AE48" i="2"/>
  <c r="AG48" i="2"/>
  <c r="AI48" i="2" s="1"/>
  <c r="E49" i="2"/>
  <c r="AA49" i="2" s="1"/>
  <c r="G49" i="2"/>
  <c r="I49" i="2"/>
  <c r="K49" i="2"/>
  <c r="M49" i="2"/>
  <c r="O49" i="2"/>
  <c r="Q49" i="2"/>
  <c r="S49" i="2"/>
  <c r="U49" i="2"/>
  <c r="W49" i="2"/>
  <c r="Y49" i="2"/>
  <c r="AC49" i="2"/>
  <c r="AI49" i="2" s="1"/>
  <c r="AK49" i="2" s="1"/>
  <c r="AE49" i="2"/>
  <c r="AG49" i="2"/>
  <c r="E50" i="2"/>
  <c r="AA50" i="2" s="1"/>
  <c r="G50" i="2"/>
  <c r="I50" i="2"/>
  <c r="K50" i="2"/>
  <c r="M50" i="2"/>
  <c r="O50" i="2"/>
  <c r="Q50" i="2"/>
  <c r="S50" i="2"/>
  <c r="U50" i="2"/>
  <c r="W50" i="2"/>
  <c r="Y50" i="2"/>
  <c r="AC50" i="2"/>
  <c r="AE50" i="2"/>
  <c r="AG50" i="2"/>
  <c r="AI50" i="2"/>
  <c r="AK50" i="2" s="1"/>
  <c r="E51" i="2"/>
  <c r="AA51" i="2" s="1"/>
  <c r="G51" i="2"/>
  <c r="I51" i="2"/>
  <c r="K51" i="2"/>
  <c r="M51" i="2"/>
  <c r="O51" i="2"/>
  <c r="Q51" i="2"/>
  <c r="S51" i="2"/>
  <c r="U51" i="2"/>
  <c r="W51" i="2"/>
  <c r="Y51" i="2"/>
  <c r="AE51" i="2"/>
  <c r="AG51" i="2"/>
  <c r="AI51" i="2"/>
  <c r="AK51" i="2" s="1"/>
  <c r="AG52" i="2"/>
  <c r="I53" i="2"/>
  <c r="K53" i="2"/>
  <c r="O53" i="2"/>
  <c r="O58" i="2" s="1"/>
  <c r="Q53" i="2"/>
  <c r="Y53" i="2"/>
  <c r="AE53" i="2"/>
  <c r="AE58" i="2" s="1"/>
  <c r="E54" i="2"/>
  <c r="AA54" i="2" s="1"/>
  <c r="G54" i="2"/>
  <c r="I54" i="2"/>
  <c r="K54" i="2"/>
  <c r="M54" i="2"/>
  <c r="O54" i="2"/>
  <c r="Q54" i="2"/>
  <c r="S54" i="2"/>
  <c r="U54" i="2"/>
  <c r="W54" i="2"/>
  <c r="Y54" i="2"/>
  <c r="AC54" i="2"/>
  <c r="AI54" i="2" s="1"/>
  <c r="AE54" i="2"/>
  <c r="AG54" i="2"/>
  <c r="E55" i="2"/>
  <c r="E60" i="2" s="1"/>
  <c r="G55" i="2"/>
  <c r="I55" i="2"/>
  <c r="K55" i="2"/>
  <c r="K58" i="2" s="1"/>
  <c r="M55" i="2"/>
  <c r="O55" i="2"/>
  <c r="O60" i="2" s="1"/>
  <c r="O62" i="2" s="1"/>
  <c r="O64" i="2" s="1"/>
  <c r="Q55" i="2"/>
  <c r="S55" i="2"/>
  <c r="U55" i="2"/>
  <c r="U60" i="2" s="1"/>
  <c r="U62" i="2" s="1"/>
  <c r="U64" i="2" s="1"/>
  <c r="W55" i="2"/>
  <c r="Y55" i="2"/>
  <c r="AA55" i="2"/>
  <c r="AC55" i="2"/>
  <c r="AI55" i="2" s="1"/>
  <c r="AK55" i="2" s="1"/>
  <c r="AE55" i="2"/>
  <c r="AE60" i="2" s="1"/>
  <c r="AI60" i="2" s="1"/>
  <c r="AG55" i="2"/>
  <c r="E56" i="2"/>
  <c r="G56" i="2"/>
  <c r="I56" i="2"/>
  <c r="AA56" i="2" s="1"/>
  <c r="K56" i="2"/>
  <c r="M56" i="2"/>
  <c r="O56" i="2"/>
  <c r="Q56" i="2"/>
  <c r="S56" i="2"/>
  <c r="U56" i="2"/>
  <c r="W56" i="2"/>
  <c r="Y56" i="2"/>
  <c r="Y58" i="2" s="1"/>
  <c r="AC56" i="2"/>
  <c r="AI56" i="2" s="1"/>
  <c r="AK56" i="2" s="1"/>
  <c r="AE56" i="2"/>
  <c r="AG56" i="2"/>
  <c r="E57" i="2"/>
  <c r="G57" i="2"/>
  <c r="AA57" i="2" s="1"/>
  <c r="I57" i="2"/>
  <c r="K57" i="2"/>
  <c r="M57" i="2"/>
  <c r="O57" i="2"/>
  <c r="Q57" i="2"/>
  <c r="S57" i="2"/>
  <c r="U57" i="2"/>
  <c r="W57" i="2"/>
  <c r="Y57" i="2"/>
  <c r="AC57" i="2"/>
  <c r="AI57" i="2" s="1"/>
  <c r="AK57" i="2" s="1"/>
  <c r="AE57" i="2"/>
  <c r="AG57" i="2"/>
  <c r="Q58" i="2"/>
  <c r="G60" i="2"/>
  <c r="G62" i="2" s="1"/>
  <c r="G64" i="2" s="1"/>
  <c r="I60" i="2"/>
  <c r="I62" i="2" s="1"/>
  <c r="I64" i="2" s="1"/>
  <c r="M60" i="2"/>
  <c r="M62" i="2" s="1"/>
  <c r="M64" i="2" s="1"/>
  <c r="Q60" i="2"/>
  <c r="S60" i="2"/>
  <c r="S62" i="2" s="1"/>
  <c r="S64" i="2" s="1"/>
  <c r="W60" i="2"/>
  <c r="W62" i="2" s="1"/>
  <c r="W64" i="2" s="1"/>
  <c r="Y60" i="2"/>
  <c r="Y62" i="2" s="1"/>
  <c r="Y64" i="2" s="1"/>
  <c r="AC60" i="2"/>
  <c r="AG60" i="2"/>
  <c r="AA61" i="2"/>
  <c r="AI61" i="2"/>
  <c r="AK61" i="2" s="1"/>
  <c r="Q62" i="2"/>
  <c r="O63" i="2"/>
  <c r="AA63" i="2" s="1"/>
  <c r="AK63" i="2" s="1"/>
  <c r="Q64" i="2"/>
  <c r="E67" i="2"/>
  <c r="G67" i="2"/>
  <c r="AA67" i="2" s="1"/>
  <c r="AA71" i="2" s="1"/>
  <c r="I67" i="2"/>
  <c r="K67" i="2"/>
  <c r="M67" i="2"/>
  <c r="M71" i="2" s="1"/>
  <c r="O67" i="2"/>
  <c r="Q67" i="2"/>
  <c r="S67" i="2"/>
  <c r="U67" i="2"/>
  <c r="W67" i="2"/>
  <c r="Y67" i="2"/>
  <c r="AC67" i="2"/>
  <c r="AI67" i="2" s="1"/>
  <c r="AE67" i="2"/>
  <c r="AG67" i="2"/>
  <c r="AG71" i="2" s="1"/>
  <c r="E68" i="2"/>
  <c r="G68" i="2"/>
  <c r="I68" i="2"/>
  <c r="K68" i="2"/>
  <c r="K71" i="2" s="1"/>
  <c r="M68" i="2"/>
  <c r="O68" i="2"/>
  <c r="O71" i="2" s="1"/>
  <c r="Q68" i="2"/>
  <c r="S68" i="2"/>
  <c r="U68" i="2"/>
  <c r="W68" i="2"/>
  <c r="Y68" i="2"/>
  <c r="AA68" i="2"/>
  <c r="AC68" i="2"/>
  <c r="AI68" i="2" s="1"/>
  <c r="AK68" i="2" s="1"/>
  <c r="AE68" i="2"/>
  <c r="AE71" i="2" s="1"/>
  <c r="AG68" i="2"/>
  <c r="E69" i="2"/>
  <c r="G69" i="2"/>
  <c r="I69" i="2"/>
  <c r="AA69" i="2" s="1"/>
  <c r="K69" i="2"/>
  <c r="M69" i="2"/>
  <c r="O69" i="2"/>
  <c r="Q69" i="2"/>
  <c r="S69" i="2"/>
  <c r="U69" i="2"/>
  <c r="W69" i="2"/>
  <c r="Y69" i="2"/>
  <c r="AC69" i="2"/>
  <c r="AI69" i="2" s="1"/>
  <c r="AK69" i="2" s="1"/>
  <c r="AE69" i="2"/>
  <c r="AG69" i="2"/>
  <c r="E70" i="2"/>
  <c r="G70" i="2"/>
  <c r="AA70" i="2" s="1"/>
  <c r="I70" i="2"/>
  <c r="K70" i="2"/>
  <c r="M70" i="2"/>
  <c r="O70" i="2"/>
  <c r="Q70" i="2"/>
  <c r="S70" i="2"/>
  <c r="U70" i="2"/>
  <c r="W70" i="2"/>
  <c r="Y70" i="2"/>
  <c r="AC70" i="2"/>
  <c r="AI70" i="2" s="1"/>
  <c r="AK70" i="2" s="1"/>
  <c r="AE70" i="2"/>
  <c r="AG70" i="2"/>
  <c r="E71" i="2"/>
  <c r="G71" i="2"/>
  <c r="I71" i="2"/>
  <c r="Q71" i="2"/>
  <c r="S71" i="2"/>
  <c r="U71" i="2"/>
  <c r="W71" i="2"/>
  <c r="Y71" i="2"/>
  <c r="AG74" i="2"/>
  <c r="E75" i="2"/>
  <c r="G75" i="2"/>
  <c r="I75" i="2"/>
  <c r="K75" i="2"/>
  <c r="M75" i="2"/>
  <c r="O75" i="2"/>
  <c r="O79" i="2" s="1"/>
  <c r="Q75" i="2"/>
  <c r="S75" i="2"/>
  <c r="S79" i="2" s="1"/>
  <c r="U75" i="2"/>
  <c r="W75" i="2"/>
  <c r="Y75" i="2"/>
  <c r="AA75" i="2"/>
  <c r="AC75" i="2"/>
  <c r="AE75" i="2"/>
  <c r="AE79" i="2" s="1"/>
  <c r="AG75" i="2"/>
  <c r="AI75" i="2"/>
  <c r="AK75" i="2" s="1"/>
  <c r="AK79" i="2" s="1"/>
  <c r="E76" i="2"/>
  <c r="G76" i="2"/>
  <c r="AA76" i="2" s="1"/>
  <c r="I76" i="2"/>
  <c r="K76" i="2"/>
  <c r="M76" i="2"/>
  <c r="O76" i="2"/>
  <c r="Q76" i="2"/>
  <c r="S76" i="2"/>
  <c r="U76" i="2"/>
  <c r="W76" i="2"/>
  <c r="Y76" i="2"/>
  <c r="AC76" i="2"/>
  <c r="AI76" i="2" s="1"/>
  <c r="AE76" i="2"/>
  <c r="AG76" i="2"/>
  <c r="AG79" i="2" s="1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I77" i="2" s="1"/>
  <c r="AK77" i="2" s="1"/>
  <c r="AE77" i="2"/>
  <c r="AG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I78" i="2" s="1"/>
  <c r="AK78" i="2" s="1"/>
  <c r="AE78" i="2"/>
  <c r="AG78" i="2"/>
  <c r="E79" i="2"/>
  <c r="G79" i="2"/>
  <c r="I79" i="2"/>
  <c r="K79" i="2"/>
  <c r="M79" i="2"/>
  <c r="Q79" i="2"/>
  <c r="U79" i="2"/>
  <c r="W79" i="2"/>
  <c r="Y79" i="2"/>
  <c r="AA79" i="2"/>
  <c r="AC79" i="2"/>
  <c r="D82" i="2"/>
  <c r="E83" i="2"/>
  <c r="AA83" i="2" s="1"/>
  <c r="G83" i="2"/>
  <c r="I83" i="2"/>
  <c r="K83" i="2"/>
  <c r="M83" i="2"/>
  <c r="O83" i="2"/>
  <c r="Q83" i="2"/>
  <c r="S83" i="2"/>
  <c r="U83" i="2"/>
  <c r="W83" i="2"/>
  <c r="Y83" i="2"/>
  <c r="AC83" i="2"/>
  <c r="AE83" i="2"/>
  <c r="AG83" i="2"/>
  <c r="AI83" i="2"/>
  <c r="AK83" i="2" s="1"/>
  <c r="E85" i="2"/>
  <c r="E87" i="2" s="1"/>
  <c r="G85" i="2"/>
  <c r="I85" i="2"/>
  <c r="K85" i="2"/>
  <c r="K87" i="2" s="1"/>
  <c r="M85" i="2"/>
  <c r="O85" i="2"/>
  <c r="Q85" i="2"/>
  <c r="S85" i="2"/>
  <c r="S87" i="2" s="1"/>
  <c r="U85" i="2"/>
  <c r="U87" i="2" s="1"/>
  <c r="W85" i="2"/>
  <c r="Y85" i="2"/>
  <c r="AC85" i="2"/>
  <c r="AE85" i="2"/>
  <c r="AG85" i="2"/>
  <c r="AI85" i="2" s="1"/>
  <c r="E86" i="2"/>
  <c r="G86" i="2"/>
  <c r="I86" i="2"/>
  <c r="AA86" i="2" s="1"/>
  <c r="K86" i="2"/>
  <c r="M86" i="2"/>
  <c r="O86" i="2"/>
  <c r="O87" i="2" s="1"/>
  <c r="Q86" i="2"/>
  <c r="S86" i="2"/>
  <c r="U86" i="2"/>
  <c r="W86" i="2"/>
  <c r="Y86" i="2"/>
  <c r="AC86" i="2"/>
  <c r="AE86" i="2"/>
  <c r="AE87" i="2" s="1"/>
  <c r="AG86" i="2"/>
  <c r="G87" i="2"/>
  <c r="M87" i="2"/>
  <c r="Q87" i="2"/>
  <c r="W87" i="2"/>
  <c r="Y87" i="2"/>
  <c r="AC87" i="2"/>
  <c r="AK25" i="2" l="1"/>
  <c r="AA60" i="2"/>
  <c r="AK60" i="2" s="1"/>
  <c r="E62" i="2"/>
  <c r="AK44" i="2"/>
  <c r="AK22" i="2"/>
  <c r="AK76" i="2"/>
  <c r="AK48" i="2"/>
  <c r="AA29" i="2"/>
  <c r="AK31" i="2"/>
  <c r="AI35" i="2"/>
  <c r="AK19" i="2"/>
  <c r="S29" i="2"/>
  <c r="AK67" i="2"/>
  <c r="AK71" i="2" s="1"/>
  <c r="AI71" i="2"/>
  <c r="AI64" i="2"/>
  <c r="AK54" i="2"/>
  <c r="AK38" i="2"/>
  <c r="AK18" i="2"/>
  <c r="AK9" i="2"/>
  <c r="AK28" i="2"/>
  <c r="AK12" i="2"/>
  <c r="AK24" i="2" s="1"/>
  <c r="AI24" i="2"/>
  <c r="D37" i="2"/>
  <c r="I87" i="2"/>
  <c r="AI79" i="2"/>
  <c r="AI26" i="2"/>
  <c r="AK26" i="2" s="1"/>
  <c r="N8" i="46933"/>
  <c r="AA85" i="2"/>
  <c r="AA87" i="2" s="1"/>
  <c r="AC71" i="2"/>
  <c r="K60" i="2"/>
  <c r="K62" i="2" s="1"/>
  <c r="K64" i="2" s="1"/>
  <c r="AA41" i="2"/>
  <c r="AA53" i="2" s="1"/>
  <c r="AA58" i="2" s="1"/>
  <c r="G31" i="2"/>
  <c r="G33" i="2" s="1"/>
  <c r="D66" i="2"/>
  <c r="AE35" i="2"/>
  <c r="AI13" i="2"/>
  <c r="AK13" i="2" s="1"/>
  <c r="M32" i="46933"/>
  <c r="P23" i="46933"/>
  <c r="O22" i="46933"/>
  <c r="I58" i="2"/>
  <c r="AI53" i="2"/>
  <c r="AI58" i="2" s="1"/>
  <c r="AE24" i="2"/>
  <c r="AE29" i="2" s="1"/>
  <c r="AG87" i="2"/>
  <c r="AI86" i="2"/>
  <c r="AK86" i="2" s="1"/>
  <c r="AI29" i="2"/>
  <c r="AK41" i="2" l="1"/>
  <c r="AK53" i="2" s="1"/>
  <c r="AK58" i="2" s="1"/>
  <c r="N32" i="46933"/>
  <c r="M34" i="46933"/>
  <c r="AA33" i="2"/>
  <c r="G35" i="2"/>
  <c r="AA62" i="2"/>
  <c r="E64" i="2"/>
  <c r="AI87" i="2"/>
  <c r="AK85" i="2"/>
  <c r="AK87" i="2" s="1"/>
  <c r="AK29" i="2"/>
  <c r="AK62" i="2" l="1"/>
  <c r="AK64" i="2" s="1"/>
  <c r="AA64" i="2"/>
  <c r="AA35" i="2"/>
  <c r="AK33" i="2"/>
  <c r="AK35" i="2" s="1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<sst xmlns="http://schemas.openxmlformats.org/spreadsheetml/2006/main" count="328" uniqueCount="218">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</sst>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190625" y="105537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37181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-345973.53222444397</v>
          </cell>
          <cell r="E8">
            <v>444632.46958938963</v>
          </cell>
          <cell r="F8">
            <v>2356420.0781660997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2356420.0781660997</v>
          </cell>
          <cell r="K8">
            <v>76466947.277182296</v>
          </cell>
        </row>
        <row r="9">
          <cell r="D9">
            <v>48426.60119568638</v>
          </cell>
          <cell r="E9">
            <v>-1537556.1034935461</v>
          </cell>
          <cell r="F9">
            <v>2901993.5137384855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2901993.5137384855</v>
          </cell>
          <cell r="K9">
            <v>190111878.1035279</v>
          </cell>
        </row>
        <row r="10">
          <cell r="D10">
            <v>-428516.29738223739</v>
          </cell>
          <cell r="E10">
            <v>-1855729.2499775514</v>
          </cell>
          <cell r="F10">
            <v>-3574757.2616817141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-3574757.2616817141</v>
          </cell>
          <cell r="K10">
            <v>127651005.94337307</v>
          </cell>
        </row>
        <row r="11">
          <cell r="D11">
            <v>-1036143.2954769339</v>
          </cell>
          <cell r="E11">
            <v>-4649638.5742912181</v>
          </cell>
          <cell r="F11">
            <v>113676.93077889844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113676.93077889844</v>
          </cell>
          <cell r="K11">
            <v>172120866.45199969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-6247.4604240301705</v>
          </cell>
          <cell r="E13">
            <v>-32455.565659633008</v>
          </cell>
          <cell r="F13">
            <v>-41561.238168245756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-41561.238168245756</v>
          </cell>
          <cell r="K13">
            <v>-401652.87578299316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-1768453.9843119592</v>
          </cell>
          <cell r="E18">
            <v>-7630747.0238325577</v>
          </cell>
          <cell r="F18">
            <v>1755772.0228335315</v>
          </cell>
          <cell r="G18">
            <v>241794561.08330464</v>
          </cell>
          <cell r="H18">
            <v>193407707.45410806</v>
          </cell>
          <cell r="I18">
            <v>128991004.81698304</v>
          </cell>
          <cell r="J18">
            <v>1755772.0228335315</v>
          </cell>
          <cell r="K18">
            <v>565949045.37722921</v>
          </cell>
        </row>
        <row r="19">
          <cell r="D19">
            <v>-157415.01901180018</v>
          </cell>
          <cell r="E19">
            <v>-136079.29024219885</v>
          </cell>
          <cell r="F19">
            <v>-104854.77301066241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-104854.77301066241</v>
          </cell>
          <cell r="K19">
            <v>74287091.764907569</v>
          </cell>
        </row>
        <row r="20">
          <cell r="D20">
            <v>-25280.816881174222</v>
          </cell>
          <cell r="E20">
            <v>-72143.956768191187</v>
          </cell>
          <cell r="F20">
            <v>26560.887301191222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26560.887301191222</v>
          </cell>
          <cell r="K20">
            <v>32130133.244513914</v>
          </cell>
        </row>
        <row r="21">
          <cell r="D21">
            <v>-241092.68999067415</v>
          </cell>
          <cell r="E21">
            <v>-500044.47995133232</v>
          </cell>
          <cell r="F21">
            <v>1496307.7153135384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1496307.7153135384</v>
          </cell>
          <cell r="K21">
            <v>31653272.931754261</v>
          </cell>
        </row>
        <row r="22">
          <cell r="D22">
            <v>-9000</v>
          </cell>
          <cell r="E22">
            <v>60225.299820624292</v>
          </cell>
          <cell r="F22">
            <v>250656.64940032008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250656.64940032008</v>
          </cell>
          <cell r="K22">
            <v>21902667.493940182</v>
          </cell>
        </row>
        <row r="23">
          <cell r="D23">
            <v>-69.597077149664983</v>
          </cell>
          <cell r="E23">
            <v>-336.69040139607387</v>
          </cell>
          <cell r="F23">
            <v>-1055.4501050313575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-1055.4501050313575</v>
          </cell>
          <cell r="K23">
            <v>-610986.02035969694</v>
          </cell>
        </row>
        <row r="24">
          <cell r="D24">
            <v>-16936.202053634566</v>
          </cell>
          <cell r="E24">
            <v>-8081.9456234622048</v>
          </cell>
          <cell r="F24">
            <v>-4915.6597852627192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-4915.6597852627192</v>
          </cell>
          <cell r="K24">
            <v>1146025.0161280127</v>
          </cell>
        </row>
        <row r="25">
          <cell r="D25">
            <v>3055.7409914643504</v>
          </cell>
          <cell r="E25">
            <v>203853.83755067672</v>
          </cell>
          <cell r="F25">
            <v>424518.3826080148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424518.3826080148</v>
          </cell>
          <cell r="K25">
            <v>8782296.3367329091</v>
          </cell>
        </row>
        <row r="26">
          <cell r="D26">
            <v>-79.091343062114902</v>
          </cell>
          <cell r="E26">
            <v>429.08238776773214</v>
          </cell>
          <cell r="F26">
            <v>40686.427487297682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40686.427487297682</v>
          </cell>
          <cell r="K26">
            <v>776599.02672605903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-446817.67536603054</v>
          </cell>
          <cell r="E32">
            <v>-621301.46957481792</v>
          </cell>
          <cell r="F32">
            <v>2127904.1792094056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2127904.1792094056</v>
          </cell>
          <cell r="K32">
            <v>170067099.79434323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-2215271.6596779898</v>
          </cell>
          <cell r="E34">
            <v>-8252048.4934073761</v>
          </cell>
          <cell r="F34">
            <v>3883676.2020429373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3883676.2020429373</v>
          </cell>
          <cell r="K34">
            <v>788431775.17157245</v>
          </cell>
        </row>
        <row r="35">
          <cell r="E35">
            <v>0</v>
          </cell>
          <cell r="G35">
            <v>232770</v>
          </cell>
          <cell r="H35">
            <v>8137935</v>
          </cell>
          <cell r="I35">
            <v>253220</v>
          </cell>
          <cell r="J35">
            <v>0</v>
          </cell>
          <cell r="K35">
            <v>8623925</v>
          </cell>
        </row>
        <row r="36">
          <cell r="D36">
            <v>-2215271.6596779898</v>
          </cell>
          <cell r="E36">
            <v>-8252048.4934073761</v>
          </cell>
          <cell r="F36">
            <v>3883676.2020429373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3883676.2020429373</v>
          </cell>
          <cell r="K36">
            <v>797055700.17157245</v>
          </cell>
        </row>
        <row r="38">
          <cell r="D38">
            <v>36300.39205013543</v>
          </cell>
          <cell r="E38">
            <v>2822.732069547983</v>
          </cell>
          <cell r="F38">
            <v>20105.750044073473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20105.750044073473</v>
          </cell>
          <cell r="K38">
            <v>-905365.23398275813</v>
          </cell>
        </row>
        <row r="39">
          <cell r="D39">
            <v>22814.727622858529</v>
          </cell>
          <cell r="E39">
            <v>39574.669617654858</v>
          </cell>
          <cell r="F39">
            <v>52151.029308122568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52151.029308122568</v>
          </cell>
          <cell r="K39">
            <v>485193.60371448216</v>
          </cell>
        </row>
        <row r="40">
          <cell r="D40">
            <v>12.331187716204932</v>
          </cell>
          <cell r="E40">
            <v>131.40659354748365</v>
          </cell>
          <cell r="F40">
            <v>-79.035213200297477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-79.035213200297477</v>
          </cell>
          <cell r="K40">
            <v>53863.809152613234</v>
          </cell>
        </row>
        <row r="41">
          <cell r="D41">
            <v>0</v>
          </cell>
          <cell r="E41">
            <v>164475.31359931137</v>
          </cell>
          <cell r="F41">
            <v>561050.00991141656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561050.00991141656</v>
          </cell>
          <cell r="K41">
            <v>80108611.409233302</v>
          </cell>
        </row>
        <row r="42">
          <cell r="D42">
            <v>446040.45722497092</v>
          </cell>
          <cell r="E42">
            <v>-108397.08834516385</v>
          </cell>
          <cell r="F42">
            <v>2061603.6736020502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2061603.6736020502</v>
          </cell>
          <cell r="K42">
            <v>239837964.2395218</v>
          </cell>
        </row>
        <row r="43">
          <cell r="D43">
            <v>505167.90808568109</v>
          </cell>
          <cell r="E43">
            <v>98607.033534897841</v>
          </cell>
          <cell r="F43">
            <v>2694831.4276524624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2694831.4276524624</v>
          </cell>
          <cell r="K43">
            <v>319580267.82763946</v>
          </cell>
        </row>
        <row r="44">
          <cell r="D44">
            <v>-1710103.7515923087</v>
          </cell>
          <cell r="E44">
            <v>-8153441.4598724786</v>
          </cell>
          <cell r="F44">
            <v>6578507.6296953997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6578507.6296953997</v>
          </cell>
          <cell r="K44">
            <v>1116635967.9992118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8" activePane="bottomRight" state="frozen"/>
      <selection activeCell="B2" sqref="B2"/>
      <selection pane="topRight" activeCell="D2" sqref="D2"/>
      <selection pane="bottomLeft" activeCell="B8" sqref="B8"/>
      <selection pane="bottomRight" activeCell="C6" sqref="C6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37181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-345973.53222444397</v>
      </c>
      <c r="E8" s="171">
        <f>'[28]Power West P&amp;L'!E8</f>
        <v>444632.46958938963</v>
      </c>
      <c r="F8" s="171">
        <f>'[28]Power West P&amp;L'!F8</f>
        <v>2356420.0781660997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2356420.0781660997</v>
      </c>
      <c r="K8" s="171">
        <f>'[28]Power West P&amp;L'!K8</f>
        <v>76466947.277182296</v>
      </c>
      <c r="L8" s="165">
        <f>'[28]Power West P&amp;L'!$K$8</f>
        <v>76466947.277182296</v>
      </c>
      <c r="M8" s="138">
        <f>+[25]WEST_DPR!BB71-[25]WEST_DPR!BB67</f>
        <v>75538505.774925128</v>
      </c>
      <c r="N8" s="155">
        <f>M8-K8+37229*0</f>
        <v>-928441.50225716829</v>
      </c>
      <c r="O8" s="154">
        <f>'[27]Power West P&amp;L'!J8+D8-K8</f>
        <v>-5341121.8256142884</v>
      </c>
      <c r="P8" s="154">
        <f>'[27]Power West P&amp;L'!F8+D8-F8</f>
        <v>-2821127.2593488721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48426.60119568638</v>
      </c>
      <c r="E9" s="171">
        <f>'[28]Power West P&amp;L'!E9</f>
        <v>-1537556.1034935461</v>
      </c>
      <c r="F9" s="171">
        <f>'[28]Power West P&amp;L'!F9</f>
        <v>2901993.5137384855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2901993.5137384855</v>
      </c>
      <c r="K9" s="171">
        <f>'[28]Power West P&amp;L'!K9</f>
        <v>190111878.1035279</v>
      </c>
      <c r="L9" s="165">
        <f>'[28]Power West P&amp;L'!$K$9</f>
        <v>190111878.1035279</v>
      </c>
      <c r="M9" s="138">
        <f>+[25]WEST_DPR!BJ71-[25]WEST_DPR!BJ67</f>
        <v>158420500.42941776</v>
      </c>
      <c r="N9" s="155">
        <f>M9-K9+450636</f>
        <v>-31240741.674110144</v>
      </c>
      <c r="O9" s="154">
        <f>'[27]Power West P&amp;L'!J9+D9-K9</f>
        <v>-55502504.902159095</v>
      </c>
      <c r="P9" s="154">
        <f>'[27]Power West P&amp;L'!F9+D9-F9</f>
        <v>-7136703.3337933999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-428516.29738223739</v>
      </c>
      <c r="E10" s="171">
        <f>'[28]Power West P&amp;L'!E10</f>
        <v>-1855729.2499775514</v>
      </c>
      <c r="F10" s="171">
        <f>'[28]Power West P&amp;L'!F10</f>
        <v>-3574757.2616817141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-3574757.2616817141</v>
      </c>
      <c r="K10" s="171">
        <f>'[28]Power West P&amp;L'!K10</f>
        <v>127651005.94337307</v>
      </c>
      <c r="L10" s="165">
        <f>'[28]Power West P&amp;L'!$K$10</f>
        <v>127651005.94337307</v>
      </c>
      <c r="M10" s="138">
        <f>+[25]WEST_DPR!BR71-[25]WEST_DPR!BR67</f>
        <v>124822750.37166366</v>
      </c>
      <c r="N10" s="155">
        <f>M10-K10</f>
        <v>-2828255.5717094094</v>
      </c>
      <c r="O10" s="154">
        <f>'[27]Power West P&amp;L'!J10+D10-K10</f>
        <v>-8152918.0904711038</v>
      </c>
      <c r="P10" s="154">
        <f>'[27]Power West P&amp;L'!F10+D10-F10</f>
        <v>2315276.9357029502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-1036143.2954769339</v>
      </c>
      <c r="E11" s="171">
        <f>'[28]Power West P&amp;L'!E11</f>
        <v>-4649638.5742912181</v>
      </c>
      <c r="F11" s="171">
        <f>'[28]Power West P&amp;L'!F11</f>
        <v>113676.93077889844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113676.93077889844</v>
      </c>
      <c r="K11" s="171">
        <f>'[28]Power West P&amp;L'!K11</f>
        <v>172120866.45199969</v>
      </c>
      <c r="L11" s="165">
        <f>'[28]Power West P&amp;L'!$K$11</f>
        <v>172120866.45199969</v>
      </c>
      <c r="M11" s="138">
        <f>+[25]WEST_DPR!BZ71-[25]WEST_DPR!BZ67</f>
        <v>121561554.88213903</v>
      </c>
      <c r="N11" s="155">
        <f>M11-K11-98453</f>
        <v>-50657764.569860667</v>
      </c>
      <c r="O11" s="154">
        <f>'[27]Power West P&amp;L'!J11+D11-K11</f>
        <v>-71034099.723411024</v>
      </c>
      <c r="P11" s="154">
        <f>'[27]Power West P&amp;L'!F11+D11-F11</f>
        <v>-1835932.0520999969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187</v>
      </c>
      <c r="D13" s="171">
        <f>'[28]Power West P&amp;L'!D13</f>
        <v>-6247.4604240301705</v>
      </c>
      <c r="E13" s="171">
        <f>'[28]Power West P&amp;L'!E13</f>
        <v>-32455.565659633008</v>
      </c>
      <c r="F13" s="171">
        <f>'[28]Power West P&amp;L'!F13</f>
        <v>-41561.238168245756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-41561.238168245756</v>
      </c>
      <c r="K13" s="171">
        <f>'[28]Power West P&amp;L'!K13</f>
        <v>-401652.87578299316</v>
      </c>
      <c r="L13" s="165"/>
      <c r="M13" s="166">
        <f>+[25]WEST_DPR!CB71-[25]WEST_DPR!CB67</f>
        <v>-407500.83352071734</v>
      </c>
      <c r="N13" s="155">
        <f>M13-K13</f>
        <v>-5847.9577377241803</v>
      </c>
      <c r="O13" s="154">
        <f>'[27]Power West P&amp;L'!J13+D13-K13</f>
        <v>1550770.0827238755</v>
      </c>
      <c r="P13" s="154">
        <f>'[27]Power West P&amp;L'!F13+D13-F13</f>
        <v>-10384.326300349065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76466947.277182296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-76466947.277182296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76466947.277182296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-76466947.277182296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76466947.277182296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-76466947.277182296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76466947.277182296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-76466947.277182296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-1768453.9843119592</v>
      </c>
      <c r="E18" s="173">
        <f>'[28]Power West P&amp;L'!E18</f>
        <v>-7630747.0238325577</v>
      </c>
      <c r="F18" s="173">
        <f>'[28]Power West P&amp;L'!F18</f>
        <v>1755772.0228335315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128991004.81698304</v>
      </c>
      <c r="J18" s="173">
        <f>'[28]Power West P&amp;L'!J18</f>
        <v>1755772.0228335315</v>
      </c>
      <c r="K18" s="174">
        <f>'[28]Power West P&amp;L'!K18</f>
        <v>565949045.37722921</v>
      </c>
      <c r="L18" s="165"/>
      <c r="M18" s="167">
        <f>SUM(M8:M13)</f>
        <v>475430702.37172645</v>
      </c>
      <c r="N18" s="155">
        <f>M18-K18+508218-37230</f>
        <v>-90047355.00550276</v>
      </c>
      <c r="O18" s="154">
        <f>'[27]Power West P&amp;L'!J18+D18-K18</f>
        <v>-138489059.33616698</v>
      </c>
      <c r="P18" s="154">
        <f>'[27]Power West P&amp;L'!F18+D18-F18</f>
        <v>-9498054.5191839803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217</v>
      </c>
      <c r="D19" s="171">
        <f>'[28]Power West P&amp;L'!D19</f>
        <v>-157415.01901180018</v>
      </c>
      <c r="E19" s="171">
        <f>'[28]Power West P&amp;L'!E19</f>
        <v>-136079.29024219885</v>
      </c>
      <c r="F19" s="171">
        <f>'[28]Power West P&amp;L'!F19</f>
        <v>-104854.77301066241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-104854.77301066241</v>
      </c>
      <c r="K19" s="171">
        <f>'[28]Power West P&amp;L'!K19</f>
        <v>74287091.764907569</v>
      </c>
      <c r="L19" s="165">
        <f>'[28]Power West P&amp;L'!$K$19</f>
        <v>74287091.764907569</v>
      </c>
      <c r="M19" s="138">
        <f>[25]WEST_DPR!E71-[25]WEST_DPR!E67</f>
        <v>68589266.355120391</v>
      </c>
      <c r="N19" s="155">
        <f>M19-K19-8810</f>
        <v>-5706635.409787178</v>
      </c>
      <c r="O19" s="154">
        <f>'[27]Power West P&amp;L'!J19+D19-K19</f>
        <v>-14936994.192959748</v>
      </c>
      <c r="P19" s="154">
        <f>'[27]Power West P&amp;L'!F19+D19-F19</f>
        <v>-235916.48485204356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184</v>
      </c>
      <c r="D20" s="171">
        <f>'[28]Power West P&amp;L'!D20</f>
        <v>-25280.816881174222</v>
      </c>
      <c r="E20" s="171">
        <f>'[28]Power West P&amp;L'!E20</f>
        <v>-72143.956768191187</v>
      </c>
      <c r="F20" s="171">
        <f>'[28]Power West P&amp;L'!F20</f>
        <v>26560.887301191222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26560.887301191222</v>
      </c>
      <c r="K20" s="171">
        <f>'[28]Power West P&amp;L'!K20</f>
        <v>32130133.244513914</v>
      </c>
      <c r="L20" s="165">
        <f>'[28]Power West P&amp;L'!$K$20</f>
        <v>32130133.244513914</v>
      </c>
      <c r="M20" s="138">
        <f>+[25]WEST_DPR!P71-[25]WEST_DPR!P67</f>
        <v>31206704.55262021</v>
      </c>
      <c r="N20" s="155">
        <f>M20-K20-1218</f>
        <v>-924646.69189370424</v>
      </c>
      <c r="O20" s="154">
        <f>'[27]Power West P&amp;L'!J20+D20-K20</f>
        <v>-3611799.0602234602</v>
      </c>
      <c r="P20" s="154">
        <f>'[27]Power West P&amp;L'!F20+D20-F20</f>
        <v>-149688.18700344922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167</v>
      </c>
      <c r="D21" s="171">
        <f>'[28]Power West P&amp;L'!D21</f>
        <v>-241092.68999067415</v>
      </c>
      <c r="E21" s="171">
        <f>'[28]Power West P&amp;L'!E21</f>
        <v>-500044.47995133232</v>
      </c>
      <c r="F21" s="171">
        <f>'[28]Power West P&amp;L'!F21</f>
        <v>1496307.7153135384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1496307.7153135384</v>
      </c>
      <c r="K21" s="171">
        <f>'[28]Power West P&amp;L'!K21</f>
        <v>31653272.931754261</v>
      </c>
      <c r="L21" s="165">
        <f>'[28]Power West P&amp;L'!$K$21</f>
        <v>31653272.931754261</v>
      </c>
      <c r="M21" s="138">
        <f>+[25]WEST_DPR!AF71-[25]WEST_DPR!AF67</f>
        <v>27837071.475512806</v>
      </c>
      <c r="N21" s="155">
        <f>M21-K21</f>
        <v>-3816201.4562414549</v>
      </c>
      <c r="O21" s="154">
        <f>'[27]Power West P&amp;L'!J21+D21-K21</f>
        <v>-5629376.3498096801</v>
      </c>
      <c r="P21" s="154">
        <f>'[27]Power West P&amp;L'!F21+D21-F21</f>
        <v>-2622921.8948406619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182</v>
      </c>
      <c r="D22" s="171">
        <f>'[28]Power West P&amp;L'!D22</f>
        <v>-9000</v>
      </c>
      <c r="E22" s="171">
        <f>'[28]Power West P&amp;L'!E22</f>
        <v>60225.299820624292</v>
      </c>
      <c r="F22" s="171">
        <f>'[28]Power West P&amp;L'!F22</f>
        <v>250656.64940032008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250656.64940032008</v>
      </c>
      <c r="K22" s="171">
        <f>'[28]Power West P&amp;L'!K22</f>
        <v>21902667.493940182</v>
      </c>
      <c r="L22" s="165"/>
      <c r="M22" s="138">
        <f>+[25]WEST_DPR!AL71-[25]WEST_DPR!AL67</f>
        <v>20184501.923615593</v>
      </c>
      <c r="N22" s="155">
        <f>M22-K22-1016</f>
        <v>-1719181.5703245886</v>
      </c>
      <c r="O22" s="154">
        <f>'[27]Power West P&amp;L'!J22+D22-K22</f>
        <v>-2362546.3048217781</v>
      </c>
      <c r="P22" s="154">
        <f>'[27]Power West P&amp;L'!F22+D22-F22</f>
        <v>-236877.96869641307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-69.597077149664983</v>
      </c>
      <c r="E23" s="171">
        <f>'[28]Power West P&amp;L'!E23</f>
        <v>-336.69040139607387</v>
      </c>
      <c r="F23" s="171">
        <f>'[28]Power West P&amp;L'!F23</f>
        <v>-1055.4501050313575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-1055.4501050313575</v>
      </c>
      <c r="K23" s="171">
        <f>'[28]Power West P&amp;L'!K23</f>
        <v>-610986.02035969694</v>
      </c>
      <c r="L23" s="138"/>
      <c r="M23" s="138">
        <f>+[25]WEST_DPR!X71-[25]WEST_DPR!X67</f>
        <v>-295771.89968011307</v>
      </c>
      <c r="N23" s="155">
        <f t="shared" ref="N23:N31" si="0">M23-K23</f>
        <v>315214.12067958387</v>
      </c>
      <c r="O23" s="154">
        <f>'[27]Power West P&amp;L'!J23+D23-K23</f>
        <v>-12359.459318832261</v>
      </c>
      <c r="P23" s="154">
        <f>'[27]Power West P&amp;L'!F23+D23-F23</f>
        <v>1490.0045812925018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183</v>
      </c>
      <c r="D24" s="171">
        <f>'[28]Power West P&amp;L'!D24</f>
        <v>-16936.202053634566</v>
      </c>
      <c r="E24" s="171">
        <f>'[28]Power West P&amp;L'!E24</f>
        <v>-8081.9456234622048</v>
      </c>
      <c r="F24" s="171">
        <f>'[28]Power West P&amp;L'!F24</f>
        <v>-4915.6597852627192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-4915.6597852627192</v>
      </c>
      <c r="K24" s="171">
        <f>'[28]Power West P&amp;L'!K24</f>
        <v>1146025.0161280127</v>
      </c>
      <c r="L24" s="138"/>
      <c r="M24" s="166">
        <f>+[25]WEST_DPR!AN71-[25]WEST_DPR!AN67</f>
        <v>842405.22951942624</v>
      </c>
      <c r="N24" s="155">
        <f t="shared" si="0"/>
        <v>-303619.78660858644</v>
      </c>
      <c r="O24" s="154">
        <f>'[27]Power West P&amp;L'!J24+D24-K24</f>
        <v>-434876.11057277862</v>
      </c>
      <c r="P24" s="154">
        <f>'[27]Power West P&amp;L'!F24+D24-F24</f>
        <v>-12020.542268371846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189</v>
      </c>
      <c r="D25" s="171">
        <f>'[28]Power West P&amp;L'!D25</f>
        <v>3055.7409914643504</v>
      </c>
      <c r="E25" s="171">
        <f>'[28]Power West P&amp;L'!E25</f>
        <v>203853.83755067672</v>
      </c>
      <c r="F25" s="171">
        <f>'[28]Power West P&amp;L'!F25</f>
        <v>424518.3826080148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424518.3826080148</v>
      </c>
      <c r="K25" s="171">
        <f>'[28]Power West P&amp;L'!K25</f>
        <v>8782296.3367329091</v>
      </c>
      <c r="L25" s="138"/>
      <c r="M25" s="138">
        <f>+[25]WEST_DPR!AM71-[25]WEST_DPR!AM67</f>
        <v>6331303.5281975279</v>
      </c>
      <c r="N25" s="155">
        <f t="shared" si="0"/>
        <v>-2450992.8085353812</v>
      </c>
      <c r="O25" s="154">
        <f>'[27]Power West P&amp;L'!J25+D25-K25</f>
        <v>-3128489.5822890233</v>
      </c>
      <c r="P25" s="154">
        <f>'[27]Power West P&amp;L'!F25+D25-F25</f>
        <v>-461954.90980375611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25">
      <c r="A26" s="134"/>
      <c r="B26" s="134"/>
      <c r="C26" s="123" t="s">
        <v>205</v>
      </c>
      <c r="D26" s="171">
        <f>'[28]Power West P&amp;L'!D26</f>
        <v>-79.091343062114902</v>
      </c>
      <c r="E26" s="171">
        <f>'[28]Power West P&amp;L'!E26</f>
        <v>429.08238776773214</v>
      </c>
      <c r="F26" s="171">
        <f>'[28]Power West P&amp;L'!F26</f>
        <v>40686.427487297682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40686.427487297682</v>
      </c>
      <c r="K26" s="171">
        <f>'[28]Power West P&amp;L'!K26</f>
        <v>776599.02672605903</v>
      </c>
      <c r="L26" s="138"/>
      <c r="M26" s="138">
        <f>+[25]WEST_DPR!G71-[25]WEST_DPR!G67</f>
        <v>660244.87892071577</v>
      </c>
      <c r="N26" s="155">
        <f t="shared" si="0"/>
        <v>-116354.14780534327</v>
      </c>
      <c r="O26" s="154">
        <f>'[27]Power West P&amp;L'!J26+D26-K26</f>
        <v>-661265.20148009795</v>
      </c>
      <c r="P26" s="154">
        <f>'[27]Power West P&amp;L'!F26+D26-F26</f>
        <v>-39986.562735326304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5" hidden="1" thickBot="1" x14ac:dyDescent="0.25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5" hidden="1" thickBot="1" x14ac:dyDescent="0.25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5" hidden="1" thickBot="1" x14ac:dyDescent="0.25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5" hidden="1" thickBot="1" x14ac:dyDescent="0.25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hidden="1" thickBot="1" x14ac:dyDescent="0.25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-446817.67536603054</v>
      </c>
      <c r="E32" s="173">
        <f>'[28]Power West P&amp;L'!E32</f>
        <v>-621301.46957481792</v>
      </c>
      <c r="F32" s="173">
        <f>'[28]Power West P&amp;L'!F32</f>
        <v>2127904.1792094056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2127904.1792094056</v>
      </c>
      <c r="K32" s="174">
        <f>'[28]Power West P&amp;L'!K32</f>
        <v>170067099.79434323</v>
      </c>
      <c r="L32" s="167"/>
      <c r="M32" s="167">
        <f>SUM(M19:M26)</f>
        <v>155355726.04382655</v>
      </c>
      <c r="N32" s="155">
        <f>M32-K32-11044</f>
        <v>-14722417.750516683</v>
      </c>
      <c r="O32" s="154">
        <f>'[27]Power West P&amp;L'!J32+D32-K32</f>
        <v>-30777706.261475414</v>
      </c>
      <c r="P32" s="154">
        <f>'[27]Power West P&amp;L'!F32+D32-F32</f>
        <v>-3757876.5456187292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-2215271.6596779898</v>
      </c>
      <c r="E34" s="173">
        <f>'[28]Power West P&amp;L'!E34</f>
        <v>-8252048.4934073761</v>
      </c>
      <c r="F34" s="173">
        <f>'[28]Power West P&amp;L'!F34</f>
        <v>3883676.2020429373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3883676.2020429373</v>
      </c>
      <c r="K34" s="174">
        <f>'[28]Power West P&amp;L'!K34</f>
        <v>788431775.17157245</v>
      </c>
      <c r="L34" s="157">
        <f>'[28]Power West P&amp;L'!$K$34</f>
        <v>788431775.17157245</v>
      </c>
      <c r="M34" s="167">
        <f>M32+M18</f>
        <v>630786428.41555297</v>
      </c>
      <c r="N34" s="155"/>
      <c r="O34" s="154">
        <f>'[27]Power West P&amp;L'!J34+D34-K34</f>
        <v>-184040367.59764242</v>
      </c>
      <c r="P34" s="154">
        <f>'[27]Power West P&amp;L'!F34+D34-F34</f>
        <v>-13255931.06480271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0</v>
      </c>
      <c r="F35" s="171">
        <f>'[28]Power West P&amp;L'!F35</f>
        <v>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0</v>
      </c>
      <c r="K35" s="171">
        <f>'[28]Power West P&amp;L'!K35</f>
        <v>8623925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-2215271.6596779898</v>
      </c>
      <c r="E36" s="173">
        <f>'[28]Power West P&amp;L'!E36</f>
        <v>-8252048.4934073761</v>
      </c>
      <c r="F36" s="173">
        <f>'[28]Power West P&amp;L'!F36</f>
        <v>3883676.2020429373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3883676.2020429373</v>
      </c>
      <c r="K36" s="174">
        <f>'[28]Power West P&amp;L'!K36</f>
        <v>797055700.17157245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214</v>
      </c>
      <c r="D37" s="171">
        <f>'[28]Power West P&amp;L'!D38</f>
        <v>36300.39205013543</v>
      </c>
      <c r="E37" s="171">
        <f>'[28]Power West P&amp;L'!E38</f>
        <v>2822.732069547983</v>
      </c>
      <c r="F37" s="171">
        <f>'[28]Power West P&amp;L'!F38</f>
        <v>20105.750044073473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20105.750044073473</v>
      </c>
      <c r="K37" s="171">
        <f>'[28]Power West P&amp;L'!K38</f>
        <v>-905365.23398275813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215</v>
      </c>
      <c r="D38" s="171">
        <f>'[28]Power West P&amp;L'!D39</f>
        <v>22814.727622858529</v>
      </c>
      <c r="E38" s="171">
        <f>'[28]Power West P&amp;L'!E39</f>
        <v>39574.669617654858</v>
      </c>
      <c r="F38" s="171">
        <f>'[28]Power West P&amp;L'!F39</f>
        <v>52151.029308122568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52151.029308122568</v>
      </c>
      <c r="K38" s="171">
        <f>'[28]Power West P&amp;L'!K39</f>
        <v>485193.60371448216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216</v>
      </c>
      <c r="D39" s="171">
        <f>'[28]Power West P&amp;L'!D40</f>
        <v>12.331187716204932</v>
      </c>
      <c r="E39" s="171">
        <f>'[28]Power West P&amp;L'!E40</f>
        <v>131.40659354748365</v>
      </c>
      <c r="F39" s="171">
        <f>'[28]Power West P&amp;L'!F40</f>
        <v>-79.035213200297477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-79.035213200297477</v>
      </c>
      <c r="K39" s="171">
        <f>'[28]Power West P&amp;L'!K40</f>
        <v>53863.809152613234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164475.31359931137</v>
      </c>
      <c r="F40" s="171">
        <f>'[28]Power West P&amp;L'!F41</f>
        <v>561050.00991141656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561050.00991141656</v>
      </c>
      <c r="K40" s="171">
        <f>'[28]Power West P&amp;L'!K41</f>
        <v>80108611.409233302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186</v>
      </c>
      <c r="D41" s="171">
        <f>'[28]Power West P&amp;L'!D42</f>
        <v>446040.45722497092</v>
      </c>
      <c r="E41" s="171">
        <f>'[28]Power West P&amp;L'!E42</f>
        <v>-108397.08834516385</v>
      </c>
      <c r="F41" s="171">
        <f>'[28]Power West P&amp;L'!F42</f>
        <v>2061603.6736020502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2061603.6736020502</v>
      </c>
      <c r="K41" s="171">
        <f>'[28]Power West P&amp;L'!K42</f>
        <v>239837964.2395218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188</v>
      </c>
      <c r="D42" s="172">
        <f>'[28]Power West P&amp;L'!D43</f>
        <v>505167.90808568109</v>
      </c>
      <c r="E42" s="173">
        <f>'[28]Power West P&amp;L'!E43</f>
        <v>98607.033534897841</v>
      </c>
      <c r="F42" s="173">
        <f>'[28]Power West P&amp;L'!F43</f>
        <v>2694831.4276524624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2694831.4276524624</v>
      </c>
      <c r="K42" s="174">
        <f>'[28]Power West P&amp;L'!K43</f>
        <v>319580267.82763946</v>
      </c>
      <c r="L42" s="157">
        <f>'[28]Power West P&amp;L'!$K$39</f>
        <v>485193.60371448216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-1710103.7515923087</v>
      </c>
      <c r="E43" s="173">
        <f>'[28]Power West P&amp;L'!E44</f>
        <v>-8153441.4598724786</v>
      </c>
      <c r="F43" s="173">
        <f>'[28]Power West P&amp;L'!F44</f>
        <v>6578507.6296953997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6578507.6296953997</v>
      </c>
      <c r="K43" s="174">
        <f>'[28]Power West P&amp;L'!K44</f>
        <v>1116635967.9992118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Felienne</cp:lastModifiedBy>
  <cp:lastPrinted>2001-08-31T23:21:57Z</cp:lastPrinted>
  <dcterms:created xsi:type="dcterms:W3CDTF">1996-09-06T18:47:52Z</dcterms:created>
  <dcterms:modified xsi:type="dcterms:W3CDTF">2014-09-05T11:12:13Z</dcterms:modified>
</cp:coreProperties>
</file>