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85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  <sheet name="Module2" sheetId="60" state="veryHidden" r:id=""/>
    <sheet name="Module1" sheetId="46932" state="veryHidden" r:id=""/>
    <sheet name="Module3" sheetId="4540" state="veryHidden" r:id="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 s="1"/>
  <c r="O12" i="46933"/>
  <c r="P12" i="46933"/>
  <c r="R12" i="46933"/>
  <c r="S12" i="46933"/>
  <c r="T12" i="46933"/>
  <c r="D13" i="46933"/>
  <c r="O13" i="46933" s="1"/>
  <c r="E13" i="46933"/>
  <c r="F13" i="46933"/>
  <c r="G13" i="46933"/>
  <c r="H13" i="46933"/>
  <c r="I13" i="46933"/>
  <c r="J13" i="46933"/>
  <c r="K13" i="46933"/>
  <c r="M13" i="46933"/>
  <c r="N13" i="46933" s="1"/>
  <c r="P13" i="46933"/>
  <c r="R13" i="46933"/>
  <c r="S13" i="46933"/>
  <c r="T13" i="46933"/>
  <c r="D14" i="46933"/>
  <c r="O14" i="46933" s="1"/>
  <c r="E14" i="46933"/>
  <c r="P14" i="46933" s="1"/>
  <c r="F14" i="46933"/>
  <c r="G14" i="46933"/>
  <c r="H14" i="46933"/>
  <c r="I14" i="46933"/>
  <c r="J14" i="46933"/>
  <c r="K14" i="46933"/>
  <c r="L14" i="46933"/>
  <c r="N14" i="46933"/>
  <c r="D15" i="46933"/>
  <c r="E15" i="46933"/>
  <c r="P15" i="46933" s="1"/>
  <c r="F15" i="46933"/>
  <c r="G15" i="46933"/>
  <c r="H15" i="46933"/>
  <c r="I15" i="46933"/>
  <c r="J15" i="46933"/>
  <c r="K15" i="46933"/>
  <c r="L15" i="46933"/>
  <c r="N15" i="46933"/>
  <c r="O15" i="46933"/>
  <c r="D16" i="46933"/>
  <c r="O16" i="46933" s="1"/>
  <c r="E16" i="46933"/>
  <c r="P16" i="46933" s="1"/>
  <c r="F16" i="46933"/>
  <c r="G16" i="46933"/>
  <c r="H16" i="46933"/>
  <c r="I16" i="46933"/>
  <c r="J16" i="46933"/>
  <c r="K16" i="46933"/>
  <c r="L16" i="46933"/>
  <c r="N16" i="46933"/>
  <c r="D17" i="46933"/>
  <c r="E17" i="46933"/>
  <c r="P17" i="46933" s="1"/>
  <c r="F17" i="46933"/>
  <c r="G17" i="46933"/>
  <c r="H17" i="46933"/>
  <c r="I17" i="46933"/>
  <c r="J17" i="46933"/>
  <c r="K17" i="46933"/>
  <c r="L17" i="46933"/>
  <c r="N17" i="46933"/>
  <c r="O17" i="46933"/>
  <c r="D18" i="46933"/>
  <c r="O18" i="46933" s="1"/>
  <c r="E18" i="46933"/>
  <c r="F18" i="46933"/>
  <c r="G18" i="46933"/>
  <c r="H18" i="46933"/>
  <c r="I18" i="46933"/>
  <c r="J18" i="46933"/>
  <c r="K18" i="46933"/>
  <c r="M18" i="46933"/>
  <c r="N18" i="46933" s="1"/>
  <c r="R18" i="46933"/>
  <c r="S18" i="46933"/>
  <c r="T18" i="46933"/>
  <c r="D19" i="46933"/>
  <c r="P19" i="46933" s="1"/>
  <c r="E19" i="46933"/>
  <c r="F19" i="46933"/>
  <c r="G19" i="46933"/>
  <c r="H19" i="46933"/>
  <c r="I19" i="46933"/>
  <c r="J19" i="46933"/>
  <c r="K19" i="46933"/>
  <c r="O19" i="46933" s="1"/>
  <c r="L19" i="46933"/>
  <c r="M19" i="46933"/>
  <c r="N19" i="46933" s="1"/>
  <c r="R19" i="46933"/>
  <c r="S19" i="46933"/>
  <c r="T19" i="46933"/>
  <c r="D20" i="46933"/>
  <c r="P20" i="46933" s="1"/>
  <c r="E20" i="46933"/>
  <c r="F20" i="46933"/>
  <c r="G20" i="46933"/>
  <c r="H20" i="46933"/>
  <c r="I20" i="46933"/>
  <c r="J20" i="46933"/>
  <c r="K20" i="46933"/>
  <c r="O20" i="46933" s="1"/>
  <c r="L20" i="46933"/>
  <c r="M20" i="46933"/>
  <c r="N20" i="46933" s="1"/>
  <c r="R20" i="46933"/>
  <c r="S20" i="46933"/>
  <c r="T20" i="46933"/>
  <c r="D21" i="46933"/>
  <c r="P21" i="46933" s="1"/>
  <c r="E21" i="46933"/>
  <c r="F21" i="46933"/>
  <c r="G21" i="46933"/>
  <c r="H21" i="46933"/>
  <c r="I21" i="46933"/>
  <c r="J21" i="46933"/>
  <c r="K21" i="46933"/>
  <c r="O21" i="46933" s="1"/>
  <c r="L21" i="46933"/>
  <c r="M21" i="46933"/>
  <c r="N21" i="46933" s="1"/>
  <c r="R21" i="46933"/>
  <c r="S21" i="46933"/>
  <c r="T21" i="46933"/>
  <c r="D22" i="46933"/>
  <c r="E22" i="46933"/>
  <c r="F22" i="46933"/>
  <c r="P22" i="46933" s="1"/>
  <c r="G22" i="46933"/>
  <c r="H22" i="46933"/>
  <c r="I22" i="46933"/>
  <c r="J22" i="46933"/>
  <c r="K22" i="46933"/>
  <c r="N22" i="46933" s="1"/>
  <c r="M22" i="46933"/>
  <c r="R22" i="46933"/>
  <c r="S22" i="46933"/>
  <c r="T22" i="46933"/>
  <c r="D23" i="46933"/>
  <c r="O23" i="46933" s="1"/>
  <c r="E23" i="46933"/>
  <c r="F23" i="46933"/>
  <c r="G23" i="46933"/>
  <c r="H23" i="46933"/>
  <c r="I23" i="46933"/>
  <c r="J23" i="46933"/>
  <c r="K23" i="46933"/>
  <c r="M23" i="46933"/>
  <c r="N23" i="46933" s="1"/>
  <c r="R23" i="46933"/>
  <c r="S23" i="46933"/>
  <c r="T23" i="46933"/>
  <c r="D24" i="46933"/>
  <c r="O24" i="46933" s="1"/>
  <c r="E24" i="46933"/>
  <c r="F24" i="46933"/>
  <c r="G24" i="46933"/>
  <c r="H24" i="46933"/>
  <c r="I24" i="46933"/>
  <c r="J24" i="46933"/>
  <c r="K24" i="46933"/>
  <c r="M24" i="46933"/>
  <c r="N24" i="46933"/>
  <c r="R24" i="46933"/>
  <c r="S24" i="46933"/>
  <c r="T24" i="46933"/>
  <c r="D25" i="46933"/>
  <c r="P25" i="46933" s="1"/>
  <c r="E25" i="46933"/>
  <c r="F25" i="46933"/>
  <c r="G25" i="46933"/>
  <c r="H25" i="46933"/>
  <c r="I25" i="46933"/>
  <c r="J25" i="46933"/>
  <c r="K25" i="46933"/>
  <c r="M25" i="46933"/>
  <c r="N25" i="46933"/>
  <c r="O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O27" i="46933" s="1"/>
  <c r="E27" i="46933"/>
  <c r="F27" i="46933"/>
  <c r="G27" i="46933"/>
  <c r="H27" i="46933"/>
  <c r="I27" i="46933"/>
  <c r="J27" i="46933"/>
  <c r="K27" i="46933"/>
  <c r="N27" i="46933" s="1"/>
  <c r="P27" i="46933"/>
  <c r="D28" i="46933"/>
  <c r="E28" i="46933"/>
  <c r="P28" i="46933" s="1"/>
  <c r="F28" i="46933"/>
  <c r="G28" i="46933"/>
  <c r="H28" i="46933"/>
  <c r="I28" i="46933"/>
  <c r="J28" i="46933"/>
  <c r="K28" i="46933"/>
  <c r="N28" i="46933"/>
  <c r="O28" i="46933"/>
  <c r="D29" i="46933"/>
  <c r="O29" i="46933" s="1"/>
  <c r="E29" i="46933"/>
  <c r="P29" i="46933" s="1"/>
  <c r="F29" i="46933"/>
  <c r="G29" i="46933"/>
  <c r="H29" i="46933"/>
  <c r="I29" i="46933"/>
  <c r="J29" i="46933"/>
  <c r="K29" i="46933"/>
  <c r="N29" i="46933"/>
  <c r="D30" i="46933"/>
  <c r="E30" i="46933"/>
  <c r="F30" i="46933"/>
  <c r="G30" i="46933"/>
  <c r="H30" i="46933"/>
  <c r="I30" i="46933"/>
  <c r="J30" i="46933"/>
  <c r="K30" i="46933"/>
  <c r="N30" i="46933" s="1"/>
  <c r="O30" i="46933"/>
  <c r="P30" i="46933"/>
  <c r="D31" i="46933"/>
  <c r="O31" i="46933" s="1"/>
  <c r="E31" i="46933"/>
  <c r="F31" i="46933"/>
  <c r="G31" i="46933"/>
  <c r="H31" i="46933"/>
  <c r="I31" i="46933"/>
  <c r="J31" i="46933"/>
  <c r="K31" i="46933"/>
  <c r="N31" i="46933"/>
  <c r="P31" i="46933"/>
  <c r="D32" i="46933"/>
  <c r="O32" i="46933" s="1"/>
  <c r="E32" i="46933"/>
  <c r="F32" i="46933"/>
  <c r="G32" i="46933"/>
  <c r="H32" i="46933"/>
  <c r="I32" i="46933"/>
  <c r="J32" i="46933"/>
  <c r="K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O34" i="46933" s="1"/>
  <c r="E34" i="46933"/>
  <c r="F34" i="46933"/>
  <c r="G34" i="46933"/>
  <c r="H34" i="46933"/>
  <c r="I34" i="46933"/>
  <c r="J34" i="46933"/>
  <c r="K34" i="46933"/>
  <c r="L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38" i="1" s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X107" i="1" s="1"/>
  <c r="Y64" i="1"/>
  <c r="Z64" i="1"/>
  <c r="AA64" i="1"/>
  <c r="AB64" i="1"/>
  <c r="AC64" i="1"/>
  <c r="AD64" i="1"/>
  <c r="AE64" i="1"/>
  <c r="AF64" i="1"/>
  <c r="AF107" i="1" s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Y107" i="1" s="1"/>
  <c r="Z66" i="1"/>
  <c r="AA66" i="1"/>
  <c r="AB66" i="1"/>
  <c r="AC66" i="1"/>
  <c r="AD66" i="1"/>
  <c r="AE66" i="1"/>
  <c r="AF66" i="1"/>
  <c r="AG66" i="1"/>
  <c r="AG107" i="1" s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V107" i="1" s="1"/>
  <c r="W67" i="1"/>
  <c r="W107" i="1" s="1"/>
  <c r="X67" i="1"/>
  <c r="Y67" i="1"/>
  <c r="Z67" i="1"/>
  <c r="AA67" i="1"/>
  <c r="AB67" i="1"/>
  <c r="AC67" i="1"/>
  <c r="AD67" i="1"/>
  <c r="AD107" i="1" s="1"/>
  <c r="AE67" i="1"/>
  <c r="AE107" i="1" s="1"/>
  <c r="AF67" i="1"/>
  <c r="AG67" i="1"/>
  <c r="AH67" i="1"/>
  <c r="AI67" i="1"/>
  <c r="AJ67" i="1"/>
  <c r="B70" i="1"/>
  <c r="B107" i="1" s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R107" i="1" s="1"/>
  <c r="S70" i="1"/>
  <c r="S107" i="1" s="1"/>
  <c r="T70" i="1"/>
  <c r="T107" i="1" s="1"/>
  <c r="U70" i="1"/>
  <c r="V70" i="1"/>
  <c r="W70" i="1"/>
  <c r="X70" i="1"/>
  <c r="Y70" i="1"/>
  <c r="Z70" i="1"/>
  <c r="Z107" i="1" s="1"/>
  <c r="AA70" i="1"/>
  <c r="AA107" i="1" s="1"/>
  <c r="AB70" i="1"/>
  <c r="AB107" i="1" s="1"/>
  <c r="AC70" i="1"/>
  <c r="AD70" i="1"/>
  <c r="AE70" i="1"/>
  <c r="AF70" i="1"/>
  <c r="AG70" i="1"/>
  <c r="AH70" i="1"/>
  <c r="AH107" i="1" s="1"/>
  <c r="AI70" i="1"/>
  <c r="AI107" i="1" s="1"/>
  <c r="AJ70" i="1"/>
  <c r="AJ107" i="1" s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U107" i="1"/>
  <c r="AC107" i="1"/>
  <c r="B3" i="2"/>
  <c r="D73" i="2" s="1"/>
  <c r="E9" i="2"/>
  <c r="G9" i="2"/>
  <c r="I9" i="2"/>
  <c r="AA9" i="2" s="1"/>
  <c r="K9" i="2"/>
  <c r="K29" i="2" s="1"/>
  <c r="M9" i="2"/>
  <c r="O9" i="2"/>
  <c r="Q9" i="2"/>
  <c r="S9" i="2"/>
  <c r="S29" i="2" s="1"/>
  <c r="U9" i="2"/>
  <c r="W9" i="2"/>
  <c r="Y9" i="2"/>
  <c r="AC9" i="2"/>
  <c r="AE9" i="2"/>
  <c r="AG9" i="2"/>
  <c r="AI9" i="2"/>
  <c r="AK9" i="2" s="1"/>
  <c r="AT9" i="2"/>
  <c r="E12" i="2"/>
  <c r="E24" i="2" s="1"/>
  <c r="E29" i="2" s="1"/>
  <c r="G12" i="2"/>
  <c r="I12" i="2"/>
  <c r="K12" i="2"/>
  <c r="M12" i="2"/>
  <c r="M24" i="2" s="1"/>
  <c r="M29" i="2" s="1"/>
  <c r="O12" i="2"/>
  <c r="O24" i="2" s="1"/>
  <c r="O29" i="2" s="1"/>
  <c r="Q12" i="2"/>
  <c r="S12" i="2"/>
  <c r="U12" i="2"/>
  <c r="U24" i="2" s="1"/>
  <c r="U29" i="2" s="1"/>
  <c r="W12" i="2"/>
  <c r="Y12" i="2"/>
  <c r="AA12" i="2"/>
  <c r="AC12" i="2"/>
  <c r="AC24" i="2" s="1"/>
  <c r="AC29" i="2" s="1"/>
  <c r="AE12" i="2"/>
  <c r="AE24" i="2" s="1"/>
  <c r="AE29" i="2" s="1"/>
  <c r="AG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I13" i="2" s="1"/>
  <c r="AK13" i="2" s="1"/>
  <c r="AE13" i="2"/>
  <c r="AG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 s="1"/>
  <c r="E15" i="2"/>
  <c r="AA15" i="2" s="1"/>
  <c r="G15" i="2"/>
  <c r="I15" i="2"/>
  <c r="K15" i="2"/>
  <c r="M15" i="2"/>
  <c r="O15" i="2"/>
  <c r="Q15" i="2"/>
  <c r="S15" i="2"/>
  <c r="U15" i="2"/>
  <c r="W15" i="2"/>
  <c r="Y15" i="2"/>
  <c r="AC15" i="2"/>
  <c r="AI15" i="2" s="1"/>
  <c r="AE15" i="2"/>
  <c r="AG15" i="2"/>
  <c r="E17" i="2"/>
  <c r="AA17" i="2" s="1"/>
  <c r="AK17" i="2" s="1"/>
  <c r="G17" i="2"/>
  <c r="I17" i="2"/>
  <c r="K17" i="2"/>
  <c r="M17" i="2"/>
  <c r="O17" i="2"/>
  <c r="Q17" i="2"/>
  <c r="S17" i="2"/>
  <c r="U17" i="2"/>
  <c r="W17" i="2"/>
  <c r="Y17" i="2"/>
  <c r="AC17" i="2"/>
  <c r="AE17" i="2"/>
  <c r="AG17" i="2"/>
  <c r="AI17" i="2"/>
  <c r="E18" i="2"/>
  <c r="AA18" i="2" s="1"/>
  <c r="AK18" i="2" s="1"/>
  <c r="G18" i="2"/>
  <c r="I18" i="2"/>
  <c r="K18" i="2"/>
  <c r="M18" i="2"/>
  <c r="O18" i="2"/>
  <c r="Q18" i="2"/>
  <c r="S18" i="2"/>
  <c r="U18" i="2"/>
  <c r="W18" i="2"/>
  <c r="Y18" i="2"/>
  <c r="AC18" i="2"/>
  <c r="AE18" i="2"/>
  <c r="AG18" i="2"/>
  <c r="AI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 s="1"/>
  <c r="E20" i="2"/>
  <c r="AA20" i="2" s="1"/>
  <c r="G20" i="2"/>
  <c r="I20" i="2"/>
  <c r="K20" i="2"/>
  <c r="M20" i="2"/>
  <c r="O20" i="2"/>
  <c r="Q20" i="2"/>
  <c r="S20" i="2"/>
  <c r="U20" i="2"/>
  <c r="W20" i="2"/>
  <c r="Y20" i="2"/>
  <c r="AC20" i="2"/>
  <c r="AI20" i="2" s="1"/>
  <c r="AK20" i="2" s="1"/>
  <c r="AE20" i="2"/>
  <c r="AG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I21" i="2" s="1"/>
  <c r="AK21" i="2" s="1"/>
  <c r="AE21" i="2"/>
  <c r="AG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I22" i="2" s="1"/>
  <c r="AK22" i="2" s="1"/>
  <c r="AG22" i="2"/>
  <c r="AG23" i="2"/>
  <c r="G24" i="2"/>
  <c r="G29" i="2" s="1"/>
  <c r="I24" i="2"/>
  <c r="I29" i="2" s="1"/>
  <c r="K24" i="2"/>
  <c r="Q24" i="2"/>
  <c r="S24" i="2"/>
  <c r="W24" i="2"/>
  <c r="W29" i="2" s="1"/>
  <c r="Y24" i="2"/>
  <c r="Y29" i="2" s="1"/>
  <c r="AA24" i="2"/>
  <c r="AG24" i="2"/>
  <c r="E25" i="2"/>
  <c r="AA25" i="2" s="1"/>
  <c r="G25" i="2"/>
  <c r="I25" i="2"/>
  <c r="K25" i="2"/>
  <c r="M25" i="2"/>
  <c r="O25" i="2"/>
  <c r="Q25" i="2"/>
  <c r="S25" i="2"/>
  <c r="U25" i="2"/>
  <c r="W25" i="2"/>
  <c r="Y25" i="2"/>
  <c r="AC25" i="2"/>
  <c r="AI25" i="2" s="1"/>
  <c r="AE25" i="2"/>
  <c r="AG25" i="2"/>
  <c r="E26" i="2"/>
  <c r="AA26" i="2" s="1"/>
  <c r="G26" i="2"/>
  <c r="G31" i="2" s="1"/>
  <c r="G33" i="2" s="1"/>
  <c r="G35" i="2" s="1"/>
  <c r="I26" i="2"/>
  <c r="I31" i="2" s="1"/>
  <c r="I33" i="2" s="1"/>
  <c r="I35" i="2" s="1"/>
  <c r="K26" i="2"/>
  <c r="M26" i="2"/>
  <c r="O26" i="2"/>
  <c r="Q26" i="2"/>
  <c r="S26" i="2"/>
  <c r="S31" i="2" s="1"/>
  <c r="S33" i="2" s="1"/>
  <c r="S35" i="2" s="1"/>
  <c r="U26" i="2"/>
  <c r="U31" i="2" s="1"/>
  <c r="U33" i="2" s="1"/>
  <c r="U35" i="2" s="1"/>
  <c r="W26" i="2"/>
  <c r="W31" i="2" s="1"/>
  <c r="W33" i="2" s="1"/>
  <c r="W35" i="2" s="1"/>
  <c r="Y26" i="2"/>
  <c r="Y31" i="2" s="1"/>
  <c r="Y33" i="2" s="1"/>
  <c r="Y35" i="2" s="1"/>
  <c r="AC26" i="2"/>
  <c r="AE26" i="2"/>
  <c r="AG26" i="2"/>
  <c r="AI26" i="2"/>
  <c r="E27" i="2"/>
  <c r="AA27" i="2" s="1"/>
  <c r="AK27" i="2" s="1"/>
  <c r="G27" i="2"/>
  <c r="I27" i="2"/>
  <c r="K27" i="2"/>
  <c r="M27" i="2"/>
  <c r="O27" i="2"/>
  <c r="Q27" i="2"/>
  <c r="S27" i="2"/>
  <c r="U27" i="2"/>
  <c r="W27" i="2"/>
  <c r="Y27" i="2"/>
  <c r="AC27" i="2"/>
  <c r="AE27" i="2"/>
  <c r="AG27" i="2"/>
  <c r="AI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 s="1"/>
  <c r="Q29" i="2"/>
  <c r="AG29" i="2"/>
  <c r="K31" i="2"/>
  <c r="K33" i="2" s="1"/>
  <c r="K35" i="2" s="1"/>
  <c r="M31" i="2"/>
  <c r="M33" i="2" s="1"/>
  <c r="M35" i="2" s="1"/>
  <c r="O31" i="2"/>
  <c r="O33" i="2" s="1"/>
  <c r="O35" i="2" s="1"/>
  <c r="Q31" i="2"/>
  <c r="Q33" i="2" s="1"/>
  <c r="Q35" i="2" s="1"/>
  <c r="AC31" i="2"/>
  <c r="AI31" i="2" s="1"/>
  <c r="AE31" i="2"/>
  <c r="AE35" i="2" s="1"/>
  <c r="AG31" i="2"/>
  <c r="AA32" i="2"/>
  <c r="AI32" i="2"/>
  <c r="AK32" i="2"/>
  <c r="AA34" i="2"/>
  <c r="AK34" i="2" s="1"/>
  <c r="AG35" i="2"/>
  <c r="E38" i="2"/>
  <c r="AA38" i="2" s="1"/>
  <c r="G38" i="2"/>
  <c r="I38" i="2"/>
  <c r="K38" i="2"/>
  <c r="M38" i="2"/>
  <c r="O38" i="2"/>
  <c r="Q38" i="2"/>
  <c r="S38" i="2"/>
  <c r="U38" i="2"/>
  <c r="W38" i="2"/>
  <c r="Y38" i="2"/>
  <c r="AC38" i="2"/>
  <c r="AE38" i="2"/>
  <c r="AG38" i="2"/>
  <c r="AI38" i="2"/>
  <c r="E41" i="2"/>
  <c r="G41" i="2"/>
  <c r="I41" i="2"/>
  <c r="I53" i="2" s="1"/>
  <c r="I58" i="2" s="1"/>
  <c r="K41" i="2"/>
  <c r="M41" i="2"/>
  <c r="O41" i="2"/>
  <c r="Q41" i="2"/>
  <c r="S41" i="2"/>
  <c r="S53" i="2" s="1"/>
  <c r="S58" i="2" s="1"/>
  <c r="U41" i="2"/>
  <c r="W41" i="2"/>
  <c r="Y41" i="2"/>
  <c r="Y53" i="2" s="1"/>
  <c r="Y58" i="2" s="1"/>
  <c r="AA41" i="2"/>
  <c r="AC41" i="2"/>
  <c r="AE41" i="2"/>
  <c r="AG41" i="2"/>
  <c r="AG53" i="2" s="1"/>
  <c r="AG58" i="2" s="1"/>
  <c r="AI41" i="2"/>
  <c r="AK41" i="2" s="1"/>
  <c r="AK53" i="2" s="1"/>
  <c r="E42" i="2"/>
  <c r="AA42" i="2" s="1"/>
  <c r="G42" i="2"/>
  <c r="I42" i="2"/>
  <c r="K42" i="2"/>
  <c r="M42" i="2"/>
  <c r="O42" i="2"/>
  <c r="Q42" i="2"/>
  <c r="S42" i="2"/>
  <c r="U42" i="2"/>
  <c r="W42" i="2"/>
  <c r="Y42" i="2"/>
  <c r="AC42" i="2"/>
  <c r="AI42" i="2" s="1"/>
  <c r="AE42" i="2"/>
  <c r="AG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I43" i="2" s="1"/>
  <c r="AK43" i="2" s="1"/>
  <c r="AE43" i="2"/>
  <c r="AG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I44" i="2" s="1"/>
  <c r="AK44" i="2" s="1"/>
  <c r="AE44" i="2"/>
  <c r="AG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 s="1"/>
  <c r="AK46" i="2" s="1"/>
  <c r="E47" i="2"/>
  <c r="AA47" i="2" s="1"/>
  <c r="G47" i="2"/>
  <c r="I47" i="2"/>
  <c r="K47" i="2"/>
  <c r="M47" i="2"/>
  <c r="O47" i="2"/>
  <c r="Q47" i="2"/>
  <c r="S47" i="2"/>
  <c r="U47" i="2"/>
  <c r="W47" i="2"/>
  <c r="Y47" i="2"/>
  <c r="AC47" i="2"/>
  <c r="AI47" i="2" s="1"/>
  <c r="AK47" i="2" s="1"/>
  <c r="AE47" i="2"/>
  <c r="AG47" i="2"/>
  <c r="E48" i="2"/>
  <c r="AA48" i="2" s="1"/>
  <c r="AK48" i="2" s="1"/>
  <c r="G48" i="2"/>
  <c r="I48" i="2"/>
  <c r="K48" i="2"/>
  <c r="M48" i="2"/>
  <c r="O48" i="2"/>
  <c r="Q48" i="2"/>
  <c r="S48" i="2"/>
  <c r="U48" i="2"/>
  <c r="W48" i="2"/>
  <c r="Y48" i="2"/>
  <c r="AC48" i="2"/>
  <c r="AE48" i="2"/>
  <c r="AG48" i="2"/>
  <c r="AI48" i="2"/>
  <c r="E49" i="2"/>
  <c r="AA49" i="2" s="1"/>
  <c r="AK49" i="2" s="1"/>
  <c r="G49" i="2"/>
  <c r="I49" i="2"/>
  <c r="K49" i="2"/>
  <c r="M49" i="2"/>
  <c r="O49" i="2"/>
  <c r="Q49" i="2"/>
  <c r="S49" i="2"/>
  <c r="U49" i="2"/>
  <c r="W49" i="2"/>
  <c r="Y49" i="2"/>
  <c r="AC49" i="2"/>
  <c r="AE49" i="2"/>
  <c r="AG49" i="2"/>
  <c r="AI49" i="2"/>
  <c r="E50" i="2"/>
  <c r="G50" i="2"/>
  <c r="I50" i="2"/>
  <c r="AA50" i="2" s="1"/>
  <c r="K50" i="2"/>
  <c r="M50" i="2"/>
  <c r="O50" i="2"/>
  <c r="Q50" i="2"/>
  <c r="S50" i="2"/>
  <c r="U50" i="2"/>
  <c r="W50" i="2"/>
  <c r="Y50" i="2"/>
  <c r="AC50" i="2"/>
  <c r="AE50" i="2"/>
  <c r="AG50" i="2"/>
  <c r="AI50" i="2"/>
  <c r="AK50" i="2" s="1"/>
  <c r="E51" i="2"/>
  <c r="AA51" i="2" s="1"/>
  <c r="G51" i="2"/>
  <c r="I51" i="2"/>
  <c r="K51" i="2"/>
  <c r="M51" i="2"/>
  <c r="O51" i="2"/>
  <c r="Q51" i="2"/>
  <c r="S51" i="2"/>
  <c r="U51" i="2"/>
  <c r="W51" i="2"/>
  <c r="Y51" i="2"/>
  <c r="AE51" i="2"/>
  <c r="AG51" i="2"/>
  <c r="AI51" i="2"/>
  <c r="AG52" i="2"/>
  <c r="E53" i="2"/>
  <c r="G53" i="2"/>
  <c r="G58" i="2" s="1"/>
  <c r="K53" i="2"/>
  <c r="K58" i="2" s="1"/>
  <c r="M53" i="2"/>
  <c r="M58" i="2" s="1"/>
  <c r="O53" i="2"/>
  <c r="O58" i="2" s="1"/>
  <c r="Q53" i="2"/>
  <c r="U53" i="2"/>
  <c r="W53" i="2"/>
  <c r="W58" i="2" s="1"/>
  <c r="AA53" i="2"/>
  <c r="AC53" i="2"/>
  <c r="AC58" i="2" s="1"/>
  <c r="AE53" i="2"/>
  <c r="AE58" i="2" s="1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I54" i="2" s="1"/>
  <c r="AK54" i="2" s="1"/>
  <c r="AE54" i="2"/>
  <c r="AG54" i="2"/>
  <c r="E55" i="2"/>
  <c r="G55" i="2"/>
  <c r="G60" i="2" s="1"/>
  <c r="I55" i="2"/>
  <c r="I60" i="2" s="1"/>
  <c r="I62" i="2" s="1"/>
  <c r="I64" i="2" s="1"/>
  <c r="K55" i="2"/>
  <c r="K60" i="2" s="1"/>
  <c r="K62" i="2" s="1"/>
  <c r="K64" i="2" s="1"/>
  <c r="M55" i="2"/>
  <c r="M60" i="2" s="1"/>
  <c r="M62" i="2" s="1"/>
  <c r="M64" i="2" s="1"/>
  <c r="O55" i="2"/>
  <c r="Q55" i="2"/>
  <c r="S55" i="2"/>
  <c r="U55" i="2"/>
  <c r="W55" i="2"/>
  <c r="W60" i="2" s="1"/>
  <c r="W62" i="2" s="1"/>
  <c r="W64" i="2" s="1"/>
  <c r="Y55" i="2"/>
  <c r="Y60" i="2" s="1"/>
  <c r="Y62" i="2" s="1"/>
  <c r="Y64" i="2" s="1"/>
  <c r="AA55" i="2"/>
  <c r="AC55" i="2"/>
  <c r="AC60" i="2" s="1"/>
  <c r="AI60" i="2" s="1"/>
  <c r="AE55" i="2"/>
  <c r="AG55" i="2"/>
  <c r="AI55" i="2" s="1"/>
  <c r="AK55" i="2" s="1"/>
  <c r="E56" i="2"/>
  <c r="AA56" i="2" s="1"/>
  <c r="G56" i="2"/>
  <c r="I56" i="2"/>
  <c r="K56" i="2"/>
  <c r="M56" i="2"/>
  <c r="O56" i="2"/>
  <c r="Q56" i="2"/>
  <c r="S56" i="2"/>
  <c r="U56" i="2"/>
  <c r="W56" i="2"/>
  <c r="Y56" i="2"/>
  <c r="AC56" i="2"/>
  <c r="AI56" i="2" s="1"/>
  <c r="AE56" i="2"/>
  <c r="AG56" i="2"/>
  <c r="E57" i="2"/>
  <c r="AA57" i="2" s="1"/>
  <c r="AK57" i="2" s="1"/>
  <c r="G57" i="2"/>
  <c r="I57" i="2"/>
  <c r="K57" i="2"/>
  <c r="M57" i="2"/>
  <c r="O57" i="2"/>
  <c r="Q57" i="2"/>
  <c r="S57" i="2"/>
  <c r="U57" i="2"/>
  <c r="W57" i="2"/>
  <c r="Y57" i="2"/>
  <c r="AC57" i="2"/>
  <c r="AE57" i="2"/>
  <c r="AG57" i="2"/>
  <c r="AI57" i="2"/>
  <c r="E58" i="2"/>
  <c r="Q58" i="2"/>
  <c r="U58" i="2"/>
  <c r="E60" i="2"/>
  <c r="E62" i="2" s="1"/>
  <c r="O60" i="2"/>
  <c r="O62" i="2" s="1"/>
  <c r="O64" i="2" s="1"/>
  <c r="Q60" i="2"/>
  <c r="Q62" i="2" s="1"/>
  <c r="Q64" i="2" s="1"/>
  <c r="S60" i="2"/>
  <c r="S62" i="2" s="1"/>
  <c r="S64" i="2" s="1"/>
  <c r="U60" i="2"/>
  <c r="U62" i="2" s="1"/>
  <c r="U64" i="2" s="1"/>
  <c r="AE60" i="2"/>
  <c r="AG60" i="2"/>
  <c r="AA61" i="2"/>
  <c r="AI61" i="2"/>
  <c r="AK61" i="2" s="1"/>
  <c r="O63" i="2"/>
  <c r="AA63" i="2"/>
  <c r="AK63" i="2" s="1"/>
  <c r="E67" i="2"/>
  <c r="G67" i="2"/>
  <c r="I67" i="2"/>
  <c r="I71" i="2" s="1"/>
  <c r="K67" i="2"/>
  <c r="K71" i="2" s="1"/>
  <c r="M67" i="2"/>
  <c r="M71" i="2" s="1"/>
  <c r="O67" i="2"/>
  <c r="O71" i="2" s="1"/>
  <c r="Q67" i="2"/>
  <c r="S67" i="2"/>
  <c r="U67" i="2"/>
  <c r="W67" i="2"/>
  <c r="Y67" i="2"/>
  <c r="Y71" i="2" s="1"/>
  <c r="AA67" i="2"/>
  <c r="AA71" i="2" s="1"/>
  <c r="AC67" i="2"/>
  <c r="AI67" i="2" s="1"/>
  <c r="AE67" i="2"/>
  <c r="AE71" i="2" s="1"/>
  <c r="AG67" i="2"/>
  <c r="E68" i="2"/>
  <c r="G68" i="2"/>
  <c r="G71" i="2" s="1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 s="1"/>
  <c r="E69" i="2"/>
  <c r="AA69" i="2" s="1"/>
  <c r="G69" i="2"/>
  <c r="I69" i="2"/>
  <c r="K69" i="2"/>
  <c r="M69" i="2"/>
  <c r="O69" i="2"/>
  <c r="Q69" i="2"/>
  <c r="S69" i="2"/>
  <c r="U69" i="2"/>
  <c r="W69" i="2"/>
  <c r="Y69" i="2"/>
  <c r="AC69" i="2"/>
  <c r="AI69" i="2" s="1"/>
  <c r="AE69" i="2"/>
  <c r="AG69" i="2"/>
  <c r="E70" i="2"/>
  <c r="AA70" i="2" s="1"/>
  <c r="AK70" i="2" s="1"/>
  <c r="G70" i="2"/>
  <c r="I70" i="2"/>
  <c r="K70" i="2"/>
  <c r="M70" i="2"/>
  <c r="O70" i="2"/>
  <c r="Q70" i="2"/>
  <c r="S70" i="2"/>
  <c r="U70" i="2"/>
  <c r="W70" i="2"/>
  <c r="Y70" i="2"/>
  <c r="AC70" i="2"/>
  <c r="AE70" i="2"/>
  <c r="AG70" i="2"/>
  <c r="AI70" i="2"/>
  <c r="E71" i="2"/>
  <c r="Q71" i="2"/>
  <c r="S71" i="2"/>
  <c r="U71" i="2"/>
  <c r="W71" i="2"/>
  <c r="AG71" i="2"/>
  <c r="AG74" i="2"/>
  <c r="E75" i="2"/>
  <c r="G75" i="2"/>
  <c r="I75" i="2"/>
  <c r="K75" i="2"/>
  <c r="K79" i="2" s="1"/>
  <c r="M75" i="2"/>
  <c r="M79" i="2" s="1"/>
  <c r="O75" i="2"/>
  <c r="O79" i="2" s="1"/>
  <c r="Q75" i="2"/>
  <c r="S75" i="2"/>
  <c r="U75" i="2"/>
  <c r="W75" i="2"/>
  <c r="Y75" i="2"/>
  <c r="AA75" i="2"/>
  <c r="AA79" i="2" s="1"/>
  <c r="AC75" i="2"/>
  <c r="AC79" i="2" s="1"/>
  <c r="AE75" i="2"/>
  <c r="AE79" i="2" s="1"/>
  <c r="AG75" i="2"/>
  <c r="AG79" i="2" s="1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I76" i="2" s="1"/>
  <c r="AK76" i="2" s="1"/>
  <c r="AE76" i="2"/>
  <c r="AG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 s="1"/>
  <c r="E78" i="2"/>
  <c r="AA78" i="2" s="1"/>
  <c r="G78" i="2"/>
  <c r="I78" i="2"/>
  <c r="K78" i="2"/>
  <c r="M78" i="2"/>
  <c r="O78" i="2"/>
  <c r="Q78" i="2"/>
  <c r="S78" i="2"/>
  <c r="U78" i="2"/>
  <c r="W78" i="2"/>
  <c r="Y78" i="2"/>
  <c r="AC78" i="2"/>
  <c r="AI78" i="2" s="1"/>
  <c r="AK78" i="2" s="1"/>
  <c r="AE78" i="2"/>
  <c r="AG78" i="2"/>
  <c r="E79" i="2"/>
  <c r="G79" i="2"/>
  <c r="I79" i="2"/>
  <c r="Q79" i="2"/>
  <c r="S79" i="2"/>
  <c r="U79" i="2"/>
  <c r="W79" i="2"/>
  <c r="Y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 s="1"/>
  <c r="E85" i="2"/>
  <c r="AA85" i="2" s="1"/>
  <c r="AA87" i="2" s="1"/>
  <c r="G85" i="2"/>
  <c r="G87" i="2" s="1"/>
  <c r="I85" i="2"/>
  <c r="K85" i="2"/>
  <c r="M85" i="2"/>
  <c r="O85" i="2"/>
  <c r="O87" i="2" s="1"/>
  <c r="Q85" i="2"/>
  <c r="S85" i="2"/>
  <c r="U85" i="2"/>
  <c r="W85" i="2"/>
  <c r="W87" i="2" s="1"/>
  <c r="Y85" i="2"/>
  <c r="AC85" i="2"/>
  <c r="AI85" i="2" s="1"/>
  <c r="AE85" i="2"/>
  <c r="AE87" i="2" s="1"/>
  <c r="AG85" i="2"/>
  <c r="AG87" i="2" s="1"/>
  <c r="E86" i="2"/>
  <c r="G86" i="2"/>
  <c r="I86" i="2"/>
  <c r="K86" i="2"/>
  <c r="AA86" i="2" s="1"/>
  <c r="M86" i="2"/>
  <c r="O86" i="2"/>
  <c r="Q86" i="2"/>
  <c r="S86" i="2"/>
  <c r="U86" i="2"/>
  <c r="W86" i="2"/>
  <c r="Y86" i="2"/>
  <c r="AC86" i="2"/>
  <c r="AI86" i="2" s="1"/>
  <c r="AK86" i="2" s="1"/>
  <c r="AE86" i="2"/>
  <c r="AG86" i="2"/>
  <c r="E87" i="2"/>
  <c r="I87" i="2"/>
  <c r="K87" i="2"/>
  <c r="M87" i="2"/>
  <c r="Q87" i="2"/>
  <c r="S87" i="2"/>
  <c r="U87" i="2"/>
  <c r="Y87" i="2"/>
  <c r="AC87" i="2"/>
  <c r="AA60" i="2" l="1"/>
  <c r="AK60" i="2" s="1"/>
  <c r="G62" i="2"/>
  <c r="G64" i="2" s="1"/>
  <c r="E64" i="2"/>
  <c r="AA31" i="2"/>
  <c r="AK26" i="2"/>
  <c r="AK85" i="2"/>
  <c r="AK87" i="2" s="1"/>
  <c r="AI87" i="2"/>
  <c r="AK67" i="2"/>
  <c r="AK71" i="2" s="1"/>
  <c r="AI71" i="2"/>
  <c r="AK69" i="2"/>
  <c r="AI64" i="2"/>
  <c r="AK51" i="2"/>
  <c r="AK42" i="2"/>
  <c r="AK25" i="2"/>
  <c r="AA29" i="2"/>
  <c r="AK56" i="2"/>
  <c r="AA58" i="2"/>
  <c r="AK38" i="2"/>
  <c r="AK31" i="2"/>
  <c r="AI35" i="2"/>
  <c r="AK15" i="2"/>
  <c r="P18" i="46933"/>
  <c r="AC71" i="2"/>
  <c r="A32" i="1"/>
  <c r="D66" i="2"/>
  <c r="E31" i="2"/>
  <c r="E33" i="2" s="1"/>
  <c r="A28" i="1"/>
  <c r="M32" i="46933"/>
  <c r="P23" i="46933"/>
  <c r="O22" i="46933"/>
  <c r="AI75" i="2"/>
  <c r="AI53" i="2"/>
  <c r="AI58" i="2" s="1"/>
  <c r="AC35" i="2"/>
  <c r="AI12" i="2"/>
  <c r="A23" i="1"/>
  <c r="P24" i="46933"/>
  <c r="D37" i="2"/>
  <c r="A72" i="1"/>
  <c r="AK12" i="2" l="1"/>
  <c r="AK24" i="2" s="1"/>
  <c r="AK29" i="2" s="1"/>
  <c r="AI24" i="2"/>
  <c r="AI29" i="2" s="1"/>
  <c r="AA33" i="2"/>
  <c r="E35" i="2"/>
  <c r="AK58" i="2"/>
  <c r="N32" i="46933"/>
  <c r="M34" i="46933"/>
  <c r="AA62" i="2"/>
  <c r="AK75" i="2"/>
  <c r="AK79" i="2" s="1"/>
  <c r="AI79" i="2"/>
  <c r="AA35" i="2" l="1"/>
  <c r="AK33" i="2"/>
  <c r="AK35" i="2" s="1"/>
  <c r="AK62" i="2"/>
  <c r="AK64" i="2" s="1"/>
  <c r="AA64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<sst xmlns="http://schemas.openxmlformats.org/spreadsheetml/2006/main" count="328" uniqueCount="218">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</sst>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/>
        <xdr:cNvSpPr txBox="1">
          <a:spLocks noChangeArrowheads="1"/>
        </xdr:cNvSpPr>
      </xdr:nvSpPr>
      <xdr:spPr bwMode="auto">
        <a:xfrm>
          <a:off x="1190625" y="105537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West/west%20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>
        <row r="3">
          <cell r="B3">
            <v>37182</v>
          </cell>
        </row>
      </sheetData>
      <sheetData sheetId="2"/>
      <sheetData sheetId="3"/>
      <sheetData sheetId="4"/>
      <sheetData sheetId="5"/>
      <sheetData sheetId="6"/>
      <sheetData sheetId="7">
        <row r="7">
          <cell r="K7" t="str">
            <v>YTD</v>
          </cell>
        </row>
        <row r="8">
          <cell r="D8">
            <v>365477.49878301122</v>
          </cell>
          <cell r="E8">
            <v>376266.25411015889</v>
          </cell>
          <cell r="F8">
            <v>2722294.6169447154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2722294.6169447154</v>
          </cell>
          <cell r="K8">
            <v>76832821.815960914</v>
          </cell>
        </row>
        <row r="9">
          <cell r="D9">
            <v>427761.42379479518</v>
          </cell>
          <cell r="E9">
            <v>954272.43104416609</v>
          </cell>
          <cell r="F9">
            <v>3319569.8162484565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3319569.8162484565</v>
          </cell>
          <cell r="K9">
            <v>190529454.40603787</v>
          </cell>
        </row>
        <row r="10">
          <cell r="D10">
            <v>-167152.04125034995</v>
          </cell>
          <cell r="E10">
            <v>-1147456.2356391083</v>
          </cell>
          <cell r="F10">
            <v>-3741909.3029320631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-3741909.3029320631</v>
          </cell>
          <cell r="K10">
            <v>127483853.90212272</v>
          </cell>
        </row>
        <row r="11">
          <cell r="D11">
            <v>16560.475018502213</v>
          </cell>
          <cell r="E11">
            <v>-3348588.8136201911</v>
          </cell>
          <cell r="F11">
            <v>131105.54179897226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131105.54179897226</v>
          </cell>
          <cell r="K11">
            <v>172138295.06301975</v>
          </cell>
        </row>
        <row r="12">
          <cell r="D12">
            <v>0</v>
          </cell>
          <cell r="E12">
            <v>0</v>
          </cell>
          <cell r="F12">
            <v>7.4360286816954613E-9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8992.6011297038785</v>
          </cell>
          <cell r="E13">
            <v>-19836.855191514551</v>
          </cell>
          <cell r="F13">
            <v>-32568.637038541907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-32568.637038541907</v>
          </cell>
          <cell r="K13">
            <v>-392660.27465328947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651639.95747566258</v>
          </cell>
          <cell r="E18">
            <v>-3185343.2192964889</v>
          </cell>
          <cell r="F18">
            <v>2398492.0350215458</v>
          </cell>
          <cell r="G18">
            <v>241794561.08330464</v>
          </cell>
          <cell r="H18">
            <v>193407707.45410806</v>
          </cell>
          <cell r="I18">
            <v>128991004.81698304</v>
          </cell>
          <cell r="J18">
            <v>2398492.0350215458</v>
          </cell>
          <cell r="K18">
            <v>566591765.38941729</v>
          </cell>
        </row>
        <row r="19">
          <cell r="D19">
            <v>-12260.611480110325</v>
          </cell>
          <cell r="E19">
            <v>-162206.10658471193</v>
          </cell>
          <cell r="F19">
            <v>-114932.87499565445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-114932.87499565445</v>
          </cell>
          <cell r="K19">
            <v>74277013.662922576</v>
          </cell>
        </row>
        <row r="20">
          <cell r="D20">
            <v>-73642.62472388288</v>
          </cell>
          <cell r="E20">
            <v>-116355.47561886581</v>
          </cell>
          <cell r="F20">
            <v>-41937.737419068348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-41937.737419068348</v>
          </cell>
          <cell r="K20">
            <v>32061634.619793657</v>
          </cell>
        </row>
        <row r="21">
          <cell r="D21">
            <v>-4270.0861351769418</v>
          </cell>
          <cell r="E21">
            <v>-431501.93696806859</v>
          </cell>
          <cell r="F21">
            <v>1489762.8533058232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1489762.8533058232</v>
          </cell>
          <cell r="K21">
            <v>31646728.069746546</v>
          </cell>
        </row>
        <row r="22">
          <cell r="D22">
            <v>456.12411005795002</v>
          </cell>
          <cell r="E22">
            <v>51757.873967990279</v>
          </cell>
          <cell r="F22">
            <v>268234.75364640966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268234.75364640966</v>
          </cell>
          <cell r="K22">
            <v>21920245.598186269</v>
          </cell>
        </row>
        <row r="23">
          <cell r="D23">
            <v>-67.878302447206806</v>
          </cell>
          <cell r="E23">
            <v>-316.55058978905436</v>
          </cell>
          <cell r="F23">
            <v>-1123.3284074816731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-1123.3284074816731</v>
          </cell>
          <cell r="K23">
            <v>-611053.89866214723</v>
          </cell>
        </row>
        <row r="24">
          <cell r="D24">
            <v>423.91154441449908</v>
          </cell>
          <cell r="E24">
            <v>-8315.5382189562952</v>
          </cell>
          <cell r="F24">
            <v>-2417.0211258536947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-2417.0211258536947</v>
          </cell>
          <cell r="K24">
            <v>1148523.6547874217</v>
          </cell>
        </row>
        <row r="25">
          <cell r="D25">
            <v>18244.96859713993</v>
          </cell>
          <cell r="E25">
            <v>220395.16060867655</v>
          </cell>
          <cell r="F25">
            <v>442763.35120515444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442763.35120515444</v>
          </cell>
          <cell r="K25">
            <v>8800541.3053300492</v>
          </cell>
        </row>
        <row r="26">
          <cell r="D26">
            <v>856.25716909662879</v>
          </cell>
          <cell r="E26">
            <v>5814.918998196852</v>
          </cell>
          <cell r="F26">
            <v>41542.684656402744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41542.684656402744</v>
          </cell>
          <cell r="K26">
            <v>777455.28389516415</v>
          </cell>
        </row>
        <row r="27">
          <cell r="K27">
            <v>0</v>
          </cell>
        </row>
        <row r="28">
          <cell r="K28">
            <v>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D32">
            <v>-70259.939220908345</v>
          </cell>
          <cell r="E32">
            <v>-612543.8990580528</v>
          </cell>
          <cell r="F32">
            <v>2081892.6808657318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2081892.6808657318</v>
          </cell>
          <cell r="K32">
            <v>170021088.29599956</v>
          </cell>
        </row>
        <row r="33">
          <cell r="E33">
            <v>0</v>
          </cell>
          <cell r="F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0</v>
          </cell>
          <cell r="K33">
            <v>52415630</v>
          </cell>
        </row>
        <row r="34">
          <cell r="D34">
            <v>581380.01825475425</v>
          </cell>
          <cell r="E34">
            <v>-3797887.1183545412</v>
          </cell>
          <cell r="F34">
            <v>4480384.7158872774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4480384.7158872774</v>
          </cell>
          <cell r="K34">
            <v>789028483.68541682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0</v>
          </cell>
          <cell r="K35">
            <v>8623925</v>
          </cell>
        </row>
        <row r="36">
          <cell r="D36">
            <v>581380.01825475425</v>
          </cell>
          <cell r="E36">
            <v>-3797887.1183545412</v>
          </cell>
          <cell r="F36">
            <v>4480384.7158872774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4480384.7158872774</v>
          </cell>
          <cell r="K36">
            <v>797652408.68541682</v>
          </cell>
        </row>
        <row r="38">
          <cell r="D38">
            <v>28985.458673365261</v>
          </cell>
          <cell r="E38">
            <v>-4492.2013072221889</v>
          </cell>
          <cell r="F38">
            <v>12790.816667303297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12790.816667303297</v>
          </cell>
          <cell r="K38">
            <v>-912680.16735952813</v>
          </cell>
        </row>
        <row r="39">
          <cell r="D39">
            <v>19815.73475450421</v>
          </cell>
          <cell r="E39">
            <v>36575.676749300532</v>
          </cell>
          <cell r="F39">
            <v>49152.03643976825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49152.03643976825</v>
          </cell>
          <cell r="K39">
            <v>482194.61084612785</v>
          </cell>
        </row>
        <row r="40">
          <cell r="D40">
            <v>12.331187716204932</v>
          </cell>
          <cell r="E40">
            <v>131.40659354748365</v>
          </cell>
          <cell r="F40">
            <v>-79.035213200297477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-79.035213200297477</v>
          </cell>
          <cell r="K40">
            <v>53863.809152613234</v>
          </cell>
        </row>
        <row r="41">
          <cell r="D41">
            <v>0</v>
          </cell>
          <cell r="E41">
            <v>164475.31359931137</v>
          </cell>
          <cell r="F41">
            <v>561050.00991141656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561050.00991141656</v>
          </cell>
          <cell r="K41">
            <v>80108611.409233302</v>
          </cell>
        </row>
        <row r="42">
          <cell r="D42">
            <v>377630.96714945906</v>
          </cell>
          <cell r="E42">
            <v>-176806.57842067385</v>
          </cell>
          <cell r="F42">
            <v>1993194.1835265364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1993194.1835265364</v>
          </cell>
          <cell r="K42">
            <v>239769554.7494463</v>
          </cell>
        </row>
        <row r="43">
          <cell r="D43">
            <v>426444.49176504475</v>
          </cell>
          <cell r="E43">
            <v>19883.617214263359</v>
          </cell>
          <cell r="F43">
            <v>2616108.0113318241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2616108.0113318241</v>
          </cell>
          <cell r="K43">
            <v>319501544.41131884</v>
          </cell>
        </row>
        <row r="44">
          <cell r="D44">
            <v>1007824.510019799</v>
          </cell>
          <cell r="E44">
            <v>-3778003.5011402778</v>
          </cell>
          <cell r="F44">
            <v>7096492.727219101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7096492.727219101</v>
          </cell>
          <cell r="K44">
            <v>1117153953.0967357</v>
          </cell>
        </row>
      </sheetData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8" activePane="bottomRight" state="frozen"/>
      <selection activeCell="B2" sqref="B2"/>
      <selection pane="topRight" activeCell="D2" sqref="D2"/>
      <selection pane="bottomLeft" activeCell="B8" sqref="B8"/>
      <selection pane="bottomRight" activeCell="C3" sqref="C3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37182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365477.49878301122</v>
      </c>
      <c r="E8" s="171">
        <f>'[28]Power West P&amp;L'!E8</f>
        <v>376266.25411015889</v>
      </c>
      <c r="F8" s="171">
        <f>'[28]Power West P&amp;L'!F8</f>
        <v>2722294.6169447154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2722294.6169447154</v>
      </c>
      <c r="K8" s="171">
        <f>'[28]Power West P&amp;L'!K8</f>
        <v>76832821.815960914</v>
      </c>
      <c r="L8" s="165">
        <f>'[28]Power West P&amp;L'!$K$8</f>
        <v>76832821.815960914</v>
      </c>
      <c r="M8" s="138">
        <f>+[25]WEST_DPR!BB71-[25]WEST_DPR!BB67</f>
        <v>75538505.774925128</v>
      </c>
      <c r="N8" s="155">
        <f>M8-K8+37229*0</f>
        <v>-1294316.0410357863</v>
      </c>
      <c r="O8" s="154">
        <f>'[27]Power West P&amp;L'!J8+D8-K8</f>
        <v>-4995545.3333854526</v>
      </c>
      <c r="P8" s="154">
        <f>'[27]Power West P&amp;L'!F8+D8-F8</f>
        <v>-2475550.7671200326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427761.42379479518</v>
      </c>
      <c r="E9" s="171">
        <f>'[28]Power West P&amp;L'!E9</f>
        <v>954272.43104416609</v>
      </c>
      <c r="F9" s="171">
        <f>'[28]Power West P&amp;L'!F9</f>
        <v>3319569.8162484565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3319569.8162484565</v>
      </c>
      <c r="K9" s="171">
        <f>'[28]Power West P&amp;L'!K9</f>
        <v>190529454.40603787</v>
      </c>
      <c r="L9" s="165">
        <f>'[28]Power West P&amp;L'!$K$9</f>
        <v>190529454.40603787</v>
      </c>
      <c r="M9" s="138">
        <f>+[25]WEST_DPR!BJ71-[25]WEST_DPR!BJ67</f>
        <v>158420500.42941776</v>
      </c>
      <c r="N9" s="155">
        <f>M9-K9+450636</f>
        <v>-31658317.976620108</v>
      </c>
      <c r="O9" s="154">
        <f>'[27]Power West P&amp;L'!J9+D9-K9</f>
        <v>-55540746.382069945</v>
      </c>
      <c r="P9" s="154">
        <f>'[27]Power West P&amp;L'!F9+D9-F9</f>
        <v>-7174944.8137042616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-167152.04125034995</v>
      </c>
      <c r="E10" s="171">
        <f>'[28]Power West P&amp;L'!E10</f>
        <v>-1147456.2356391083</v>
      </c>
      <c r="F10" s="171">
        <f>'[28]Power West P&amp;L'!F10</f>
        <v>-3741909.3029320631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-3741909.3029320631</v>
      </c>
      <c r="K10" s="171">
        <f>'[28]Power West P&amp;L'!K10</f>
        <v>127483853.90212272</v>
      </c>
      <c r="L10" s="165">
        <f>'[28]Power West P&amp;L'!$K$10</f>
        <v>127483853.90212272</v>
      </c>
      <c r="M10" s="138">
        <f>+[25]WEST_DPR!BR71-[25]WEST_DPR!BR67</f>
        <v>124822750.37166366</v>
      </c>
      <c r="N10" s="155">
        <f>M10-K10</f>
        <v>-2661103.5304590613</v>
      </c>
      <c r="O10" s="154">
        <f>'[27]Power West P&amp;L'!J10+D10-K10</f>
        <v>-7724401.7930888683</v>
      </c>
      <c r="P10" s="154">
        <f>'[27]Power West P&amp;L'!F10+D10-F10</f>
        <v>2743793.2330851867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16560.475018502213</v>
      </c>
      <c r="E11" s="171">
        <f>'[28]Power West P&amp;L'!E11</f>
        <v>-3348588.8136201911</v>
      </c>
      <c r="F11" s="171">
        <f>'[28]Power West P&amp;L'!F11</f>
        <v>131105.54179897226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131105.54179897226</v>
      </c>
      <c r="K11" s="171">
        <f>'[28]Power West P&amp;L'!K11</f>
        <v>172138295.06301975</v>
      </c>
      <c r="L11" s="165">
        <f>'[28]Power West P&amp;L'!$K$11</f>
        <v>172138295.06301975</v>
      </c>
      <c r="M11" s="138">
        <f>+[25]WEST_DPR!BZ71-[25]WEST_DPR!BZ67</f>
        <v>121561554.88213903</v>
      </c>
      <c r="N11" s="155">
        <f>M11-K11-98453</f>
        <v>-50675193.180880725</v>
      </c>
      <c r="O11" s="154">
        <f>'[27]Power West P&amp;L'!J11+D11-K11</f>
        <v>-69998824.563935652</v>
      </c>
      <c r="P11" s="154">
        <f>'[27]Power West P&amp;L'!F11+D11-F11</f>
        <v>-800656.89262463443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7.4360286816954613E-9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-9184.4833443131502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8992.6011297038785</v>
      </c>
      <c r="E13" s="171">
        <f>'[28]Power West P&amp;L'!E13</f>
        <v>-19836.855191514551</v>
      </c>
      <c r="F13" s="171">
        <f>'[28]Power West P&amp;L'!F13</f>
        <v>-32568.637038541907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-32568.637038541907</v>
      </c>
      <c r="K13" s="171">
        <f>'[28]Power West P&amp;L'!K13</f>
        <v>-392660.27465328947</v>
      </c>
      <c r="L13" s="165"/>
      <c r="M13" s="166">
        <f>+[25]WEST_DPR!CB71-[25]WEST_DPR!CB67</f>
        <v>-407500.83352071734</v>
      </c>
      <c r="N13" s="155">
        <f>M13-K13</f>
        <v>-14840.55886742787</v>
      </c>
      <c r="O13" s="154">
        <f>'[27]Power West P&amp;L'!J13+D13-K13</f>
        <v>1557017.543147906</v>
      </c>
      <c r="P13" s="154">
        <f>'[27]Power West P&amp;L'!F13+D13-F13</f>
        <v>-4136.865876318865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76832821.815960914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-76832821.815960914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76832821.815960914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-76832821.815960914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76832821.815960914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-76832821.815960914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76832821.815960914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-76832821.815960914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651639.95747566258</v>
      </c>
      <c r="E18" s="173">
        <f>'[28]Power West P&amp;L'!E18</f>
        <v>-3185343.2192964889</v>
      </c>
      <c r="F18" s="173">
        <f>'[28]Power West P&amp;L'!F18</f>
        <v>2398492.0350215458</v>
      </c>
      <c r="G18" s="173">
        <f>'[28]Power West P&amp;L'!G18</f>
        <v>241794561.08330464</v>
      </c>
      <c r="H18" s="173">
        <f>'[28]Power West P&amp;L'!H18</f>
        <v>193407707.45410806</v>
      </c>
      <c r="I18" s="173">
        <f>'[28]Power West P&amp;L'!I18</f>
        <v>128991004.81698304</v>
      </c>
      <c r="J18" s="173">
        <f>'[28]Power West P&amp;L'!J18</f>
        <v>2398492.0350215458</v>
      </c>
      <c r="K18" s="174">
        <f>'[28]Power West P&amp;L'!K18</f>
        <v>566591765.38941729</v>
      </c>
      <c r="L18" s="165"/>
      <c r="M18" s="167">
        <f>SUM(M8:M13)</f>
        <v>475430702.37172645</v>
      </c>
      <c r="N18" s="155">
        <f>M18-K18+508218-37230</f>
        <v>-90690075.017690837</v>
      </c>
      <c r="O18" s="154">
        <f>'[27]Power West P&amp;L'!J18+D18-K18</f>
        <v>-136711685.40656745</v>
      </c>
      <c r="P18" s="154">
        <f>'[27]Power West P&amp;L'!F18+D18-F18</f>
        <v>-7720680.5895843729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-12260.611480110325</v>
      </c>
      <c r="E19" s="171">
        <f>'[28]Power West P&amp;L'!E19</f>
        <v>-162206.10658471193</v>
      </c>
      <c r="F19" s="171">
        <f>'[28]Power West P&amp;L'!F19</f>
        <v>-114932.87499565445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-114932.87499565445</v>
      </c>
      <c r="K19" s="171">
        <f>'[28]Power West P&amp;L'!K19</f>
        <v>74277013.662922576</v>
      </c>
      <c r="L19" s="165">
        <f>'[28]Power West P&amp;L'!$K$19</f>
        <v>74277013.662922576</v>
      </c>
      <c r="M19" s="138">
        <f>[25]WEST_DPR!E71-[25]WEST_DPR!E67</f>
        <v>68589266.355120391</v>
      </c>
      <c r="N19" s="155">
        <f>M19-K19-8810</f>
        <v>-5696557.3078021854</v>
      </c>
      <c r="O19" s="154">
        <f>'[27]Power West P&amp;L'!J19+D19-K19</f>
        <v>-14781761.683443062</v>
      </c>
      <c r="P19" s="154">
        <f>'[27]Power West P&amp;L'!F19+D19-F19</f>
        <v>-80683.975335361669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-73642.62472388288</v>
      </c>
      <c r="E20" s="171">
        <f>'[28]Power West P&amp;L'!E20</f>
        <v>-116355.47561886581</v>
      </c>
      <c r="F20" s="171">
        <f>'[28]Power West P&amp;L'!F20</f>
        <v>-41937.737419068348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-41937.737419068348</v>
      </c>
      <c r="K20" s="171">
        <f>'[28]Power West P&amp;L'!K20</f>
        <v>32061634.619793657</v>
      </c>
      <c r="L20" s="165">
        <f>'[28]Power West P&amp;L'!$K$20</f>
        <v>32061634.619793657</v>
      </c>
      <c r="M20" s="138">
        <f>+[25]WEST_DPR!P71-[25]WEST_DPR!P67</f>
        <v>31206704.55262021</v>
      </c>
      <c r="N20" s="155">
        <f>M20-K20-1218</f>
        <v>-856148.06717344746</v>
      </c>
      <c r="O20" s="154">
        <f>'[27]Power West P&amp;L'!J20+D20-K20</f>
        <v>-3591662.2433459125</v>
      </c>
      <c r="P20" s="154">
        <f>'[27]Power West P&amp;L'!F20+D20-F20</f>
        <v>-129551.37012589831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-4270.0861351769418</v>
      </c>
      <c r="E21" s="171">
        <f>'[28]Power West P&amp;L'!E21</f>
        <v>-431501.93696806859</v>
      </c>
      <c r="F21" s="171">
        <f>'[28]Power West P&amp;L'!F21</f>
        <v>1489762.8533058232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1489762.8533058232</v>
      </c>
      <c r="K21" s="171">
        <f>'[28]Power West P&amp;L'!K21</f>
        <v>31646728.069746546</v>
      </c>
      <c r="L21" s="165">
        <f>'[28]Power West P&amp;L'!$K$21</f>
        <v>31646728.069746546</v>
      </c>
      <c r="M21" s="138">
        <f>+[25]WEST_DPR!AF71-[25]WEST_DPR!AF67</f>
        <v>27837071.475512806</v>
      </c>
      <c r="N21" s="155">
        <f>M21-K21</f>
        <v>-3809656.5942337401</v>
      </c>
      <c r="O21" s="154">
        <f>'[27]Power West P&amp;L'!J21+D21-K21</f>
        <v>-5386008.8839464709</v>
      </c>
      <c r="P21" s="154">
        <f>'[27]Power West P&amp;L'!F21+D21-F21</f>
        <v>-2379554.4289774494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456.12411005795002</v>
      </c>
      <c r="E22" s="171">
        <f>'[28]Power West P&amp;L'!E22</f>
        <v>51757.873967990279</v>
      </c>
      <c r="F22" s="171">
        <f>'[28]Power West P&amp;L'!F22</f>
        <v>268234.75364640966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268234.75364640966</v>
      </c>
      <c r="K22" s="171">
        <f>'[28]Power West P&amp;L'!K22</f>
        <v>21920245.598186269</v>
      </c>
      <c r="L22" s="165"/>
      <c r="M22" s="138">
        <f>+[25]WEST_DPR!AL71-[25]WEST_DPR!AL67</f>
        <v>20184501.923615593</v>
      </c>
      <c r="N22" s="155">
        <f>M22-K22-1016</f>
        <v>-1736759.6745706759</v>
      </c>
      <c r="O22" s="154">
        <f>'[27]Power West P&amp;L'!J22+D22-K22</f>
        <v>-2370668.2849578075</v>
      </c>
      <c r="P22" s="154">
        <f>'[27]Power West P&amp;L'!F22+D22-F22</f>
        <v>-244999.9488324447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-67.878302447206806</v>
      </c>
      <c r="E23" s="171">
        <f>'[28]Power West P&amp;L'!E23</f>
        <v>-316.55058978905436</v>
      </c>
      <c r="F23" s="171">
        <f>'[28]Power West P&amp;L'!F23</f>
        <v>-1123.3284074816731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-1123.3284074816731</v>
      </c>
      <c r="K23" s="171">
        <f>'[28]Power West P&amp;L'!K23</f>
        <v>-611053.89866214723</v>
      </c>
      <c r="L23" s="138"/>
      <c r="M23" s="138">
        <f>+[25]WEST_DPR!X71-[25]WEST_DPR!X67</f>
        <v>-295771.89968011307</v>
      </c>
      <c r="N23" s="155">
        <f t="shared" ref="N23:N31" si="0">M23-K23</f>
        <v>315281.99898203416</v>
      </c>
      <c r="O23" s="154">
        <f>'[27]Power West P&amp;L'!J23+D23-K23</f>
        <v>-12289.862241679453</v>
      </c>
      <c r="P23" s="154">
        <f>'[27]Power West P&amp;L'!F23+D23-F23</f>
        <v>1559.6016584452755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423.91154441449908</v>
      </c>
      <c r="E24" s="171">
        <f>'[28]Power West P&amp;L'!E24</f>
        <v>-8315.5382189562952</v>
      </c>
      <c r="F24" s="171">
        <f>'[28]Power West P&amp;L'!F24</f>
        <v>-2417.0211258536947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-2417.0211258536947</v>
      </c>
      <c r="K24" s="171">
        <f>'[28]Power West P&amp;L'!K24</f>
        <v>1148523.6547874217</v>
      </c>
      <c r="L24" s="138"/>
      <c r="M24" s="166">
        <f>+[25]WEST_DPR!AN71-[25]WEST_DPR!AN67</f>
        <v>842405.22951942624</v>
      </c>
      <c r="N24" s="155">
        <f t="shared" si="0"/>
        <v>-306118.42526799545</v>
      </c>
      <c r="O24" s="154">
        <f>'[27]Power West P&amp;L'!J24+D24-K24</f>
        <v>-420014.6356341386</v>
      </c>
      <c r="P24" s="154">
        <f>'[27]Power West P&amp;L'!F24+D24-F24</f>
        <v>2840.9326702681938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18244.96859713993</v>
      </c>
      <c r="E25" s="171">
        <f>'[28]Power West P&amp;L'!E25</f>
        <v>220395.16060867655</v>
      </c>
      <c r="F25" s="171">
        <f>'[28]Power West P&amp;L'!F25</f>
        <v>442763.35120515444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442763.35120515444</v>
      </c>
      <c r="K25" s="171">
        <f>'[28]Power West P&amp;L'!K25</f>
        <v>8800541.3053300492</v>
      </c>
      <c r="L25" s="138"/>
      <c r="M25" s="138">
        <f>+[25]WEST_DPR!AM71-[25]WEST_DPR!AM67</f>
        <v>6331303.5281975279</v>
      </c>
      <c r="N25" s="155">
        <f t="shared" si="0"/>
        <v>-2469237.7771325214</v>
      </c>
      <c r="O25" s="154">
        <f>'[27]Power West P&amp;L'!J25+D25-K25</f>
        <v>-3131545.3232804881</v>
      </c>
      <c r="P25" s="154">
        <f>'[27]Power West P&amp;L'!F25+D25-F25</f>
        <v>-465010.65079522016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thickBot="1" x14ac:dyDescent="0.25">
      <c r="A26" s="134"/>
      <c r="B26" s="134"/>
      <c r="C26" s="123" t="s">
        <v>205</v>
      </c>
      <c r="D26" s="171">
        <f>'[28]Power West P&amp;L'!D26</f>
        <v>856.25716909662879</v>
      </c>
      <c r="E26" s="171">
        <f>'[28]Power West P&amp;L'!E26</f>
        <v>5814.918998196852</v>
      </c>
      <c r="F26" s="171">
        <f>'[28]Power West P&amp;L'!F26</f>
        <v>41542.684656402744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41542.684656402744</v>
      </c>
      <c r="K26" s="171">
        <f>'[28]Power West P&amp;L'!K26</f>
        <v>777455.28389516415</v>
      </c>
      <c r="L26" s="138"/>
      <c r="M26" s="138">
        <f>+[25]WEST_DPR!G71-[25]WEST_DPR!G67</f>
        <v>660244.87892071577</v>
      </c>
      <c r="N26" s="155">
        <f t="shared" si="0"/>
        <v>-117210.40497444838</v>
      </c>
      <c r="O26" s="154">
        <f>'[27]Power West P&amp;L'!J26+D26-K26</f>
        <v>-661186.11013704422</v>
      </c>
      <c r="P26" s="154">
        <f>'[27]Power West P&amp;L'!F26+D26-F26</f>
        <v>-39907.471392272622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t="13.5" hidden="1" thickBot="1" x14ac:dyDescent="0.25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ht="13.5" hidden="1" thickBot="1" x14ac:dyDescent="0.25">
      <c r="A28" s="134"/>
      <c r="B28" s="134"/>
      <c r="C28" s="136"/>
      <c r="D28" s="171">
        <f>'[28]Power West P&amp;L'!D28</f>
        <v>0</v>
      </c>
      <c r="E28" s="171">
        <f>'[28]Power West P&amp;L'!E28</f>
        <v>0</v>
      </c>
      <c r="F28" s="171">
        <f>'[28]Power West P&amp;L'!F28</f>
        <v>0</v>
      </c>
      <c r="G28" s="171">
        <f>'[28]Power West P&amp;L'!G28</f>
        <v>0</v>
      </c>
      <c r="H28" s="171">
        <f>'[28]Power West P&amp;L'!H28</f>
        <v>0</v>
      </c>
      <c r="I28" s="171">
        <f>'[28]Power West P&amp;L'!I28</f>
        <v>0</v>
      </c>
      <c r="J28" s="171">
        <f>'[28]Power West P&amp;L'!J28</f>
        <v>0</v>
      </c>
      <c r="K28" s="171">
        <f>'[28]Power West P&amp;L'!K28</f>
        <v>0</v>
      </c>
      <c r="L28" s="138"/>
      <c r="M28" s="138"/>
      <c r="N28" s="155">
        <f t="shared" si="0"/>
        <v>0</v>
      </c>
      <c r="O28" s="154">
        <f>'[27]Power West P&amp;L'!H28+D28+I28-K28</f>
        <v>0</v>
      </c>
      <c r="P28" s="154">
        <f>'[27]Power West P&amp;L'!I28+E28-L28</f>
        <v>0</v>
      </c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ht="13.5" hidden="1" thickBot="1" x14ac:dyDescent="0.25">
      <c r="A29" s="134"/>
      <c r="B29" s="134"/>
      <c r="C29" s="123"/>
      <c r="D29" s="171">
        <f>'[28]Power West P&amp;L'!D29</f>
        <v>0</v>
      </c>
      <c r="E29" s="171">
        <f>'[28]Power West P&amp;L'!E29</f>
        <v>0</v>
      </c>
      <c r="F29" s="171">
        <f>'[28]Power West P&amp;L'!F29</f>
        <v>0</v>
      </c>
      <c r="G29" s="171">
        <f>'[28]Power West P&amp;L'!G29</f>
        <v>0</v>
      </c>
      <c r="H29" s="171">
        <f>'[28]Power West P&amp;L'!H29</f>
        <v>0</v>
      </c>
      <c r="I29" s="171">
        <f>'[28]Power West P&amp;L'!I29</f>
        <v>0</v>
      </c>
      <c r="J29" s="171">
        <f>'[28]Power West P&amp;L'!J29</f>
        <v>0</v>
      </c>
      <c r="K29" s="171">
        <f>'[28]Power West P&amp;L'!K29</f>
        <v>0</v>
      </c>
      <c r="L29" s="138"/>
      <c r="M29" s="138"/>
      <c r="N29" s="155">
        <f t="shared" si="0"/>
        <v>0</v>
      </c>
      <c r="O29" s="154">
        <f>'[27]Power West P&amp;L'!H29+D29+I29-K29</f>
        <v>0</v>
      </c>
      <c r="P29" s="154">
        <f>'[27]Power West P&amp;L'!I29+E29-L29</f>
        <v>0</v>
      </c>
      <c r="Q29" s="134"/>
      <c r="R29" s="138"/>
      <c r="S29" s="138"/>
      <c r="T29" s="13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</row>
    <row r="30" spans="1:142" ht="13.5" hidden="1" thickBot="1" x14ac:dyDescent="0.25">
      <c r="A30" s="134"/>
      <c r="B30" s="134"/>
      <c r="C30" s="123"/>
      <c r="D30" s="171">
        <f>'[28]Power West P&amp;L'!D30</f>
        <v>0</v>
      </c>
      <c r="E30" s="171">
        <f>'[28]Power West P&amp;L'!E30</f>
        <v>0</v>
      </c>
      <c r="F30" s="171">
        <f>'[28]Power West P&amp;L'!F30</f>
        <v>0</v>
      </c>
      <c r="G30" s="171">
        <f>'[28]Power West P&amp;L'!G30</f>
        <v>0</v>
      </c>
      <c r="H30" s="171">
        <f>'[28]Power West P&amp;L'!H30</f>
        <v>0</v>
      </c>
      <c r="I30" s="171">
        <f>'[28]Power West P&amp;L'!I30</f>
        <v>0</v>
      </c>
      <c r="J30" s="171">
        <f>'[28]Power West P&amp;L'!J30</f>
        <v>0</v>
      </c>
      <c r="K30" s="171">
        <f>'[28]Power West P&amp;L'!K30</f>
        <v>0</v>
      </c>
      <c r="L30" s="138"/>
      <c r="M30" s="138"/>
      <c r="N30" s="155">
        <f t="shared" si="0"/>
        <v>0</v>
      </c>
      <c r="O30" s="154">
        <f>'[27]Power West P&amp;L'!H30+D30+I30-K30</f>
        <v>0</v>
      </c>
      <c r="P30" s="154">
        <f>'[27]Power West P&amp;L'!I30+E30-L30</f>
        <v>0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hidden="1" thickBot="1" x14ac:dyDescent="0.25">
      <c r="A31" s="134"/>
      <c r="B31" s="134"/>
      <c r="C31" s="123"/>
      <c r="D31" s="171">
        <f>'[28]Power West P&amp;L'!D31</f>
        <v>0</v>
      </c>
      <c r="E31" s="171">
        <f>'[28]Power West P&amp;L'!E31</f>
        <v>0</v>
      </c>
      <c r="F31" s="171">
        <f>'[28]Power West P&amp;L'!F31</f>
        <v>0</v>
      </c>
      <c r="G31" s="171">
        <f>'[28]Power West P&amp;L'!G31</f>
        <v>0</v>
      </c>
      <c r="H31" s="171">
        <f>'[28]Power West P&amp;L'!H31</f>
        <v>0</v>
      </c>
      <c r="I31" s="171">
        <f>'[28]Power West P&amp;L'!I31</f>
        <v>0</v>
      </c>
      <c r="J31" s="171">
        <f>'[28]Power West P&amp;L'!J31</f>
        <v>0</v>
      </c>
      <c r="K31" s="171">
        <f>'[28]Power West P&amp;L'!K31</f>
        <v>0</v>
      </c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-70259.939220908345</v>
      </c>
      <c r="E32" s="173">
        <f>'[28]Power West P&amp;L'!E32</f>
        <v>-612543.8990580528</v>
      </c>
      <c r="F32" s="173">
        <f>'[28]Power West P&amp;L'!F32</f>
        <v>2081892.6808657318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2081892.6808657318</v>
      </c>
      <c r="K32" s="174">
        <f>'[28]Power West P&amp;L'!K32</f>
        <v>170021088.29599956</v>
      </c>
      <c r="L32" s="167"/>
      <c r="M32" s="167">
        <f>SUM(M19:M26)</f>
        <v>155355726.04382655</v>
      </c>
      <c r="N32" s="155">
        <f>M32-K32-11044</f>
        <v>-14676406.252173007</v>
      </c>
      <c r="O32" s="154">
        <f>'[27]Power West P&amp;L'!J32+D32-K32</f>
        <v>-30355137.026986599</v>
      </c>
      <c r="P32" s="154">
        <f>'[27]Power West P&amp;L'!F32+D32-F32</f>
        <v>-3335307.3111299332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0</v>
      </c>
      <c r="K33" s="171">
        <f>'[28]Power West P&amp;L'!K33</f>
        <v>52415630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581380.01825475425</v>
      </c>
      <c r="E34" s="173">
        <f>'[28]Power West P&amp;L'!E34</f>
        <v>-3797887.1183545412</v>
      </c>
      <c r="F34" s="173">
        <f>'[28]Power West P&amp;L'!F34</f>
        <v>4480384.7158872774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4480384.7158872774</v>
      </c>
      <c r="K34" s="174">
        <f>'[28]Power West P&amp;L'!K34</f>
        <v>789028483.68541682</v>
      </c>
      <c r="L34" s="157">
        <f>'[28]Power West P&amp;L'!$K$34</f>
        <v>789028483.68541682</v>
      </c>
      <c r="M34" s="167">
        <f>M32+M18</f>
        <v>630786428.41555297</v>
      </c>
      <c r="N34" s="155"/>
      <c r="O34" s="154">
        <f>'[27]Power West P&amp;L'!J34+D34-K34</f>
        <v>-181840424.43355405</v>
      </c>
      <c r="P34" s="154">
        <f>'[27]Power West P&amp;L'!F34+D34-F34</f>
        <v>-11055987.900714304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0</v>
      </c>
      <c r="K35" s="171">
        <f>'[28]Power West P&amp;L'!K35</f>
        <v>8623925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581380.01825475425</v>
      </c>
      <c r="E36" s="173">
        <f>'[28]Power West P&amp;L'!E36</f>
        <v>-3797887.1183545412</v>
      </c>
      <c r="F36" s="173">
        <f>'[28]Power West P&amp;L'!F36</f>
        <v>4480384.7158872774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4480384.7158872774</v>
      </c>
      <c r="K36" s="174">
        <f>'[28]Power West P&amp;L'!K36</f>
        <v>797652408.68541682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28985.458673365261</v>
      </c>
      <c r="E37" s="171">
        <f>'[28]Power West P&amp;L'!E38</f>
        <v>-4492.2013072221889</v>
      </c>
      <c r="F37" s="171">
        <f>'[28]Power West P&amp;L'!F38</f>
        <v>12790.816667303297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12790.816667303297</v>
      </c>
      <c r="K37" s="171">
        <f>'[28]Power West P&amp;L'!K38</f>
        <v>-912680.16735952813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19815.73475450421</v>
      </c>
      <c r="E38" s="171">
        <f>'[28]Power West P&amp;L'!E39</f>
        <v>36575.676749300532</v>
      </c>
      <c r="F38" s="171">
        <f>'[28]Power West P&amp;L'!F39</f>
        <v>49152.03643976825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49152.03643976825</v>
      </c>
      <c r="K38" s="171">
        <f>'[28]Power West P&amp;L'!K39</f>
        <v>482194.61084612785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12.331187716204932</v>
      </c>
      <c r="E39" s="171">
        <f>'[28]Power West P&amp;L'!E40</f>
        <v>131.40659354748365</v>
      </c>
      <c r="F39" s="171">
        <f>'[28]Power West P&amp;L'!F40</f>
        <v>-79.035213200297477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-79.035213200297477</v>
      </c>
      <c r="K39" s="171">
        <f>'[28]Power West P&amp;L'!K40</f>
        <v>53863.809152613234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164475.31359931137</v>
      </c>
      <c r="F40" s="171">
        <f>'[28]Power West P&amp;L'!F41</f>
        <v>561050.00991141656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561050.00991141656</v>
      </c>
      <c r="K40" s="171">
        <f>'[28]Power West P&amp;L'!K41</f>
        <v>80108611.409233302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377630.96714945906</v>
      </c>
      <c r="E41" s="171">
        <f>'[28]Power West P&amp;L'!E42</f>
        <v>-176806.57842067385</v>
      </c>
      <c r="F41" s="171">
        <f>'[28]Power West P&amp;L'!F42</f>
        <v>1993194.1835265364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1993194.1835265364</v>
      </c>
      <c r="K41" s="171">
        <f>'[28]Power West P&amp;L'!K42</f>
        <v>239769554.7494463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426444.49176504475</v>
      </c>
      <c r="E42" s="173">
        <f>'[28]Power West P&amp;L'!E43</f>
        <v>19883.617214263359</v>
      </c>
      <c r="F42" s="173">
        <f>'[28]Power West P&amp;L'!F43</f>
        <v>2616108.0113318241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2616108.0113318241</v>
      </c>
      <c r="K42" s="174">
        <f>'[28]Power West P&amp;L'!K43</f>
        <v>319501544.41131884</v>
      </c>
      <c r="L42" s="157">
        <f>'[28]Power West P&amp;L'!$K$39</f>
        <v>482194.61084612785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1007824.510019799</v>
      </c>
      <c r="E43" s="173">
        <f>'[28]Power West P&amp;L'!E44</f>
        <v>-3778003.5011402778</v>
      </c>
      <c r="F43" s="173">
        <f>'[28]Power West P&amp;L'!F44</f>
        <v>7096492.727219101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7096492.727219101</v>
      </c>
      <c r="K43" s="174">
        <f>'[28]Power West P&amp;L'!K44</f>
        <v>1117153953.0967357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Felienne</cp:lastModifiedBy>
  <cp:lastPrinted>2001-08-31T23:21:57Z</cp:lastPrinted>
  <dcterms:created xsi:type="dcterms:W3CDTF">1996-09-06T18:47:52Z</dcterms:created>
  <dcterms:modified xsi:type="dcterms:W3CDTF">2014-09-05T11:12:15Z</dcterms:modified>
</cp:coreProperties>
</file>