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M18" i="46933" s="1"/>
  <c r="N18" i="46933" s="1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 s="1"/>
  <c r="O13" i="46933"/>
  <c r="P13" i="46933"/>
  <c r="R13" i="46933"/>
  <c r="S13" i="46933"/>
  <c r="T13" i="46933"/>
  <c r="D14" i="46933"/>
  <c r="O14" i="46933" s="1"/>
  <c r="E14" i="46933"/>
  <c r="F14" i="46933"/>
  <c r="G14" i="46933"/>
  <c r="H14" i="46933"/>
  <c r="I14" i="46933"/>
  <c r="J14" i="46933"/>
  <c r="K14" i="46933"/>
  <c r="N14" i="46933" s="1"/>
  <c r="L14" i="46933"/>
  <c r="P14" i="46933"/>
  <c r="D15" i="46933"/>
  <c r="E15" i="46933"/>
  <c r="P15" i="46933" s="1"/>
  <c r="F15" i="46933"/>
  <c r="G15" i="46933"/>
  <c r="H15" i="46933"/>
  <c r="I15" i="46933"/>
  <c r="J15" i="46933"/>
  <c r="K15" i="46933"/>
  <c r="L15" i="46933"/>
  <c r="N15" i="46933"/>
  <c r="O15" i="46933"/>
  <c r="D16" i="46933"/>
  <c r="O16" i="46933" s="1"/>
  <c r="E16" i="46933"/>
  <c r="F16" i="46933"/>
  <c r="G16" i="46933"/>
  <c r="H16" i="46933"/>
  <c r="I16" i="46933"/>
  <c r="J16" i="46933"/>
  <c r="K16" i="46933"/>
  <c r="N16" i="46933" s="1"/>
  <c r="L16" i="46933"/>
  <c r="P16" i="46933"/>
  <c r="D17" i="46933"/>
  <c r="E17" i="46933"/>
  <c r="P17" i="46933" s="1"/>
  <c r="F17" i="46933"/>
  <c r="G17" i="46933"/>
  <c r="H17" i="46933"/>
  <c r="I17" i="46933"/>
  <c r="J17" i="46933"/>
  <c r="K17" i="46933"/>
  <c r="L17" i="46933"/>
  <c r="N17" i="46933"/>
  <c r="O17" i="46933"/>
  <c r="D18" i="46933"/>
  <c r="O18" i="46933" s="1"/>
  <c r="E18" i="46933"/>
  <c r="F18" i="46933"/>
  <c r="G18" i="46933"/>
  <c r="H18" i="46933"/>
  <c r="I18" i="46933"/>
  <c r="J18" i="46933"/>
  <c r="K18" i="46933"/>
  <c r="P18" i="46933"/>
  <c r="R18" i="46933"/>
  <c r="S18" i="46933"/>
  <c r="T18" i="46933"/>
  <c r="D19" i="46933"/>
  <c r="O19" i="46933" s="1"/>
  <c r="E19" i="46933"/>
  <c r="F19" i="46933"/>
  <c r="G19" i="46933"/>
  <c r="H19" i="46933"/>
  <c r="I19" i="46933"/>
  <c r="J19" i="46933"/>
  <c r="K19" i="46933"/>
  <c r="L19" i="46933"/>
  <c r="M19" i="46933"/>
  <c r="N19" i="46933" s="1"/>
  <c r="P19" i="46933"/>
  <c r="R19" i="46933"/>
  <c r="S19" i="46933"/>
  <c r="T19" i="46933"/>
  <c r="D20" i="46933"/>
  <c r="O20" i="46933" s="1"/>
  <c r="E20" i="46933"/>
  <c r="F20" i="46933"/>
  <c r="G20" i="46933"/>
  <c r="H20" i="46933"/>
  <c r="I20" i="46933"/>
  <c r="J20" i="46933"/>
  <c r="K20" i="46933"/>
  <c r="L20" i="46933"/>
  <c r="M20" i="46933"/>
  <c r="N20" i="46933" s="1"/>
  <c r="P20" i="46933"/>
  <c r="R20" i="46933"/>
  <c r="S20" i="46933"/>
  <c r="T20" i="46933"/>
  <c r="D21" i="46933"/>
  <c r="O21" i="46933" s="1"/>
  <c r="E21" i="46933"/>
  <c r="F21" i="46933"/>
  <c r="G21" i="46933"/>
  <c r="H21" i="46933"/>
  <c r="I21" i="46933"/>
  <c r="J21" i="46933"/>
  <c r="K21" i="46933"/>
  <c r="L21" i="46933"/>
  <c r="M21" i="46933"/>
  <c r="N21" i="46933" s="1"/>
  <c r="P21" i="46933"/>
  <c r="R21" i="46933"/>
  <c r="S21" i="46933"/>
  <c r="T21" i="46933"/>
  <c r="D22" i="46933"/>
  <c r="O22" i="46933" s="1"/>
  <c r="E22" i="46933"/>
  <c r="F22" i="46933"/>
  <c r="G22" i="46933"/>
  <c r="H22" i="46933"/>
  <c r="I22" i="46933"/>
  <c r="J22" i="46933"/>
  <c r="K22" i="46933"/>
  <c r="N22" i="46933" s="1"/>
  <c r="M22" i="46933"/>
  <c r="R22" i="46933"/>
  <c r="S22" i="46933"/>
  <c r="T22" i="46933"/>
  <c r="D23" i="46933"/>
  <c r="O23" i="46933" s="1"/>
  <c r="E23" i="46933"/>
  <c r="F23" i="46933"/>
  <c r="G23" i="46933"/>
  <c r="H23" i="46933"/>
  <c r="I23" i="46933"/>
  <c r="J23" i="46933"/>
  <c r="K23" i="46933"/>
  <c r="M23" i="46933"/>
  <c r="N23" i="46933" s="1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/>
  <c r="R24" i="46933"/>
  <c r="S24" i="46933"/>
  <c r="T24" i="46933"/>
  <c r="D25" i="46933"/>
  <c r="P25" i="46933" s="1"/>
  <c r="E25" i="46933"/>
  <c r="F25" i="46933"/>
  <c r="G25" i="46933"/>
  <c r="H25" i="46933"/>
  <c r="I25" i="46933"/>
  <c r="J25" i="46933"/>
  <c r="K25" i="46933"/>
  <c r="M25" i="46933"/>
  <c r="N25" i="46933"/>
  <c r="O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 s="1"/>
  <c r="O27" i="46933"/>
  <c r="P27" i="46933"/>
  <c r="D28" i="46933"/>
  <c r="E28" i="46933"/>
  <c r="P28" i="46933" s="1"/>
  <c r="F28" i="46933"/>
  <c r="G28" i="46933"/>
  <c r="H28" i="46933"/>
  <c r="I28" i="46933"/>
  <c r="J28" i="46933"/>
  <c r="K28" i="46933"/>
  <c r="N28" i="46933"/>
  <c r="O28" i="46933"/>
  <c r="D29" i="46933"/>
  <c r="O29" i="46933" s="1"/>
  <c r="E29" i="46933"/>
  <c r="F29" i="46933"/>
  <c r="G29" i="46933"/>
  <c r="H29" i="46933"/>
  <c r="I29" i="46933"/>
  <c r="J29" i="46933"/>
  <c r="K29" i="46933"/>
  <c r="N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O31" i="46933" s="1"/>
  <c r="E31" i="46933"/>
  <c r="F31" i="46933"/>
  <c r="G31" i="46933"/>
  <c r="H31" i="46933"/>
  <c r="I31" i="46933"/>
  <c r="J31" i="46933"/>
  <c r="K31" i="46933"/>
  <c r="N31" i="46933"/>
  <c r="P31" i="46933"/>
  <c r="D32" i="46933"/>
  <c r="E32" i="46933"/>
  <c r="F32" i="46933"/>
  <c r="G32" i="46933"/>
  <c r="H32" i="46933"/>
  <c r="I32" i="46933"/>
  <c r="J32" i="46933"/>
  <c r="K32" i="46933"/>
  <c r="O32" i="46933"/>
  <c r="P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E34" i="46933"/>
  <c r="F34" i="46933"/>
  <c r="G34" i="46933"/>
  <c r="H34" i="46933"/>
  <c r="I34" i="46933"/>
  <c r="J34" i="46933"/>
  <c r="K34" i="46933"/>
  <c r="L34" i="46933"/>
  <c r="O34" i="46933"/>
  <c r="P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38" i="1" s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X107" i="1" s="1"/>
  <c r="Y64" i="1"/>
  <c r="Z64" i="1"/>
  <c r="AA64" i="1"/>
  <c r="AB64" i="1"/>
  <c r="AC64" i="1"/>
  <c r="AD64" i="1"/>
  <c r="AE64" i="1"/>
  <c r="AF64" i="1"/>
  <c r="AF107" i="1" s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V107" i="1" s="1"/>
  <c r="W67" i="1"/>
  <c r="W107" i="1" s="1"/>
  <c r="X67" i="1"/>
  <c r="Y67" i="1"/>
  <c r="Z67" i="1"/>
  <c r="AA67" i="1"/>
  <c r="AB67" i="1"/>
  <c r="AC67" i="1"/>
  <c r="AD67" i="1"/>
  <c r="AD107" i="1" s="1"/>
  <c r="AE67" i="1"/>
  <c r="AE107" i="1" s="1"/>
  <c r="AF67" i="1"/>
  <c r="AG67" i="1"/>
  <c r="AH67" i="1"/>
  <c r="AI67" i="1"/>
  <c r="AJ67" i="1"/>
  <c r="B70" i="1"/>
  <c r="B107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R107" i="1" s="1"/>
  <c r="S70" i="1"/>
  <c r="S107" i="1" s="1"/>
  <c r="T70" i="1"/>
  <c r="T107" i="1" s="1"/>
  <c r="U70" i="1"/>
  <c r="V70" i="1"/>
  <c r="W70" i="1"/>
  <c r="X70" i="1"/>
  <c r="Y70" i="1"/>
  <c r="Y107" i="1" s="1"/>
  <c r="Z70" i="1"/>
  <c r="Z107" i="1" s="1"/>
  <c r="AA70" i="1"/>
  <c r="AA107" i="1" s="1"/>
  <c r="AB70" i="1"/>
  <c r="AB107" i="1" s="1"/>
  <c r="AC70" i="1"/>
  <c r="AD70" i="1"/>
  <c r="AE70" i="1"/>
  <c r="AF70" i="1"/>
  <c r="AG70" i="1"/>
  <c r="AG107" i="1" s="1"/>
  <c r="AH70" i="1"/>
  <c r="AH107" i="1" s="1"/>
  <c r="AI70" i="1"/>
  <c r="AI107" i="1" s="1"/>
  <c r="AJ70" i="1"/>
  <c r="AJ107" i="1" s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U107" i="1"/>
  <c r="AC107" i="1"/>
  <c r="B3" i="2"/>
  <c r="D73" i="2" s="1"/>
  <c r="E9" i="2"/>
  <c r="AA9" i="2" s="1"/>
  <c r="AA29" i="2" s="1"/>
  <c r="G9" i="2"/>
  <c r="G29" i="2" s="1"/>
  <c r="I9" i="2"/>
  <c r="K9" i="2"/>
  <c r="M9" i="2"/>
  <c r="O9" i="2"/>
  <c r="Q9" i="2"/>
  <c r="S9" i="2"/>
  <c r="U9" i="2"/>
  <c r="W9" i="2"/>
  <c r="W29" i="2" s="1"/>
  <c r="Y9" i="2"/>
  <c r="AC9" i="2"/>
  <c r="AE9" i="2"/>
  <c r="AG9" i="2"/>
  <c r="AI9" i="2"/>
  <c r="AT9" i="2"/>
  <c r="E12" i="2"/>
  <c r="G12" i="2"/>
  <c r="I12" i="2"/>
  <c r="K12" i="2"/>
  <c r="M12" i="2"/>
  <c r="M24" i="2" s="1"/>
  <c r="M29" i="2" s="1"/>
  <c r="O12" i="2"/>
  <c r="O24" i="2" s="1"/>
  <c r="O29" i="2" s="1"/>
  <c r="Q12" i="2"/>
  <c r="S12" i="2"/>
  <c r="S24" i="2" s="1"/>
  <c r="U12" i="2"/>
  <c r="W12" i="2"/>
  <c r="Y12" i="2"/>
  <c r="AA12" i="2"/>
  <c r="AC12" i="2"/>
  <c r="AC24" i="2" s="1"/>
  <c r="AC29" i="2" s="1"/>
  <c r="AE12" i="2"/>
  <c r="AE24" i="2" s="1"/>
  <c r="AE29" i="2" s="1"/>
  <c r="AG12" i="2"/>
  <c r="AG24" i="2" s="1"/>
  <c r="AG29" i="2" s="1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 s="1"/>
  <c r="AK13" i="2" s="1"/>
  <c r="AE13" i="2"/>
  <c r="AG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 s="1"/>
  <c r="AK14" i="2" s="1"/>
  <c r="AE14" i="2"/>
  <c r="AG14" i="2"/>
  <c r="E15" i="2"/>
  <c r="AA15" i="2" s="1"/>
  <c r="AK15" i="2" s="1"/>
  <c r="G15" i="2"/>
  <c r="I15" i="2"/>
  <c r="K15" i="2"/>
  <c r="M15" i="2"/>
  <c r="O15" i="2"/>
  <c r="Q15" i="2"/>
  <c r="S15" i="2"/>
  <c r="U15" i="2"/>
  <c r="W15" i="2"/>
  <c r="Y15" i="2"/>
  <c r="AC15" i="2"/>
  <c r="AE15" i="2"/>
  <c r="AG15" i="2"/>
  <c r="AI15" i="2"/>
  <c r="E17" i="2"/>
  <c r="AA17" i="2" s="1"/>
  <c r="AK17" i="2" s="1"/>
  <c r="G17" i="2"/>
  <c r="I17" i="2"/>
  <c r="K17" i="2"/>
  <c r="M17" i="2"/>
  <c r="O17" i="2"/>
  <c r="Q17" i="2"/>
  <c r="S17" i="2"/>
  <c r="U17" i="2"/>
  <c r="W17" i="2"/>
  <c r="Y17" i="2"/>
  <c r="AC17" i="2"/>
  <c r="AE17" i="2"/>
  <c r="AG17" i="2"/>
  <c r="AI17" i="2"/>
  <c r="E18" i="2"/>
  <c r="AA18" i="2" s="1"/>
  <c r="AK18" i="2" s="1"/>
  <c r="G18" i="2"/>
  <c r="I18" i="2"/>
  <c r="K18" i="2"/>
  <c r="M18" i="2"/>
  <c r="O18" i="2"/>
  <c r="Q18" i="2"/>
  <c r="S18" i="2"/>
  <c r="U18" i="2"/>
  <c r="W18" i="2"/>
  <c r="Y18" i="2"/>
  <c r="AC18" i="2"/>
  <c r="AE18" i="2"/>
  <c r="AG18" i="2"/>
  <c r="AI18" i="2"/>
  <c r="E19" i="2"/>
  <c r="AA19" i="2" s="1"/>
  <c r="G19" i="2"/>
  <c r="I19" i="2"/>
  <c r="K19" i="2"/>
  <c r="M19" i="2"/>
  <c r="O19" i="2"/>
  <c r="Q19" i="2"/>
  <c r="S19" i="2"/>
  <c r="U19" i="2"/>
  <c r="W19" i="2"/>
  <c r="Y19" i="2"/>
  <c r="AC19" i="2"/>
  <c r="AE19" i="2"/>
  <c r="AG19" i="2"/>
  <c r="AI19" i="2"/>
  <c r="AK19" i="2" s="1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I20" i="2" s="1"/>
  <c r="AK20" i="2" s="1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I21" i="2" s="1"/>
  <c r="AK21" i="2" s="1"/>
  <c r="AE21" i="2"/>
  <c r="AG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I22" i="2" s="1"/>
  <c r="AK22" i="2" s="1"/>
  <c r="AG22" i="2"/>
  <c r="AG23" i="2"/>
  <c r="E24" i="2"/>
  <c r="E29" i="2" s="1"/>
  <c r="G24" i="2"/>
  <c r="I24" i="2"/>
  <c r="I29" i="2" s="1"/>
  <c r="K24" i="2"/>
  <c r="K29" i="2" s="1"/>
  <c r="Q24" i="2"/>
  <c r="U24" i="2"/>
  <c r="U29" i="2" s="1"/>
  <c r="W24" i="2"/>
  <c r="Y24" i="2"/>
  <c r="Y29" i="2" s="1"/>
  <c r="AA24" i="2"/>
  <c r="E25" i="2"/>
  <c r="AA25" i="2" s="1"/>
  <c r="AK25" i="2" s="1"/>
  <c r="G25" i="2"/>
  <c r="I25" i="2"/>
  <c r="K25" i="2"/>
  <c r="M25" i="2"/>
  <c r="O25" i="2"/>
  <c r="Q25" i="2"/>
  <c r="S25" i="2"/>
  <c r="U25" i="2"/>
  <c r="W25" i="2"/>
  <c r="Y25" i="2"/>
  <c r="AC25" i="2"/>
  <c r="AE25" i="2"/>
  <c r="AG25" i="2"/>
  <c r="AI25" i="2"/>
  <c r="E26" i="2"/>
  <c r="AA26" i="2" s="1"/>
  <c r="G26" i="2"/>
  <c r="G31" i="2" s="1"/>
  <c r="G33" i="2" s="1"/>
  <c r="G35" i="2" s="1"/>
  <c r="I26" i="2"/>
  <c r="K26" i="2"/>
  <c r="M26" i="2"/>
  <c r="O26" i="2"/>
  <c r="Q26" i="2"/>
  <c r="Q31" i="2" s="1"/>
  <c r="Q33" i="2" s="1"/>
  <c r="Q35" i="2" s="1"/>
  <c r="S26" i="2"/>
  <c r="S31" i="2" s="1"/>
  <c r="S33" i="2" s="1"/>
  <c r="S35" i="2" s="1"/>
  <c r="U26" i="2"/>
  <c r="U31" i="2" s="1"/>
  <c r="U33" i="2" s="1"/>
  <c r="U35" i="2" s="1"/>
  <c r="W26" i="2"/>
  <c r="W31" i="2" s="1"/>
  <c r="W33" i="2" s="1"/>
  <c r="W35" i="2" s="1"/>
  <c r="Y26" i="2"/>
  <c r="AC26" i="2"/>
  <c r="AE26" i="2"/>
  <c r="AG26" i="2"/>
  <c r="AG31" i="2" s="1"/>
  <c r="AG35" i="2" s="1"/>
  <c r="AI26" i="2"/>
  <c r="E27" i="2"/>
  <c r="AA27" i="2" s="1"/>
  <c r="AK27" i="2" s="1"/>
  <c r="G27" i="2"/>
  <c r="I27" i="2"/>
  <c r="K27" i="2"/>
  <c r="M27" i="2"/>
  <c r="O27" i="2"/>
  <c r="Q27" i="2"/>
  <c r="S27" i="2"/>
  <c r="U27" i="2"/>
  <c r="W27" i="2"/>
  <c r="Y27" i="2"/>
  <c r="AC27" i="2"/>
  <c r="AE27" i="2"/>
  <c r="AG27" i="2"/>
  <c r="AI27" i="2"/>
  <c r="E28" i="2"/>
  <c r="AA28" i="2" s="1"/>
  <c r="G28" i="2"/>
  <c r="I28" i="2"/>
  <c r="K28" i="2"/>
  <c r="M28" i="2"/>
  <c r="O28" i="2"/>
  <c r="Q28" i="2"/>
  <c r="S28" i="2"/>
  <c r="U28" i="2"/>
  <c r="W28" i="2"/>
  <c r="Y28" i="2"/>
  <c r="AC28" i="2"/>
  <c r="AE28" i="2"/>
  <c r="AG28" i="2"/>
  <c r="AI28" i="2"/>
  <c r="AK28" i="2" s="1"/>
  <c r="Q29" i="2"/>
  <c r="I31" i="2"/>
  <c r="I33" i="2" s="1"/>
  <c r="I35" i="2" s="1"/>
  <c r="K31" i="2"/>
  <c r="K33" i="2" s="1"/>
  <c r="K35" i="2" s="1"/>
  <c r="M31" i="2"/>
  <c r="M33" i="2" s="1"/>
  <c r="M35" i="2" s="1"/>
  <c r="O31" i="2"/>
  <c r="O33" i="2" s="1"/>
  <c r="O35" i="2" s="1"/>
  <c r="Y31" i="2"/>
  <c r="Y33" i="2" s="1"/>
  <c r="Y35" i="2" s="1"/>
  <c r="AC31" i="2"/>
  <c r="AI31" i="2" s="1"/>
  <c r="AE31" i="2"/>
  <c r="AE35" i="2" s="1"/>
  <c r="AA32" i="2"/>
  <c r="AI32" i="2"/>
  <c r="AK32" i="2"/>
  <c r="AA34" i="2"/>
  <c r="AK34" i="2"/>
  <c r="E38" i="2"/>
  <c r="AA38" i="2" s="1"/>
  <c r="G38" i="2"/>
  <c r="I38" i="2"/>
  <c r="K38" i="2"/>
  <c r="M38" i="2"/>
  <c r="O38" i="2"/>
  <c r="Q38" i="2"/>
  <c r="S38" i="2"/>
  <c r="U38" i="2"/>
  <c r="W38" i="2"/>
  <c r="Y38" i="2"/>
  <c r="AC38" i="2"/>
  <c r="AE38" i="2"/>
  <c r="AG38" i="2"/>
  <c r="AI38" i="2"/>
  <c r="E41" i="2"/>
  <c r="E53" i="2" s="1"/>
  <c r="E58" i="2" s="1"/>
  <c r="G41" i="2"/>
  <c r="G53" i="2" s="1"/>
  <c r="G58" i="2" s="1"/>
  <c r="I41" i="2"/>
  <c r="K41" i="2"/>
  <c r="M41" i="2"/>
  <c r="O41" i="2"/>
  <c r="Q41" i="2"/>
  <c r="S41" i="2"/>
  <c r="S53" i="2" s="1"/>
  <c r="S58" i="2" s="1"/>
  <c r="U41" i="2"/>
  <c r="U53" i="2" s="1"/>
  <c r="U58" i="2" s="1"/>
  <c r="W41" i="2"/>
  <c r="W53" i="2" s="1"/>
  <c r="W58" i="2" s="1"/>
  <c r="Y41" i="2"/>
  <c r="AC41" i="2"/>
  <c r="AE41" i="2"/>
  <c r="AG41" i="2"/>
  <c r="AG53" i="2" s="1"/>
  <c r="AG58" i="2" s="1"/>
  <c r="AI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I42" i="2" s="1"/>
  <c r="AK42" i="2" s="1"/>
  <c r="AE42" i="2"/>
  <c r="AG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I43" i="2" s="1"/>
  <c r="AK43" i="2" s="1"/>
  <c r="AE43" i="2"/>
  <c r="AG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I44" i="2" s="1"/>
  <c r="AK44" i="2" s="1"/>
  <c r="AE44" i="2"/>
  <c r="AG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I46" i="2" s="1"/>
  <c r="AK46" i="2" s="1"/>
  <c r="AE46" i="2"/>
  <c r="AG46" i="2"/>
  <c r="E47" i="2"/>
  <c r="AA47" i="2" s="1"/>
  <c r="AK47" i="2" s="1"/>
  <c r="G47" i="2"/>
  <c r="I47" i="2"/>
  <c r="K47" i="2"/>
  <c r="M47" i="2"/>
  <c r="O47" i="2"/>
  <c r="Q47" i="2"/>
  <c r="S47" i="2"/>
  <c r="U47" i="2"/>
  <c r="W47" i="2"/>
  <c r="Y47" i="2"/>
  <c r="AC47" i="2"/>
  <c r="AE47" i="2"/>
  <c r="AG47" i="2"/>
  <c r="AI47" i="2"/>
  <c r="E48" i="2"/>
  <c r="AA48" i="2" s="1"/>
  <c r="AK48" i="2" s="1"/>
  <c r="G48" i="2"/>
  <c r="I48" i="2"/>
  <c r="K48" i="2"/>
  <c r="M48" i="2"/>
  <c r="O48" i="2"/>
  <c r="Q48" i="2"/>
  <c r="S48" i="2"/>
  <c r="U48" i="2"/>
  <c r="W48" i="2"/>
  <c r="Y48" i="2"/>
  <c r="AC48" i="2"/>
  <c r="AE48" i="2"/>
  <c r="AG48" i="2"/>
  <c r="AI48" i="2"/>
  <c r="E49" i="2"/>
  <c r="AA49" i="2" s="1"/>
  <c r="AK49" i="2" s="1"/>
  <c r="G49" i="2"/>
  <c r="I49" i="2"/>
  <c r="K49" i="2"/>
  <c r="M49" i="2"/>
  <c r="O49" i="2"/>
  <c r="Q49" i="2"/>
  <c r="S49" i="2"/>
  <c r="U49" i="2"/>
  <c r="W49" i="2"/>
  <c r="Y49" i="2"/>
  <c r="AC49" i="2"/>
  <c r="AE49" i="2"/>
  <c r="AG49" i="2"/>
  <c r="AI49" i="2"/>
  <c r="E50" i="2"/>
  <c r="AA50" i="2" s="1"/>
  <c r="G50" i="2"/>
  <c r="I50" i="2"/>
  <c r="K50" i="2"/>
  <c r="M50" i="2"/>
  <c r="O50" i="2"/>
  <c r="Q50" i="2"/>
  <c r="S50" i="2"/>
  <c r="U50" i="2"/>
  <c r="W50" i="2"/>
  <c r="Y50" i="2"/>
  <c r="AC50" i="2"/>
  <c r="AE50" i="2"/>
  <c r="AG50" i="2"/>
  <c r="AI50" i="2"/>
  <c r="E51" i="2"/>
  <c r="G51" i="2"/>
  <c r="I51" i="2"/>
  <c r="K51" i="2"/>
  <c r="AA51" i="2" s="1"/>
  <c r="M51" i="2"/>
  <c r="O51" i="2"/>
  <c r="Q51" i="2"/>
  <c r="S51" i="2"/>
  <c r="U51" i="2"/>
  <c r="W51" i="2"/>
  <c r="Y51" i="2"/>
  <c r="AE51" i="2"/>
  <c r="AG51" i="2"/>
  <c r="AI51" i="2"/>
  <c r="AG52" i="2"/>
  <c r="I53" i="2"/>
  <c r="I58" i="2" s="1"/>
  <c r="K53" i="2"/>
  <c r="K58" i="2" s="1"/>
  <c r="M53" i="2"/>
  <c r="M58" i="2" s="1"/>
  <c r="O53" i="2"/>
  <c r="O58" i="2" s="1"/>
  <c r="Q53" i="2"/>
  <c r="Y53" i="2"/>
  <c r="Y58" i="2" s="1"/>
  <c r="AC53" i="2"/>
  <c r="AC58" i="2" s="1"/>
  <c r="AE53" i="2"/>
  <c r="AE58" i="2" s="1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I54" i="2" s="1"/>
  <c r="AK54" i="2" s="1"/>
  <c r="AE54" i="2"/>
  <c r="AG54" i="2"/>
  <c r="E55" i="2"/>
  <c r="E60" i="2" s="1"/>
  <c r="G55" i="2"/>
  <c r="G60" i="2" s="1"/>
  <c r="G62" i="2" s="1"/>
  <c r="G64" i="2" s="1"/>
  <c r="I55" i="2"/>
  <c r="I60" i="2" s="1"/>
  <c r="I62" i="2" s="1"/>
  <c r="I64" i="2" s="1"/>
  <c r="K55" i="2"/>
  <c r="K60" i="2" s="1"/>
  <c r="K62" i="2" s="1"/>
  <c r="K64" i="2" s="1"/>
  <c r="M55" i="2"/>
  <c r="O55" i="2"/>
  <c r="Q55" i="2"/>
  <c r="S55" i="2"/>
  <c r="U55" i="2"/>
  <c r="U60" i="2" s="1"/>
  <c r="U62" i="2" s="1"/>
  <c r="U64" i="2" s="1"/>
  <c r="W55" i="2"/>
  <c r="W60" i="2" s="1"/>
  <c r="W62" i="2" s="1"/>
  <c r="W64" i="2" s="1"/>
  <c r="Y55" i="2"/>
  <c r="Y60" i="2" s="1"/>
  <c r="Y62" i="2" s="1"/>
  <c r="Y64" i="2" s="1"/>
  <c r="AA55" i="2"/>
  <c r="AC55" i="2"/>
  <c r="AI55" i="2" s="1"/>
  <c r="AK55" i="2" s="1"/>
  <c r="AE55" i="2"/>
  <c r="AG55" i="2"/>
  <c r="E56" i="2"/>
  <c r="AA56" i="2" s="1"/>
  <c r="AK56" i="2" s="1"/>
  <c r="G56" i="2"/>
  <c r="I56" i="2"/>
  <c r="K56" i="2"/>
  <c r="M56" i="2"/>
  <c r="O56" i="2"/>
  <c r="Q56" i="2"/>
  <c r="S56" i="2"/>
  <c r="U56" i="2"/>
  <c r="W56" i="2"/>
  <c r="Y56" i="2"/>
  <c r="AC56" i="2"/>
  <c r="AE56" i="2"/>
  <c r="AG56" i="2"/>
  <c r="AI56" i="2"/>
  <c r="E57" i="2"/>
  <c r="AA57" i="2" s="1"/>
  <c r="AK57" i="2" s="1"/>
  <c r="G57" i="2"/>
  <c r="I57" i="2"/>
  <c r="K57" i="2"/>
  <c r="M57" i="2"/>
  <c r="O57" i="2"/>
  <c r="Q57" i="2"/>
  <c r="S57" i="2"/>
  <c r="U57" i="2"/>
  <c r="W57" i="2"/>
  <c r="Y57" i="2"/>
  <c r="AC57" i="2"/>
  <c r="AE57" i="2"/>
  <c r="AG57" i="2"/>
  <c r="AI57" i="2"/>
  <c r="Q58" i="2"/>
  <c r="M60" i="2"/>
  <c r="M62" i="2" s="1"/>
  <c r="M64" i="2" s="1"/>
  <c r="O60" i="2"/>
  <c r="O62" i="2" s="1"/>
  <c r="O64" i="2" s="1"/>
  <c r="Q60" i="2"/>
  <c r="Q62" i="2" s="1"/>
  <c r="Q64" i="2" s="1"/>
  <c r="S60" i="2"/>
  <c r="S62" i="2" s="1"/>
  <c r="S64" i="2" s="1"/>
  <c r="AC60" i="2"/>
  <c r="AE60" i="2"/>
  <c r="AG60" i="2"/>
  <c r="AI60" i="2"/>
  <c r="AA61" i="2"/>
  <c r="AK61" i="2" s="1"/>
  <c r="AI61" i="2"/>
  <c r="O63" i="2"/>
  <c r="AA63" i="2" s="1"/>
  <c r="AK63" i="2" s="1"/>
  <c r="E67" i="2"/>
  <c r="G67" i="2"/>
  <c r="G71" i="2" s="1"/>
  <c r="I67" i="2"/>
  <c r="I71" i="2" s="1"/>
  <c r="K67" i="2"/>
  <c r="K71" i="2" s="1"/>
  <c r="M67" i="2"/>
  <c r="M71" i="2" s="1"/>
  <c r="O67" i="2"/>
  <c r="Q67" i="2"/>
  <c r="S67" i="2"/>
  <c r="U67" i="2"/>
  <c r="W67" i="2"/>
  <c r="W71" i="2" s="1"/>
  <c r="Y67" i="2"/>
  <c r="Y71" i="2" s="1"/>
  <c r="AA67" i="2"/>
  <c r="AA71" i="2" s="1"/>
  <c r="AC67" i="2"/>
  <c r="AI67" i="2" s="1"/>
  <c r="AE67" i="2"/>
  <c r="AG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I68" i="2" s="1"/>
  <c r="AK68" i="2" s="1"/>
  <c r="AE68" i="2"/>
  <c r="AG68" i="2"/>
  <c r="E69" i="2"/>
  <c r="AA69" i="2" s="1"/>
  <c r="AK69" i="2" s="1"/>
  <c r="G69" i="2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AA70" i="2" s="1"/>
  <c r="AK70" i="2" s="1"/>
  <c r="G70" i="2"/>
  <c r="I70" i="2"/>
  <c r="K70" i="2"/>
  <c r="M70" i="2"/>
  <c r="O70" i="2"/>
  <c r="Q70" i="2"/>
  <c r="S70" i="2"/>
  <c r="U70" i="2"/>
  <c r="W70" i="2"/>
  <c r="Y70" i="2"/>
  <c r="AC70" i="2"/>
  <c r="AE70" i="2"/>
  <c r="AG70" i="2"/>
  <c r="AI70" i="2"/>
  <c r="E71" i="2"/>
  <c r="O71" i="2"/>
  <c r="Q71" i="2"/>
  <c r="S71" i="2"/>
  <c r="U71" i="2"/>
  <c r="AE71" i="2"/>
  <c r="AG71" i="2"/>
  <c r="AG74" i="2"/>
  <c r="E75" i="2"/>
  <c r="G75" i="2"/>
  <c r="I75" i="2"/>
  <c r="I79" i="2" s="1"/>
  <c r="K75" i="2"/>
  <c r="K79" i="2" s="1"/>
  <c r="M75" i="2"/>
  <c r="M79" i="2" s="1"/>
  <c r="O75" i="2"/>
  <c r="O79" i="2" s="1"/>
  <c r="Q75" i="2"/>
  <c r="S75" i="2"/>
  <c r="U75" i="2"/>
  <c r="W75" i="2"/>
  <c r="Y75" i="2"/>
  <c r="Y79" i="2" s="1"/>
  <c r="AA75" i="2"/>
  <c r="AA79" i="2" s="1"/>
  <c r="AC75" i="2"/>
  <c r="AI75" i="2" s="1"/>
  <c r="AE75" i="2"/>
  <c r="AE79" i="2" s="1"/>
  <c r="AG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I76" i="2" s="1"/>
  <c r="AK76" i="2" s="1"/>
  <c r="AE76" i="2"/>
  <c r="AG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I77" i="2" s="1"/>
  <c r="AK77" i="2" s="1"/>
  <c r="AE77" i="2"/>
  <c r="AG77" i="2"/>
  <c r="E78" i="2"/>
  <c r="AA78" i="2" s="1"/>
  <c r="AK78" i="2" s="1"/>
  <c r="G78" i="2"/>
  <c r="I78" i="2"/>
  <c r="K78" i="2"/>
  <c r="M78" i="2"/>
  <c r="O78" i="2"/>
  <c r="Q78" i="2"/>
  <c r="S78" i="2"/>
  <c r="U78" i="2"/>
  <c r="W78" i="2"/>
  <c r="Y78" i="2"/>
  <c r="AC78" i="2"/>
  <c r="AE78" i="2"/>
  <c r="AG78" i="2"/>
  <c r="AI78" i="2"/>
  <c r="E79" i="2"/>
  <c r="G79" i="2"/>
  <c r="Q79" i="2"/>
  <c r="S79" i="2"/>
  <c r="U79" i="2"/>
  <c r="W79" i="2"/>
  <c r="AG79" i="2"/>
  <c r="D82" i="2"/>
  <c r="E83" i="2"/>
  <c r="AA83" i="2" s="1"/>
  <c r="G83" i="2"/>
  <c r="I83" i="2"/>
  <c r="K83" i="2"/>
  <c r="M83" i="2"/>
  <c r="O83" i="2"/>
  <c r="Q83" i="2"/>
  <c r="S83" i="2"/>
  <c r="U83" i="2"/>
  <c r="W83" i="2"/>
  <c r="Y83" i="2"/>
  <c r="AC83" i="2"/>
  <c r="AE83" i="2"/>
  <c r="AG83" i="2"/>
  <c r="AI83" i="2"/>
  <c r="E85" i="2"/>
  <c r="E87" i="2" s="1"/>
  <c r="G85" i="2"/>
  <c r="I85" i="2"/>
  <c r="K85" i="2"/>
  <c r="M85" i="2"/>
  <c r="O85" i="2"/>
  <c r="O87" i="2" s="1"/>
  <c r="Q85" i="2"/>
  <c r="S85" i="2"/>
  <c r="S87" i="2" s="1"/>
  <c r="U85" i="2"/>
  <c r="U87" i="2" s="1"/>
  <c r="W85" i="2"/>
  <c r="Y85" i="2"/>
  <c r="AA85" i="2"/>
  <c r="AC85" i="2"/>
  <c r="AI85" i="2" s="1"/>
  <c r="AE85" i="2"/>
  <c r="AE87" i="2" s="1"/>
  <c r="AG85" i="2"/>
  <c r="AG87" i="2" s="1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I86" i="2" s="1"/>
  <c r="AK86" i="2" s="1"/>
  <c r="AE86" i="2"/>
  <c r="AG86" i="2"/>
  <c r="G87" i="2"/>
  <c r="I87" i="2"/>
  <c r="K87" i="2"/>
  <c r="M87" i="2"/>
  <c r="Q87" i="2"/>
  <c r="W87" i="2"/>
  <c r="Y87" i="2"/>
  <c r="AA87" i="2"/>
  <c r="AC87" i="2"/>
  <c r="AK50" i="2" l="1"/>
  <c r="E62" i="2"/>
  <c r="AA60" i="2"/>
  <c r="S29" i="2"/>
  <c r="AA31" i="2"/>
  <c r="AK31" i="2" s="1"/>
  <c r="AK26" i="2"/>
  <c r="AK75" i="2"/>
  <c r="AK79" i="2" s="1"/>
  <c r="AI79" i="2"/>
  <c r="AK41" i="2"/>
  <c r="AK53" i="2" s="1"/>
  <c r="AK83" i="2"/>
  <c r="AK51" i="2"/>
  <c r="AK85" i="2"/>
  <c r="AK87" i="2" s="1"/>
  <c r="AI87" i="2"/>
  <c r="AK38" i="2"/>
  <c r="AK9" i="2"/>
  <c r="AK67" i="2"/>
  <c r="AK71" i="2" s="1"/>
  <c r="AI71" i="2"/>
  <c r="AK60" i="2"/>
  <c r="AI35" i="2"/>
  <c r="AC71" i="2"/>
  <c r="AA41" i="2"/>
  <c r="AA53" i="2" s="1"/>
  <c r="AA58" i="2" s="1"/>
  <c r="A32" i="1"/>
  <c r="P22" i="46933"/>
  <c r="AC79" i="2"/>
  <c r="D66" i="2"/>
  <c r="E31" i="2"/>
  <c r="E33" i="2" s="1"/>
  <c r="A28" i="1"/>
  <c r="M32" i="46933"/>
  <c r="P23" i="46933"/>
  <c r="D37" i="2"/>
  <c r="AI53" i="2"/>
  <c r="AI58" i="2" s="1"/>
  <c r="AC35" i="2"/>
  <c r="AI12" i="2"/>
  <c r="A23" i="1"/>
  <c r="P24" i="46933"/>
  <c r="AI64" i="2"/>
  <c r="A72" i="1"/>
  <c r="E64" i="2" l="1"/>
  <c r="AA62" i="2"/>
  <c r="AK58" i="2"/>
  <c r="N32" i="46933"/>
  <c r="M34" i="46933"/>
  <c r="E35" i="2"/>
  <c r="AA33" i="2"/>
  <c r="AK12" i="2"/>
  <c r="AK24" i="2" s="1"/>
  <c r="AK29" i="2" s="1"/>
  <c r="AI24" i="2"/>
  <c r="AI29" i="2" s="1"/>
  <c r="AA35" i="2" l="1"/>
  <c r="AK33" i="2"/>
  <c r="AK35" i="2" s="1"/>
  <c r="AK62" i="2"/>
  <c r="AK64" i="2" s="1"/>
  <c r="AA64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<sst xmlns="http://schemas.openxmlformats.org/spreadsheetml/2006/main" count="328" uniqueCount="218">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</sst>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37187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-505309.04335795995</v>
          </cell>
          <cell r="E8">
            <v>1032153.8281302024</v>
          </cell>
          <cell r="F8">
            <v>3734944.4785163463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3734944.4785163463</v>
          </cell>
          <cell r="K8">
            <v>77845471.677532539</v>
          </cell>
        </row>
        <row r="9">
          <cell r="D9">
            <v>1639580.2020520135</v>
          </cell>
          <cell r="E9">
            <v>418148.72934735892</v>
          </cell>
          <cell r="F9">
            <v>3261530.5206052838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3261530.5206052838</v>
          </cell>
          <cell r="K9">
            <v>190471415.11039469</v>
          </cell>
        </row>
        <row r="10">
          <cell r="D10">
            <v>-85388.514293430373</v>
          </cell>
          <cell r="E10">
            <v>-2107161.6079774853</v>
          </cell>
          <cell r="F10">
            <v>-5253402.5722769629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-5245042.5722769629</v>
          </cell>
          <cell r="K10">
            <v>125972360.63277782</v>
          </cell>
        </row>
        <row r="11">
          <cell r="D11">
            <v>-2020434.5271525448</v>
          </cell>
          <cell r="E11">
            <v>-8516094.1139223389</v>
          </cell>
          <cell r="F11">
            <v>-7365405.751664944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-7365405.751664944</v>
          </cell>
          <cell r="K11">
            <v>164641783.76955584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-3409.8333407559549</v>
          </cell>
          <cell r="E13">
            <v>-9381.7490266895475</v>
          </cell>
          <cell r="F13">
            <v>-44695.526770905155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-44695.526770905155</v>
          </cell>
          <cell r="K13">
            <v>-404787.16438565264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-974961.71609267755</v>
          </cell>
          <cell r="E18">
            <v>-9182334.9134489521</v>
          </cell>
          <cell r="F18">
            <v>-5667028.8515911745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-5658668.8515911745</v>
          </cell>
          <cell r="K18">
            <v>558526244.50280452</v>
          </cell>
        </row>
        <row r="19">
          <cell r="D19">
            <v>-168349.63212322257</v>
          </cell>
          <cell r="E19">
            <v>-688778.13726997748</v>
          </cell>
          <cell r="F19">
            <v>-634035.38177370362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-634035.38177370362</v>
          </cell>
          <cell r="K19">
            <v>73757911.15614453</v>
          </cell>
        </row>
        <row r="20">
          <cell r="D20">
            <v>-143560.61234730016</v>
          </cell>
          <cell r="E20">
            <v>-305394.48989735544</v>
          </cell>
          <cell r="F20">
            <v>-248408.78571136651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-248408.78571136651</v>
          </cell>
          <cell r="K20">
            <v>31855163.571501359</v>
          </cell>
        </row>
        <row r="21">
          <cell r="D21">
            <v>-250156.68146656547</v>
          </cell>
          <cell r="E21">
            <v>-589529.48168289848</v>
          </cell>
          <cell r="F21">
            <v>1145596.147748776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1145596.147748776</v>
          </cell>
          <cell r="K21">
            <v>31302561.364189498</v>
          </cell>
        </row>
        <row r="22">
          <cell r="D22">
            <v>-15</v>
          </cell>
          <cell r="E22">
            <v>79185.489952303469</v>
          </cell>
          <cell r="F22">
            <v>355964.11948866845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355964.11948866845</v>
          </cell>
          <cell r="K22">
            <v>22007974.96402853</v>
          </cell>
        </row>
        <row r="23">
          <cell r="D23">
            <v>-57.733381732366979</v>
          </cell>
          <cell r="E23">
            <v>-282.57455390266841</v>
          </cell>
          <cell r="F23">
            <v>-1268.427581788058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-1268.427581788058</v>
          </cell>
          <cell r="K23">
            <v>-611198.99783645361</v>
          </cell>
        </row>
        <row r="24">
          <cell r="D24">
            <v>0.30163250118494034</v>
          </cell>
          <cell r="E24">
            <v>10102.844421880785</v>
          </cell>
          <cell r="F24">
            <v>24198.113805246932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24198.113805246932</v>
          </cell>
          <cell r="K24">
            <v>1175138.7897185225</v>
          </cell>
        </row>
        <row r="25">
          <cell r="D25">
            <v>50.092383130453527</v>
          </cell>
          <cell r="E25">
            <v>200863.86598650442</v>
          </cell>
          <cell r="F25">
            <v>453417.72244963225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453417.72244963225</v>
          </cell>
          <cell r="K25">
            <v>8811195.6765745264</v>
          </cell>
        </row>
        <row r="26">
          <cell r="D26">
            <v>-50.481657927608467</v>
          </cell>
          <cell r="E26">
            <v>884.49903933802852</v>
          </cell>
          <cell r="F26">
            <v>41207.768350045808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41207.768350045808</v>
          </cell>
          <cell r="K26">
            <v>777120.36758880713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-562139.74696111656</v>
          </cell>
          <cell r="E32">
            <v>-1462299.0186772156</v>
          </cell>
          <cell r="F32">
            <v>1136671.2767755114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1136671.2767755114</v>
          </cell>
          <cell r="K32">
            <v>169075866.89190933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-1537101.4630537941</v>
          </cell>
          <cell r="E34">
            <v>-10644633.932126168</v>
          </cell>
          <cell r="F34">
            <v>-4530357.5748156626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-4521997.5748156626</v>
          </cell>
          <cell r="K34">
            <v>780017741.39471388</v>
          </cell>
        </row>
        <row r="35">
          <cell r="D35">
            <v>8360</v>
          </cell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-1528741.4630537941</v>
          </cell>
          <cell r="E36">
            <v>-10636273.932126168</v>
          </cell>
          <cell r="F36">
            <v>-4521997.5748156626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-4513637.5748156626</v>
          </cell>
          <cell r="K36">
            <v>788650026.39471388</v>
          </cell>
        </row>
        <row r="38">
          <cell r="D38">
            <v>70037.011456688881</v>
          </cell>
          <cell r="E38">
            <v>-243471.37032642664</v>
          </cell>
          <cell r="F38">
            <v>-259359.94252185585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-259359.94252185585</v>
          </cell>
          <cell r="K38">
            <v>-1184830.9265486873</v>
          </cell>
        </row>
        <row r="39">
          <cell r="D39">
            <v>12581.454981156876</v>
          </cell>
          <cell r="E39">
            <v>66670.183262447696</v>
          </cell>
          <cell r="F39">
            <v>95894.30891808914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95894.30891808914</v>
          </cell>
          <cell r="K39">
            <v>528936.88332444872</v>
          </cell>
        </row>
        <row r="40">
          <cell r="D40">
            <v>-23.077264903526078</v>
          </cell>
          <cell r="E40">
            <v>1444.9620971788106</v>
          </cell>
          <cell r="F40">
            <v>1670.1588051161723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1670.1588051161723</v>
          </cell>
          <cell r="K40">
            <v>55613.003170929704</v>
          </cell>
        </row>
        <row r="41">
          <cell r="D41">
            <v>0</v>
          </cell>
          <cell r="E41">
            <v>0</v>
          </cell>
          <cell r="F41">
            <v>560009.3283703418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560009.3283703418</v>
          </cell>
          <cell r="K41">
            <v>80107570.727692217</v>
          </cell>
        </row>
        <row r="42">
          <cell r="D42">
            <v>-439332.76780393429</v>
          </cell>
          <cell r="E42">
            <v>756924.69482871064</v>
          </cell>
          <cell r="F42">
            <v>2117795.9506976935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2117795.9506976935</v>
          </cell>
          <cell r="K42">
            <v>239894156.51661748</v>
          </cell>
        </row>
        <row r="43">
          <cell r="D43">
            <v>-356737.37863099203</v>
          </cell>
          <cell r="E43">
            <v>581568.46986191056</v>
          </cell>
          <cell r="F43">
            <v>2516009.8042693846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2516009.8042693846</v>
          </cell>
          <cell r="K43">
            <v>319401446.20425642</v>
          </cell>
        </row>
        <row r="44">
          <cell r="D44">
            <v>-1885478.8416847861</v>
          </cell>
          <cell r="E44">
            <v>-10054705.462264258</v>
          </cell>
          <cell r="F44">
            <v>-2005987.770546278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-1997627.770546278</v>
          </cell>
          <cell r="K44">
            <v>1108051472.5989704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37187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-505309.04335795995</v>
      </c>
      <c r="E8" s="171">
        <f>'[28]Power West P&amp;L'!E8</f>
        <v>1032153.8281302024</v>
      </c>
      <c r="F8" s="171">
        <f>'[28]Power West P&amp;L'!F8</f>
        <v>3734944.4785163463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3734944.4785163463</v>
      </c>
      <c r="K8" s="171">
        <f>'[28]Power West P&amp;L'!K8</f>
        <v>77845471.677532539</v>
      </c>
      <c r="L8" s="165">
        <f>'[28]Power West P&amp;L'!$K$8</f>
        <v>77845471.677532539</v>
      </c>
      <c r="M8" s="138">
        <f>+[25]WEST_DPR!BB71-[25]WEST_DPR!BB67</f>
        <v>75538505.774925128</v>
      </c>
      <c r="N8" s="155">
        <f>M8-K8+37229*0</f>
        <v>-2306965.9026074111</v>
      </c>
      <c r="O8" s="154">
        <f>'[27]Power West P&amp;L'!J8+D8-K8</f>
        <v>-6878981.7370980382</v>
      </c>
      <c r="P8" s="154">
        <f>'[27]Power West P&amp;L'!F8+D8-F8</f>
        <v>-4358987.1708326349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1639580.2020520135</v>
      </c>
      <c r="E9" s="171">
        <f>'[28]Power West P&amp;L'!E9</f>
        <v>418148.72934735892</v>
      </c>
      <c r="F9" s="171">
        <f>'[28]Power West P&amp;L'!F9</f>
        <v>3261530.5206052838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3261530.5206052838</v>
      </c>
      <c r="K9" s="171">
        <f>'[28]Power West P&amp;L'!K9</f>
        <v>190471415.11039469</v>
      </c>
      <c r="L9" s="165">
        <f>'[28]Power West P&amp;L'!$K$9</f>
        <v>190471415.11039469</v>
      </c>
      <c r="M9" s="138">
        <f>+[25]WEST_DPR!BJ71-[25]WEST_DPR!BJ67</f>
        <v>158420500.42941776</v>
      </c>
      <c r="N9" s="155">
        <f>M9-K9+450636</f>
        <v>-31600278.680976927</v>
      </c>
      <c r="O9" s="154">
        <f>'[27]Power West P&amp;L'!J9+D9-K9</f>
        <v>-54270888.308169544</v>
      </c>
      <c r="P9" s="154">
        <f>'[27]Power West P&amp;L'!F9+D9-F9</f>
        <v>-5905086.7398038711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-85388.514293430373</v>
      </c>
      <c r="E10" s="171">
        <f>'[28]Power West P&amp;L'!E10</f>
        <v>-2107161.6079774853</v>
      </c>
      <c r="F10" s="171">
        <f>'[28]Power West P&amp;L'!F10</f>
        <v>-5253402.5722769629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-5245042.5722769629</v>
      </c>
      <c r="K10" s="171">
        <f>'[28]Power West P&amp;L'!K10</f>
        <v>125972360.63277782</v>
      </c>
      <c r="L10" s="165">
        <f>'[28]Power West P&amp;L'!$K$10</f>
        <v>125972360.63277782</v>
      </c>
      <c r="M10" s="138">
        <f>+[25]WEST_DPR!BR71-[25]WEST_DPR!BR67</f>
        <v>124822750.37166366</v>
      </c>
      <c r="N10" s="155">
        <f>M10-K10</f>
        <v>-1149610.2611141652</v>
      </c>
      <c r="O10" s="154">
        <f>'[27]Power West P&amp;L'!J10+D10-K10</f>
        <v>-6131144.9967870563</v>
      </c>
      <c r="P10" s="154">
        <f>'[27]Power West P&amp;L'!F10+D10-F10</f>
        <v>4337050.0293870065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-2020434.5271525448</v>
      </c>
      <c r="E11" s="171">
        <f>'[28]Power West P&amp;L'!E11</f>
        <v>-8516094.1139223389</v>
      </c>
      <c r="F11" s="171">
        <f>'[28]Power West P&amp;L'!F11</f>
        <v>-7365405.751664944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-7365405.751664944</v>
      </c>
      <c r="K11" s="171">
        <f>'[28]Power West P&amp;L'!K11</f>
        <v>164641783.76955584</v>
      </c>
      <c r="L11" s="165">
        <f>'[28]Power West P&amp;L'!$K$11</f>
        <v>164641783.76955584</v>
      </c>
      <c r="M11" s="138">
        <f>+[25]WEST_DPR!BZ71-[25]WEST_DPR!BZ67</f>
        <v>121561554.88213903</v>
      </c>
      <c r="N11" s="155">
        <f>M11-K11-98453</f>
        <v>-43178681.88741681</v>
      </c>
      <c r="O11" s="154">
        <f>'[27]Power West P&amp;L'!J11+D11-K11</f>
        <v>-64539308.272642776</v>
      </c>
      <c r="P11" s="154">
        <f>'[27]Power West P&amp;L'!F11+D11-F11</f>
        <v>4658859.3986682352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-3409.8333407559549</v>
      </c>
      <c r="E13" s="171">
        <f>'[28]Power West P&amp;L'!E13</f>
        <v>-9381.7490266895475</v>
      </c>
      <c r="F13" s="171">
        <f>'[28]Power West P&amp;L'!F13</f>
        <v>-44695.526770905155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-44695.526770905155</v>
      </c>
      <c r="K13" s="171">
        <f>'[28]Power West P&amp;L'!K13</f>
        <v>-404787.16438565264</v>
      </c>
      <c r="L13" s="165"/>
      <c r="M13" s="166">
        <f>+[25]WEST_DPR!CB71-[25]WEST_DPR!CB67</f>
        <v>-407500.83352071734</v>
      </c>
      <c r="N13" s="155">
        <f>M13-K13</f>
        <v>-2713.6691350647015</v>
      </c>
      <c r="O13" s="154">
        <f>'[27]Power West P&amp;L'!J13+D13-K13</f>
        <v>1556741.9984098093</v>
      </c>
      <c r="P13" s="154">
        <f>'[27]Power West P&amp;L'!F13+D13-F13</f>
        <v>-4412.4106144154503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77845471.677532539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-77845471.677532539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77845471.677532539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-77845471.677532539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77845471.677532539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-77845471.677532539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77845471.677532539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-77845471.677532539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-974961.71609267755</v>
      </c>
      <c r="E18" s="173">
        <f>'[28]Power West P&amp;L'!E18</f>
        <v>-9182334.9134489521</v>
      </c>
      <c r="F18" s="173">
        <f>'[28]Power West P&amp;L'!F18</f>
        <v>-5667028.8515911745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-5658668.8515911745</v>
      </c>
      <c r="K18" s="174">
        <f>'[28]Power West P&amp;L'!K18</f>
        <v>558526244.50280452</v>
      </c>
      <c r="L18" s="165"/>
      <c r="M18" s="167">
        <f>SUM(M8:M13)</f>
        <v>475430702.37172645</v>
      </c>
      <c r="N18" s="155">
        <f>M18-K18+508218-37230</f>
        <v>-82624554.131078064</v>
      </c>
      <c r="O18" s="154">
        <f>'[27]Power West P&amp;L'!J18+D18-K18</f>
        <v>-130272766.19352305</v>
      </c>
      <c r="P18" s="154">
        <f>'[27]Power West P&amp;L'!F18+D18-F18</f>
        <v>-1281761.3765399922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-168349.63212322257</v>
      </c>
      <c r="E19" s="171">
        <f>'[28]Power West P&amp;L'!E19</f>
        <v>-688778.13726997748</v>
      </c>
      <c r="F19" s="171">
        <f>'[28]Power West P&amp;L'!F19</f>
        <v>-634035.38177370362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-634035.38177370362</v>
      </c>
      <c r="K19" s="171">
        <f>'[28]Power West P&amp;L'!K19</f>
        <v>73757911.15614453</v>
      </c>
      <c r="L19" s="165">
        <f>'[28]Power West P&amp;L'!$K$19</f>
        <v>73757911.15614453</v>
      </c>
      <c r="M19" s="138">
        <f>[25]WEST_DPR!E71-[25]WEST_DPR!E67</f>
        <v>68589266.355120391</v>
      </c>
      <c r="N19" s="155">
        <f>M19-K19-8810</f>
        <v>-5177454.8010241389</v>
      </c>
      <c r="O19" s="154">
        <f>'[27]Power West P&amp;L'!J19+D19-K19</f>
        <v>-14418748.197308131</v>
      </c>
      <c r="P19" s="154">
        <f>'[27]Power West P&amp;L'!F19+D19-F19</f>
        <v>282329.51079957525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-143560.61234730016</v>
      </c>
      <c r="E20" s="171">
        <f>'[28]Power West P&amp;L'!E20</f>
        <v>-305394.48989735544</v>
      </c>
      <c r="F20" s="171">
        <f>'[28]Power West P&amp;L'!F20</f>
        <v>-248408.78571136651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-248408.78571136651</v>
      </c>
      <c r="K20" s="171">
        <f>'[28]Power West P&amp;L'!K20</f>
        <v>31855163.571501359</v>
      </c>
      <c r="L20" s="165">
        <f>'[28]Power West P&amp;L'!$K$20</f>
        <v>31855163.571501359</v>
      </c>
      <c r="M20" s="138">
        <f>+[25]WEST_DPR!P71-[25]WEST_DPR!P67</f>
        <v>31206704.55262021</v>
      </c>
      <c r="N20" s="155">
        <f>M20-K20-1218</f>
        <v>-649677.01888114959</v>
      </c>
      <c r="O20" s="154">
        <f>'[27]Power West P&amp;L'!J20+D20-K20</f>
        <v>-3455109.1826770343</v>
      </c>
      <c r="P20" s="154">
        <f>'[27]Power West P&amp;L'!F20+D20-F20</f>
        <v>7001.6905429825711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-250156.68146656547</v>
      </c>
      <c r="E21" s="171">
        <f>'[28]Power West P&amp;L'!E21</f>
        <v>-589529.48168289848</v>
      </c>
      <c r="F21" s="171">
        <f>'[28]Power West P&amp;L'!F21</f>
        <v>1145596.147748776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1145596.147748776</v>
      </c>
      <c r="K21" s="171">
        <f>'[28]Power West P&amp;L'!K21</f>
        <v>31302561.364189498</v>
      </c>
      <c r="L21" s="165">
        <f>'[28]Power West P&amp;L'!$K$21</f>
        <v>31302561.364189498</v>
      </c>
      <c r="M21" s="138">
        <f>+[25]WEST_DPR!AF71-[25]WEST_DPR!AF67</f>
        <v>27837071.475512806</v>
      </c>
      <c r="N21" s="155">
        <f>M21-K21</f>
        <v>-3465489.8886766918</v>
      </c>
      <c r="O21" s="154">
        <f>'[27]Power West P&amp;L'!J21+D21-K21</f>
        <v>-5287728.7737208083</v>
      </c>
      <c r="P21" s="154">
        <f>'[27]Power West P&amp;L'!F21+D21-F21</f>
        <v>-2281274.3187517906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-15</v>
      </c>
      <c r="E22" s="171">
        <f>'[28]Power West P&amp;L'!E22</f>
        <v>79185.489952303469</v>
      </c>
      <c r="F22" s="171">
        <f>'[28]Power West P&amp;L'!F22</f>
        <v>355964.11948866845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355964.11948866845</v>
      </c>
      <c r="K22" s="171">
        <f>'[28]Power West P&amp;L'!K22</f>
        <v>22007974.96402853</v>
      </c>
      <c r="L22" s="165"/>
      <c r="M22" s="138">
        <f>+[25]WEST_DPR!AL71-[25]WEST_DPR!AL67</f>
        <v>20184501.923615593</v>
      </c>
      <c r="N22" s="155">
        <f>M22-K22-1016</f>
        <v>-1824489.0404129364</v>
      </c>
      <c r="O22" s="154">
        <f>'[27]Power West P&amp;L'!J22+D22-K22</f>
        <v>-2458868.7749101259</v>
      </c>
      <c r="P22" s="154">
        <f>'[27]Power West P&amp;L'!F22+D22-F22</f>
        <v>-333200.43878476141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-57.733381732366979</v>
      </c>
      <c r="E23" s="171">
        <f>'[28]Power West P&amp;L'!E23</f>
        <v>-282.57455390266841</v>
      </c>
      <c r="F23" s="171">
        <f>'[28]Power West P&amp;L'!F23</f>
        <v>-1268.427581788058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-1268.427581788058</v>
      </c>
      <c r="K23" s="171">
        <f>'[28]Power West P&amp;L'!K23</f>
        <v>-611198.99783645361</v>
      </c>
      <c r="L23" s="138"/>
      <c r="M23" s="138">
        <f>+[25]WEST_DPR!X71-[25]WEST_DPR!X67</f>
        <v>-295771.89968011307</v>
      </c>
      <c r="N23" s="155">
        <f t="shared" ref="N23:N31" si="0">M23-K23</f>
        <v>315427.09815634054</v>
      </c>
      <c r="O23" s="154">
        <f>'[27]Power West P&amp;L'!J23+D23-K23</f>
        <v>-12134.618146658293</v>
      </c>
      <c r="P23" s="154">
        <f>'[27]Power West P&amp;L'!F23+D23-F23</f>
        <v>1714.8457534665004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0.30163250118494034</v>
      </c>
      <c r="E24" s="171">
        <f>'[28]Power West P&amp;L'!E24</f>
        <v>10102.844421880785</v>
      </c>
      <c r="F24" s="171">
        <f>'[28]Power West P&amp;L'!F24</f>
        <v>24198.113805246932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24198.113805246932</v>
      </c>
      <c r="K24" s="171">
        <f>'[28]Power West P&amp;L'!K24</f>
        <v>1175138.7897185225</v>
      </c>
      <c r="L24" s="138"/>
      <c r="M24" s="166">
        <f>+[25]WEST_DPR!AN71-[25]WEST_DPR!AN67</f>
        <v>842405.22951942624</v>
      </c>
      <c r="N24" s="155">
        <f t="shared" si="0"/>
        <v>-332733.56019909622</v>
      </c>
      <c r="O24" s="154">
        <f>'[27]Power West P&amp;L'!J24+D24-K24</f>
        <v>-447053.38047715265</v>
      </c>
      <c r="P24" s="154">
        <f>'[27]Power West P&amp;L'!F24+D24-F24</f>
        <v>-24197.812172745747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50.092383130453527</v>
      </c>
      <c r="E25" s="171">
        <f>'[28]Power West P&amp;L'!E25</f>
        <v>200863.86598650442</v>
      </c>
      <c r="F25" s="171">
        <f>'[28]Power West P&amp;L'!F25</f>
        <v>453417.72244963225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453417.72244963225</v>
      </c>
      <c r="K25" s="171">
        <f>'[28]Power West P&amp;L'!K25</f>
        <v>8811195.6765745264</v>
      </c>
      <c r="L25" s="138"/>
      <c r="M25" s="138">
        <f>+[25]WEST_DPR!AM71-[25]WEST_DPR!AM67</f>
        <v>6331303.5281975279</v>
      </c>
      <c r="N25" s="155">
        <f t="shared" si="0"/>
        <v>-2479892.1483769985</v>
      </c>
      <c r="O25" s="154">
        <f>'[27]Power West P&amp;L'!J25+D25-K25</f>
        <v>-3160394.570738975</v>
      </c>
      <c r="P25" s="154">
        <f>'[27]Power West P&amp;L'!F25+D25-F25</f>
        <v>-493859.89825370745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-50.481657927608467</v>
      </c>
      <c r="E26" s="171">
        <f>'[28]Power West P&amp;L'!E26</f>
        <v>884.49903933802852</v>
      </c>
      <c r="F26" s="171">
        <f>'[28]Power West P&amp;L'!F26</f>
        <v>41207.768350045808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41207.768350045808</v>
      </c>
      <c r="K26" s="171">
        <f>'[28]Power West P&amp;L'!K26</f>
        <v>777120.36758880713</v>
      </c>
      <c r="L26" s="138"/>
      <c r="M26" s="138">
        <f>+[25]WEST_DPR!G71-[25]WEST_DPR!G67</f>
        <v>660244.87892071577</v>
      </c>
      <c r="N26" s="155">
        <f t="shared" si="0"/>
        <v>-116875.48866809136</v>
      </c>
      <c r="O26" s="154">
        <f>'[27]Power West P&amp;L'!J26+D26-K26</f>
        <v>-661757.93265771144</v>
      </c>
      <c r="P26" s="154">
        <f>'[27]Power West P&amp;L'!F26+D26-F26</f>
        <v>-40479.293912939924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-562139.74696111656</v>
      </c>
      <c r="E32" s="173">
        <f>'[28]Power West P&amp;L'!E32</f>
        <v>-1462299.0186772156</v>
      </c>
      <c r="F32" s="173">
        <f>'[28]Power West P&amp;L'!F32</f>
        <v>1136671.2767755114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1136671.2767755114</v>
      </c>
      <c r="K32" s="174">
        <f>'[28]Power West P&amp;L'!K32</f>
        <v>169075866.89190933</v>
      </c>
      <c r="L32" s="167"/>
      <c r="M32" s="167">
        <f>SUM(M19:M26)</f>
        <v>155355726.04382655</v>
      </c>
      <c r="N32" s="155">
        <f>M32-K32-11044</f>
        <v>-13731184.848082781</v>
      </c>
      <c r="O32" s="154">
        <f>'[27]Power West P&amp;L'!J32+D32-K32</f>
        <v>-29901795.430636585</v>
      </c>
      <c r="P32" s="154">
        <f>'[27]Power West P&amp;L'!F32+D32-F32</f>
        <v>-2881965.7147799209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-1537101.4630537941</v>
      </c>
      <c r="E34" s="173">
        <f>'[28]Power West P&amp;L'!E34</f>
        <v>-10644633.932126168</v>
      </c>
      <c r="F34" s="173">
        <f>'[28]Power West P&amp;L'!F34</f>
        <v>-4530357.5748156626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-4521997.5748156626</v>
      </c>
      <c r="K34" s="174">
        <f>'[28]Power West P&amp;L'!K34</f>
        <v>780017741.39471388</v>
      </c>
      <c r="L34" s="157">
        <f>'[28]Power West P&amp;L'!$K$34</f>
        <v>780017741.39471388</v>
      </c>
      <c r="M34" s="167">
        <f>M32+M18</f>
        <v>630786428.41555297</v>
      </c>
      <c r="N34" s="155"/>
      <c r="O34" s="154">
        <f>'[27]Power West P&amp;L'!J34+D34-K34</f>
        <v>-174948163.62415969</v>
      </c>
      <c r="P34" s="154">
        <f>'[27]Power West P&amp;L'!F34+D34-F34</f>
        <v>-4163727.091319913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8360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-1528741.4630537941</v>
      </c>
      <c r="E36" s="173">
        <f>'[28]Power West P&amp;L'!E36</f>
        <v>-10636273.932126168</v>
      </c>
      <c r="F36" s="173">
        <f>'[28]Power West P&amp;L'!F36</f>
        <v>-4521997.5748156626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-4513637.5748156626</v>
      </c>
      <c r="K36" s="174">
        <f>'[28]Power West P&amp;L'!K36</f>
        <v>788650026.39471388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70037.011456688881</v>
      </c>
      <c r="E37" s="171">
        <f>'[28]Power West P&amp;L'!E38</f>
        <v>-243471.37032642664</v>
      </c>
      <c r="F37" s="171">
        <f>'[28]Power West P&amp;L'!F38</f>
        <v>-259359.94252185585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-259359.94252185585</v>
      </c>
      <c r="K37" s="171">
        <f>'[28]Power West P&amp;L'!K38</f>
        <v>-1184830.9265486873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12581.454981156876</v>
      </c>
      <c r="E38" s="171">
        <f>'[28]Power West P&amp;L'!E39</f>
        <v>66670.183262447696</v>
      </c>
      <c r="F38" s="171">
        <f>'[28]Power West P&amp;L'!F39</f>
        <v>95894.30891808914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95894.30891808914</v>
      </c>
      <c r="K38" s="171">
        <f>'[28]Power West P&amp;L'!K39</f>
        <v>528936.88332444872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-23.077264903526078</v>
      </c>
      <c r="E39" s="171">
        <f>'[28]Power West P&amp;L'!E40</f>
        <v>1444.9620971788106</v>
      </c>
      <c r="F39" s="171">
        <f>'[28]Power West P&amp;L'!F40</f>
        <v>1670.1588051161723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1670.1588051161723</v>
      </c>
      <c r="K39" s="171">
        <f>'[28]Power West P&amp;L'!K40</f>
        <v>55613.003170929704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560009.3283703418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560009.3283703418</v>
      </c>
      <c r="K40" s="171">
        <f>'[28]Power West P&amp;L'!K41</f>
        <v>80107570.727692217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-439332.76780393429</v>
      </c>
      <c r="E41" s="171">
        <f>'[28]Power West P&amp;L'!E42</f>
        <v>756924.69482871064</v>
      </c>
      <c r="F41" s="171">
        <f>'[28]Power West P&amp;L'!F42</f>
        <v>2117795.9506976935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2117795.9506976935</v>
      </c>
      <c r="K41" s="171">
        <f>'[28]Power West P&amp;L'!K42</f>
        <v>239894156.51661748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-356737.37863099203</v>
      </c>
      <c r="E42" s="173">
        <f>'[28]Power West P&amp;L'!E43</f>
        <v>581568.46986191056</v>
      </c>
      <c r="F42" s="173">
        <f>'[28]Power West P&amp;L'!F43</f>
        <v>2516009.8042693846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2516009.8042693846</v>
      </c>
      <c r="K42" s="174">
        <f>'[28]Power West P&amp;L'!K43</f>
        <v>319401446.20425642</v>
      </c>
      <c r="L42" s="157">
        <f>'[28]Power West P&amp;L'!$K$39</f>
        <v>528936.88332444872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-1885478.8416847861</v>
      </c>
      <c r="E43" s="173">
        <f>'[28]Power West P&amp;L'!E44</f>
        <v>-10054705.462264258</v>
      </c>
      <c r="F43" s="173">
        <f>'[28]Power West P&amp;L'!F44</f>
        <v>-2005987.770546278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-1997627.770546278</v>
      </c>
      <c r="K43" s="174">
        <f>'[28]Power West P&amp;L'!K44</f>
        <v>1108051472.5989704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2014-09-05T11:12:39Z</dcterms:modified>
</cp:coreProperties>
</file>