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970" activeTab="1"/>
  </bookViews>
  <sheets>
    <sheet name="C. Gulf (ANR-HIOS)" sheetId="1" r:id="rId1"/>
    <sheet name="Tenn 500-800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7" i="1" l="1"/>
  <c r="F15" i="1" s="1"/>
  <c r="M7" i="1"/>
  <c r="M15" i="1" s="1"/>
  <c r="F14" i="1"/>
  <c r="M14" i="1"/>
  <c r="F20" i="1"/>
  <c r="F28" i="1" s="1"/>
  <c r="M20" i="1"/>
  <c r="M28" i="1" s="1"/>
  <c r="M21" i="1"/>
  <c r="F27" i="1"/>
  <c r="M27" i="1"/>
  <c r="F33" i="1"/>
  <c r="M33" i="1"/>
  <c r="M41" i="1" s="1"/>
  <c r="F35" i="1"/>
  <c r="F40" i="1" s="1"/>
  <c r="F41" i="1" s="1"/>
  <c r="M36" i="1"/>
  <c r="M40" i="1"/>
  <c r="F47" i="1"/>
  <c r="M47" i="1"/>
  <c r="M55" i="1" s="1"/>
  <c r="M50" i="1"/>
  <c r="M54" i="1" s="1"/>
  <c r="F55" i="1"/>
  <c r="F60" i="1"/>
  <c r="F68" i="1" s="1"/>
  <c r="M60" i="1"/>
  <c r="F62" i="1"/>
  <c r="M63" i="1"/>
  <c r="M67" i="1" s="1"/>
  <c r="M68" i="1" s="1"/>
  <c r="M73" i="1" s="1"/>
  <c r="F67" i="1"/>
  <c r="F73" i="1"/>
  <c r="F81" i="1" s="1"/>
  <c r="F87" i="1"/>
  <c r="F95" i="1" s="1"/>
  <c r="F94" i="1"/>
  <c r="F12" i="4"/>
  <c r="F20" i="4" s="1"/>
  <c r="M12" i="4"/>
  <c r="F19" i="4"/>
  <c r="M19" i="4"/>
  <c r="M20" i="4"/>
  <c r="F30" i="4"/>
  <c r="F38" i="4" s="1"/>
  <c r="M30" i="4"/>
  <c r="F37" i="4"/>
  <c r="M37" i="4"/>
  <c r="M38" i="4"/>
  <c r="F48" i="4"/>
  <c r="F56" i="4" s="1"/>
  <c r="M48" i="4"/>
  <c r="M56" i="4" s="1"/>
  <c r="F55" i="4"/>
  <c r="M55" i="4"/>
  <c r="F66" i="4"/>
  <c r="M66" i="4"/>
  <c r="M74" i="4" s="1"/>
  <c r="F73" i="4"/>
  <c r="M73" i="4"/>
  <c r="F74" i="4"/>
  <c r="F84" i="4"/>
  <c r="M84" i="4"/>
  <c r="M92" i="4" s="1"/>
  <c r="F91" i="4"/>
  <c r="M91" i="4"/>
  <c r="F92" i="4"/>
  <c r="F102" i="4"/>
  <c r="F110" i="4" s="1"/>
  <c r="F109" i="4"/>
  <c r="F120" i="4"/>
  <c r="F127" i="4"/>
  <c r="F128" i="4"/>
</calcChain>
</file>

<file path=xl/sharedStrings.xml><?xml version="1.0" encoding="utf-8"?>
<sst xmlns="http://schemas.openxmlformats.org/spreadsheetml/2006/main" count="440" uniqueCount="44">
  <si>
    <t>Point Name</t>
  </si>
  <si>
    <t>Sitara Deal #</t>
  </si>
  <si>
    <t>Penalty $'s\</t>
  </si>
  <si>
    <t>Date</t>
  </si>
  <si>
    <t>Pipeline</t>
  </si>
  <si>
    <t>ANR</t>
  </si>
  <si>
    <t>Readfish Pt</t>
  </si>
  <si>
    <t>HIOS</t>
  </si>
  <si>
    <t>HI 325</t>
  </si>
  <si>
    <t>HI 330/340</t>
  </si>
  <si>
    <t>HI 351/368</t>
  </si>
  <si>
    <t>HI 563/564</t>
  </si>
  <si>
    <t>HI 582</t>
  </si>
  <si>
    <t>SUB TOTAL</t>
  </si>
  <si>
    <t>TOTAL 12/00</t>
  </si>
  <si>
    <t>WC 165</t>
  </si>
  <si>
    <t xml:space="preserve"> </t>
  </si>
  <si>
    <t>TOTAL 11/00</t>
  </si>
  <si>
    <t>TOTAL 10/00</t>
  </si>
  <si>
    <t>TOTAL 9/00</t>
  </si>
  <si>
    <t>TOTAL 8/00</t>
  </si>
  <si>
    <t>TOTAL 7/00</t>
  </si>
  <si>
    <t>TOTAL 6/00</t>
  </si>
  <si>
    <t>TOTAL 5/00</t>
  </si>
  <si>
    <t>TOTAL 4/00</t>
  </si>
  <si>
    <t>TOTAL 3/00</t>
  </si>
  <si>
    <t>TOTAL 2/00</t>
  </si>
  <si>
    <t>TOTAL 1/00</t>
  </si>
  <si>
    <t>Central Gulf Grand Total</t>
  </si>
  <si>
    <t>DEVON FAILURE TO PRODUCE DBQ CALCULATION</t>
  </si>
  <si>
    <t>TENN 500</t>
  </si>
  <si>
    <t>SS 154</t>
  </si>
  <si>
    <t>SS198H</t>
  </si>
  <si>
    <t>EI348/365</t>
  </si>
  <si>
    <t>EI 315</t>
  </si>
  <si>
    <t>SS 198J</t>
  </si>
  <si>
    <t>EI 316</t>
  </si>
  <si>
    <t>EI 215/208</t>
  </si>
  <si>
    <t>TENN 800</t>
  </si>
  <si>
    <t>WC45 (20)</t>
  </si>
  <si>
    <t>EC 254</t>
  </si>
  <si>
    <t>SP 13</t>
  </si>
  <si>
    <t>SMI 265/256</t>
  </si>
  <si>
    <t>WC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</si>
</sst>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8" fontId="1" fillId="0" borderId="0" xfId="0" applyNumberFormat="1" applyFont="1"/>
    <xf numFmtId="0" fontId="2" fillId="0" borderId="0" xfId="0" applyFont="1" applyAlignment="1">
      <alignment horizontal="right"/>
    </xf>
    <xf numFmtId="8" fontId="1" fillId="0" borderId="1" xfId="0" applyNumberFormat="1" applyFont="1" applyBorder="1"/>
    <xf numFmtId="0" fontId="3" fillId="0" borderId="0" xfId="0" applyFont="1"/>
    <xf numFmtId="8" fontId="2" fillId="0" borderId="2" xfId="0" applyNumberFormat="1" applyFont="1" applyBorder="1"/>
    <xf numFmtId="0" fontId="1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IV65536"/>
    </sheetView>
  </sheetViews>
  <sheetFormatPr defaultRowHeight="11.25" x14ac:dyDescent="0.2"/>
  <cols>
    <col min="1" max="1" width="9.140625" style="2"/>
    <col min="2" max="2" width="10.140625" style="2" bestFit="1" customWidth="1"/>
    <col min="3" max="3" width="25" style="2" customWidth="1"/>
    <col min="4" max="5" width="9.140625" style="2" hidden="1" customWidth="1"/>
    <col min="6" max="6" width="10.140625" style="5" bestFit="1" customWidth="1"/>
    <col min="7" max="9" width="9.140625" style="2"/>
    <col min="10" max="10" width="14.42578125" style="2" customWidth="1"/>
    <col min="11" max="12" width="9.140625" style="2" hidden="1" customWidth="1"/>
    <col min="13" max="13" width="10.140625" style="2" bestFit="1" customWidth="1"/>
    <col min="14" max="16384" width="9.140625" style="2"/>
  </cols>
  <sheetData>
    <row r="1" spans="1:13" x14ac:dyDescent="0.2">
      <c r="G1" s="11" t="s">
        <v>29</v>
      </c>
    </row>
    <row r="2" spans="1:13" x14ac:dyDescent="0.2">
      <c r="G2" s="10"/>
    </row>
    <row r="3" spans="1:13" x14ac:dyDescent="0.2">
      <c r="A3" s="2" t="s">
        <v>4</v>
      </c>
      <c r="B3" s="1" t="s">
        <v>3</v>
      </c>
      <c r="C3" s="2" t="s">
        <v>0</v>
      </c>
      <c r="D3" s="2" t="s">
        <v>1</v>
      </c>
      <c r="F3" s="5" t="s">
        <v>2</v>
      </c>
      <c r="G3" s="10"/>
      <c r="H3" s="2" t="s">
        <v>4</v>
      </c>
      <c r="I3" s="1" t="s">
        <v>3</v>
      </c>
      <c r="J3" s="2" t="s">
        <v>0</v>
      </c>
      <c r="K3" s="2" t="s">
        <v>1</v>
      </c>
      <c r="M3" s="5" t="s">
        <v>2</v>
      </c>
    </row>
    <row r="4" spans="1:13" x14ac:dyDescent="0.2">
      <c r="A4" s="3" t="s">
        <v>5</v>
      </c>
      <c r="B4" s="4">
        <v>36861</v>
      </c>
      <c r="G4" s="10"/>
      <c r="H4" s="3" t="s">
        <v>5</v>
      </c>
      <c r="I4" s="4">
        <v>36647</v>
      </c>
      <c r="M4" s="5"/>
    </row>
    <row r="5" spans="1:13" x14ac:dyDescent="0.2">
      <c r="C5" s="2" t="s">
        <v>6</v>
      </c>
      <c r="F5" s="5">
        <v>5163.6499999999996</v>
      </c>
      <c r="G5" s="10"/>
      <c r="J5" s="2" t="s">
        <v>6</v>
      </c>
      <c r="M5" s="5">
        <v>6803.93</v>
      </c>
    </row>
    <row r="6" spans="1:13" x14ac:dyDescent="0.2">
      <c r="C6" s="2" t="s">
        <v>15</v>
      </c>
      <c r="F6" s="5">
        <v>46497.01</v>
      </c>
      <c r="G6" s="10"/>
      <c r="J6" s="2" t="s">
        <v>15</v>
      </c>
      <c r="M6" s="5">
        <v>0</v>
      </c>
    </row>
    <row r="7" spans="1:13" ht="12" thickBot="1" x14ac:dyDescent="0.25">
      <c r="C7" s="3" t="s">
        <v>13</v>
      </c>
      <c r="F7" s="7">
        <f>F5+F6</f>
        <v>51660.66</v>
      </c>
      <c r="G7" s="10"/>
      <c r="J7" s="3" t="s">
        <v>13</v>
      </c>
      <c r="M7" s="7">
        <f>M5+M6</f>
        <v>6803.93</v>
      </c>
    </row>
    <row r="8" spans="1:13" ht="12" thickTop="1" x14ac:dyDescent="0.2">
      <c r="A8" s="3" t="s">
        <v>7</v>
      </c>
      <c r="C8" s="2" t="s">
        <v>8</v>
      </c>
      <c r="F8" s="5">
        <v>36302.35</v>
      </c>
      <c r="G8" s="10"/>
      <c r="H8" s="3" t="s">
        <v>7</v>
      </c>
      <c r="J8" s="2" t="s">
        <v>8</v>
      </c>
      <c r="M8" s="5">
        <v>2377.98</v>
      </c>
    </row>
    <row r="9" spans="1:13" x14ac:dyDescent="0.2">
      <c r="C9" s="2" t="s">
        <v>9</v>
      </c>
      <c r="F9" s="5">
        <v>4105.42</v>
      </c>
      <c r="G9" s="10"/>
      <c r="J9" s="2" t="s">
        <v>9</v>
      </c>
      <c r="M9" s="5">
        <v>37205.129999999997</v>
      </c>
    </row>
    <row r="10" spans="1:13" x14ac:dyDescent="0.2">
      <c r="C10" s="2" t="s">
        <v>10</v>
      </c>
      <c r="F10" s="5">
        <v>0</v>
      </c>
      <c r="G10" s="10"/>
      <c r="J10" s="2" t="s">
        <v>10</v>
      </c>
      <c r="M10" s="5">
        <v>0</v>
      </c>
    </row>
    <row r="11" spans="1:13" x14ac:dyDescent="0.2">
      <c r="C11" s="2" t="s">
        <v>11</v>
      </c>
      <c r="F11" s="5">
        <v>0</v>
      </c>
      <c r="G11" s="10"/>
      <c r="J11" s="2" t="s">
        <v>11</v>
      </c>
      <c r="M11" s="5">
        <v>0</v>
      </c>
    </row>
    <row r="12" spans="1:13" x14ac:dyDescent="0.2">
      <c r="C12" s="2" t="s">
        <v>12</v>
      </c>
      <c r="F12" s="5">
        <v>0</v>
      </c>
      <c r="G12" s="10"/>
      <c r="J12" s="2" t="s">
        <v>12</v>
      </c>
      <c r="M12" s="5">
        <v>0</v>
      </c>
    </row>
    <row r="13" spans="1:13" x14ac:dyDescent="0.2">
      <c r="F13" s="5">
        <v>0</v>
      </c>
      <c r="G13" s="10"/>
      <c r="M13" s="5">
        <v>0</v>
      </c>
    </row>
    <row r="14" spans="1:13" x14ac:dyDescent="0.2">
      <c r="C14" s="3" t="s">
        <v>13</v>
      </c>
      <c r="F14" s="5">
        <f>SUM(F8:F13)</f>
        <v>40407.769999999997</v>
      </c>
      <c r="G14" s="10"/>
      <c r="J14" s="3" t="s">
        <v>13</v>
      </c>
      <c r="M14" s="5">
        <f>SUM(M9:M13)</f>
        <v>37205.129999999997</v>
      </c>
    </row>
    <row r="15" spans="1:13" ht="12" thickBot="1" x14ac:dyDescent="0.25">
      <c r="C15" s="6" t="s">
        <v>14</v>
      </c>
      <c r="F15" s="7">
        <f>F7+F14</f>
        <v>92068.43</v>
      </c>
      <c r="G15" s="10"/>
      <c r="J15" s="6" t="s">
        <v>23</v>
      </c>
      <c r="M15" s="7">
        <f>M7+M14</f>
        <v>44009.06</v>
      </c>
    </row>
    <row r="16" spans="1:13" ht="12" thickTop="1" x14ac:dyDescent="0.2">
      <c r="G16" s="10"/>
    </row>
    <row r="17" spans="2:13" x14ac:dyDescent="0.2">
      <c r="B17" s="4">
        <v>36831</v>
      </c>
      <c r="G17" s="10"/>
      <c r="H17" s="3" t="s">
        <v>5</v>
      </c>
      <c r="I17" s="4">
        <v>36617</v>
      </c>
      <c r="M17" s="5"/>
    </row>
    <row r="18" spans="2:13" x14ac:dyDescent="0.2">
      <c r="C18" s="2" t="s">
        <v>6</v>
      </c>
      <c r="F18" s="5">
        <v>1859.63</v>
      </c>
      <c r="G18" s="10"/>
      <c r="J18" s="2" t="s">
        <v>6</v>
      </c>
      <c r="M18" s="5">
        <v>36.75</v>
      </c>
    </row>
    <row r="19" spans="2:13" x14ac:dyDescent="0.2">
      <c r="C19" s="2" t="s">
        <v>15</v>
      </c>
      <c r="F19" s="5">
        <v>46497.01</v>
      </c>
      <c r="G19" s="10"/>
      <c r="J19" s="2" t="s">
        <v>15</v>
      </c>
      <c r="M19" s="5">
        <v>30.75</v>
      </c>
    </row>
    <row r="20" spans="2:13" ht="12" thickBot="1" x14ac:dyDescent="0.25">
      <c r="C20" s="3" t="s">
        <v>13</v>
      </c>
      <c r="F20" s="7">
        <f>F18+F19</f>
        <v>48356.639999999999</v>
      </c>
      <c r="G20" s="10"/>
      <c r="J20" s="3" t="s">
        <v>13</v>
      </c>
      <c r="M20" s="7">
        <f>M18+M19</f>
        <v>67.5</v>
      </c>
    </row>
    <row r="21" spans="2:13" ht="12" thickTop="1" x14ac:dyDescent="0.2">
      <c r="C21" s="2" t="s">
        <v>8</v>
      </c>
      <c r="F21" s="5">
        <v>2223.88</v>
      </c>
      <c r="G21" s="10"/>
      <c r="H21" s="3" t="s">
        <v>7</v>
      </c>
      <c r="J21" s="2" t="s">
        <v>8</v>
      </c>
      <c r="M21" s="5">
        <f>393.69+183+96+910.46</f>
        <v>1583.15</v>
      </c>
    </row>
    <row r="22" spans="2:13" x14ac:dyDescent="0.2">
      <c r="C22" s="2" t="s">
        <v>9</v>
      </c>
      <c r="F22" s="5">
        <v>33.74</v>
      </c>
      <c r="G22" s="10"/>
      <c r="J22" s="2" t="s">
        <v>9</v>
      </c>
      <c r="M22" s="5">
        <v>0</v>
      </c>
    </row>
    <row r="23" spans="2:13" x14ac:dyDescent="0.2">
      <c r="C23" s="2" t="s">
        <v>10</v>
      </c>
      <c r="F23" s="5">
        <v>26897.95</v>
      </c>
      <c r="G23" s="10"/>
      <c r="J23" s="2" t="s">
        <v>10</v>
      </c>
      <c r="M23" s="5">
        <v>0</v>
      </c>
    </row>
    <row r="24" spans="2:13" x14ac:dyDescent="0.2">
      <c r="C24" s="2" t="s">
        <v>11</v>
      </c>
      <c r="F24" s="5">
        <v>0</v>
      </c>
      <c r="G24" s="10"/>
      <c r="J24" s="2" t="s">
        <v>11</v>
      </c>
      <c r="M24" s="5">
        <v>0</v>
      </c>
    </row>
    <row r="25" spans="2:13" x14ac:dyDescent="0.2">
      <c r="C25" s="2" t="s">
        <v>12</v>
      </c>
      <c r="F25" s="5">
        <v>0</v>
      </c>
      <c r="G25" s="10"/>
      <c r="J25" s="2" t="s">
        <v>12</v>
      </c>
      <c r="M25" s="5">
        <v>0</v>
      </c>
    </row>
    <row r="26" spans="2:13" x14ac:dyDescent="0.2">
      <c r="F26" s="5">
        <v>0</v>
      </c>
      <c r="G26" s="10"/>
      <c r="M26" s="5">
        <v>0</v>
      </c>
    </row>
    <row r="27" spans="2:13" x14ac:dyDescent="0.2">
      <c r="C27" s="3" t="s">
        <v>13</v>
      </c>
      <c r="F27" s="5">
        <f>SUM(F21:F26)</f>
        <v>29155.57</v>
      </c>
      <c r="G27" s="10"/>
      <c r="J27" s="3" t="s">
        <v>13</v>
      </c>
      <c r="M27" s="5">
        <f>SUM(M21:M25)</f>
        <v>1583.15</v>
      </c>
    </row>
    <row r="28" spans="2:13" ht="12" thickBot="1" x14ac:dyDescent="0.25">
      <c r="C28" s="6" t="s">
        <v>17</v>
      </c>
      <c r="F28" s="7">
        <f>F20+F27</f>
        <v>77512.209999999992</v>
      </c>
      <c r="G28" s="10"/>
      <c r="J28" s="6" t="s">
        <v>24</v>
      </c>
      <c r="M28" s="7">
        <f>M20+M27</f>
        <v>1650.65</v>
      </c>
    </row>
    <row r="29" spans="2:13" ht="12" thickTop="1" x14ac:dyDescent="0.2">
      <c r="G29" s="10"/>
    </row>
    <row r="30" spans="2:13" x14ac:dyDescent="0.2">
      <c r="B30" s="4">
        <v>36800</v>
      </c>
      <c r="G30" s="10"/>
      <c r="H30" s="3" t="s">
        <v>5</v>
      </c>
      <c r="I30" s="4">
        <v>36586</v>
      </c>
      <c r="M30" s="5"/>
    </row>
    <row r="31" spans="2:13" x14ac:dyDescent="0.2">
      <c r="C31" s="2" t="s">
        <v>6</v>
      </c>
      <c r="F31" s="5">
        <v>0</v>
      </c>
      <c r="G31" s="10"/>
      <c r="J31" s="2" t="s">
        <v>6</v>
      </c>
      <c r="M31" s="5">
        <v>378.13</v>
      </c>
    </row>
    <row r="32" spans="2:13" x14ac:dyDescent="0.2">
      <c r="C32" s="2" t="s">
        <v>15</v>
      </c>
      <c r="F32" s="5">
        <v>83860.62</v>
      </c>
      <c r="G32" s="10"/>
      <c r="J32" s="2" t="s">
        <v>15</v>
      </c>
      <c r="M32" s="5">
        <v>130.32</v>
      </c>
    </row>
    <row r="33" spans="2:13" ht="12" thickBot="1" x14ac:dyDescent="0.25">
      <c r="C33" s="3" t="s">
        <v>13</v>
      </c>
      <c r="F33" s="7">
        <f>F31+F32</f>
        <v>83860.62</v>
      </c>
      <c r="G33" s="10"/>
      <c r="J33" s="3" t="s">
        <v>13</v>
      </c>
      <c r="M33" s="7">
        <f>M31+M32</f>
        <v>508.45</v>
      </c>
    </row>
    <row r="34" spans="2:13" ht="12" thickTop="1" x14ac:dyDescent="0.2">
      <c r="C34" s="2" t="s">
        <v>8</v>
      </c>
      <c r="F34" s="5">
        <v>0</v>
      </c>
      <c r="G34" s="10"/>
      <c r="H34" s="3" t="s">
        <v>7</v>
      </c>
      <c r="J34" s="2" t="s">
        <v>8</v>
      </c>
      <c r="M34" s="5">
        <v>0</v>
      </c>
    </row>
    <row r="35" spans="2:13" x14ac:dyDescent="0.2">
      <c r="C35" s="2" t="s">
        <v>9</v>
      </c>
      <c r="F35" s="5">
        <f>526.57+436.16+407.84+414.59+354.46+332.27+3517.21+362.77+455.16+16287.11</f>
        <v>23094.14</v>
      </c>
      <c r="G35" s="10"/>
      <c r="J35" s="2" t="s">
        <v>9</v>
      </c>
      <c r="M35" s="5">
        <v>0</v>
      </c>
    </row>
    <row r="36" spans="2:13" x14ac:dyDescent="0.2">
      <c r="C36" s="2" t="s">
        <v>10</v>
      </c>
      <c r="F36" s="5">
        <v>0</v>
      </c>
      <c r="G36" s="10"/>
      <c r="J36" s="2" t="s">
        <v>10</v>
      </c>
      <c r="M36" s="5">
        <f>280.77+510.34+299.51+299.51+299.51+121.49+435.38+522.02</f>
        <v>2768.5299999999997</v>
      </c>
    </row>
    <row r="37" spans="2:13" x14ac:dyDescent="0.2">
      <c r="C37" s="2" t="s">
        <v>11</v>
      </c>
      <c r="F37" s="5">
        <v>0</v>
      </c>
      <c r="G37" s="10"/>
      <c r="J37" s="2" t="s">
        <v>11</v>
      </c>
      <c r="M37" s="5">
        <v>0</v>
      </c>
    </row>
    <row r="38" spans="2:13" x14ac:dyDescent="0.2">
      <c r="C38" s="2" t="s">
        <v>12</v>
      </c>
      <c r="F38" s="5">
        <v>0</v>
      </c>
      <c r="G38" s="10"/>
      <c r="J38" s="2" t="s">
        <v>12</v>
      </c>
      <c r="M38" s="5">
        <v>0</v>
      </c>
    </row>
    <row r="39" spans="2:13" x14ac:dyDescent="0.2">
      <c r="F39" s="5">
        <v>0</v>
      </c>
      <c r="G39" s="10"/>
      <c r="M39" s="5">
        <v>0</v>
      </c>
    </row>
    <row r="40" spans="2:13" x14ac:dyDescent="0.2">
      <c r="C40" s="3" t="s">
        <v>13</v>
      </c>
      <c r="F40" s="5">
        <f>SUM(F34+F35+F36+F37+F38)</f>
        <v>23094.14</v>
      </c>
      <c r="G40" s="10"/>
      <c r="J40" s="3" t="s">
        <v>13</v>
      </c>
      <c r="M40" s="5">
        <f>SUM(M34:M38)</f>
        <v>2768.5299999999997</v>
      </c>
    </row>
    <row r="41" spans="2:13" ht="12" thickBot="1" x14ac:dyDescent="0.25">
      <c r="C41" s="6" t="s">
        <v>18</v>
      </c>
      <c r="F41" s="7">
        <f>F33+F40</f>
        <v>106954.76</v>
      </c>
      <c r="G41" s="10"/>
      <c r="J41" s="6" t="s">
        <v>25</v>
      </c>
      <c r="M41" s="7">
        <f>M33+M40</f>
        <v>3276.9799999999996</v>
      </c>
    </row>
    <row r="42" spans="2:13" ht="12" thickTop="1" x14ac:dyDescent="0.2">
      <c r="G42" s="10"/>
    </row>
    <row r="43" spans="2:13" x14ac:dyDescent="0.2">
      <c r="G43" s="10"/>
    </row>
    <row r="44" spans="2:13" x14ac:dyDescent="0.2">
      <c r="B44" s="4">
        <v>36770</v>
      </c>
      <c r="G44" s="10"/>
      <c r="H44" s="3" t="s">
        <v>5</v>
      </c>
      <c r="I44" s="4">
        <v>36557</v>
      </c>
      <c r="M44" s="5"/>
    </row>
    <row r="45" spans="2:13" x14ac:dyDescent="0.2">
      <c r="C45" s="2" t="s">
        <v>6</v>
      </c>
      <c r="F45" s="5">
        <v>4480.8500000000004</v>
      </c>
      <c r="G45" s="10"/>
      <c r="J45" s="2" t="s">
        <v>6</v>
      </c>
      <c r="M45" s="5">
        <v>172.1</v>
      </c>
    </row>
    <row r="46" spans="2:13" x14ac:dyDescent="0.2">
      <c r="C46" s="2" t="s">
        <v>15</v>
      </c>
      <c r="F46" s="5">
        <v>1106.8800000000001</v>
      </c>
      <c r="G46" s="10"/>
      <c r="J46" s="2" t="s">
        <v>15</v>
      </c>
      <c r="M46" s="5">
        <v>35.19</v>
      </c>
    </row>
    <row r="47" spans="2:13" ht="12" thickBot="1" x14ac:dyDescent="0.25">
      <c r="C47" s="3" t="s">
        <v>13</v>
      </c>
      <c r="F47" s="7">
        <f>F45+F46</f>
        <v>5587.7300000000005</v>
      </c>
      <c r="G47" s="10"/>
      <c r="J47" s="3" t="s">
        <v>13</v>
      </c>
      <c r="M47" s="7">
        <f>M45+M46</f>
        <v>207.29</v>
      </c>
    </row>
    <row r="48" spans="2:13" ht="12" thickTop="1" x14ac:dyDescent="0.2">
      <c r="C48" s="2" t="s">
        <v>8</v>
      </c>
      <c r="F48" s="5" t="s">
        <v>16</v>
      </c>
      <c r="G48" s="10"/>
      <c r="H48" s="3" t="s">
        <v>7</v>
      </c>
      <c r="J48" s="2" t="s">
        <v>8</v>
      </c>
      <c r="M48" s="5">
        <v>482.06</v>
      </c>
    </row>
    <row r="49" spans="2:13" x14ac:dyDescent="0.2">
      <c r="C49" s="2" t="s">
        <v>9</v>
      </c>
      <c r="F49" s="5" t="s">
        <v>16</v>
      </c>
      <c r="G49" s="10"/>
      <c r="J49" s="2" t="s">
        <v>9</v>
      </c>
      <c r="M49" s="5">
        <v>0</v>
      </c>
    </row>
    <row r="50" spans="2:13" x14ac:dyDescent="0.2">
      <c r="C50" s="2" t="s">
        <v>10</v>
      </c>
      <c r="F50" s="5" t="s">
        <v>16</v>
      </c>
      <c r="G50" s="10"/>
      <c r="J50" s="2" t="s">
        <v>10</v>
      </c>
      <c r="M50" s="5">
        <f>SUM(226.42+198.86+2859.49+108.87+1209.37+175.11+6732.29+3632.59+7853.51+2323.22+209.85)</f>
        <v>25529.58</v>
      </c>
    </row>
    <row r="51" spans="2:13" x14ac:dyDescent="0.2">
      <c r="C51" s="2" t="s">
        <v>11</v>
      </c>
      <c r="F51" s="5" t="s">
        <v>16</v>
      </c>
      <c r="G51" s="10"/>
      <c r="J51" s="2" t="s">
        <v>11</v>
      </c>
      <c r="M51" s="5">
        <v>0</v>
      </c>
    </row>
    <row r="52" spans="2:13" x14ac:dyDescent="0.2">
      <c r="C52" s="2" t="s">
        <v>12</v>
      </c>
      <c r="F52" s="5" t="s">
        <v>16</v>
      </c>
      <c r="G52" s="10"/>
      <c r="J52" s="2" t="s">
        <v>12</v>
      </c>
      <c r="M52" s="5">
        <v>0</v>
      </c>
    </row>
    <row r="53" spans="2:13" x14ac:dyDescent="0.2">
      <c r="G53" s="10"/>
      <c r="M53" s="5">
        <v>0</v>
      </c>
    </row>
    <row r="54" spans="2:13" x14ac:dyDescent="0.2">
      <c r="C54" s="3" t="s">
        <v>13</v>
      </c>
      <c r="F54" s="5">
        <v>0</v>
      </c>
      <c r="G54" s="10"/>
      <c r="J54" s="3" t="s">
        <v>13</v>
      </c>
      <c r="M54" s="5">
        <f>SUM(M48:M52)</f>
        <v>26011.640000000003</v>
      </c>
    </row>
    <row r="55" spans="2:13" ht="12" thickBot="1" x14ac:dyDescent="0.25">
      <c r="C55" s="6" t="s">
        <v>19</v>
      </c>
      <c r="F55" s="7">
        <f>F47+F54</f>
        <v>5587.7300000000005</v>
      </c>
      <c r="G55" s="10"/>
      <c r="J55" s="6" t="s">
        <v>26</v>
      </c>
      <c r="M55" s="7">
        <f>M47+M54</f>
        <v>26218.930000000004</v>
      </c>
    </row>
    <row r="56" spans="2:13" ht="12" thickTop="1" x14ac:dyDescent="0.2">
      <c r="G56" s="10"/>
    </row>
    <row r="57" spans="2:13" x14ac:dyDescent="0.2">
      <c r="B57" s="4">
        <v>36739</v>
      </c>
      <c r="G57" s="10"/>
      <c r="H57" s="3" t="s">
        <v>5</v>
      </c>
      <c r="I57" s="4">
        <v>36526</v>
      </c>
      <c r="M57" s="5"/>
    </row>
    <row r="58" spans="2:13" x14ac:dyDescent="0.2">
      <c r="C58" s="2" t="s">
        <v>6</v>
      </c>
      <c r="F58" s="5">
        <v>16077.29</v>
      </c>
      <c r="G58" s="10"/>
      <c r="J58" s="2" t="s">
        <v>6</v>
      </c>
      <c r="M58" s="5">
        <v>0</v>
      </c>
    </row>
    <row r="59" spans="2:13" x14ac:dyDescent="0.2">
      <c r="C59" s="2" t="s">
        <v>15</v>
      </c>
      <c r="F59" s="5">
        <v>7683.33</v>
      </c>
      <c r="G59" s="10"/>
      <c r="J59" s="2" t="s">
        <v>15</v>
      </c>
      <c r="M59" s="5">
        <v>0</v>
      </c>
    </row>
    <row r="60" spans="2:13" ht="12" thickBot="1" x14ac:dyDescent="0.25">
      <c r="C60" s="3" t="s">
        <v>13</v>
      </c>
      <c r="F60" s="7">
        <f>F58+F59</f>
        <v>23760.620000000003</v>
      </c>
      <c r="G60" s="10"/>
      <c r="J60" s="3" t="s">
        <v>13</v>
      </c>
      <c r="M60" s="7">
        <f>M58+M59</f>
        <v>0</v>
      </c>
    </row>
    <row r="61" spans="2:13" ht="12" thickTop="1" x14ac:dyDescent="0.2">
      <c r="C61" s="2" t="s">
        <v>8</v>
      </c>
      <c r="F61" s="5">
        <v>443.36</v>
      </c>
      <c r="G61" s="10"/>
      <c r="H61" s="3" t="s">
        <v>7</v>
      </c>
      <c r="J61" s="2" t="s">
        <v>8</v>
      </c>
      <c r="M61" s="5">
        <v>0</v>
      </c>
    </row>
    <row r="62" spans="2:13" x14ac:dyDescent="0.2">
      <c r="C62" s="2" t="s">
        <v>9</v>
      </c>
      <c r="F62" s="5">
        <f>1474.49+4527.4</f>
        <v>6001.8899999999994</v>
      </c>
      <c r="G62" s="10"/>
      <c r="J62" s="2" t="s">
        <v>9</v>
      </c>
      <c r="M62" s="5">
        <v>0</v>
      </c>
    </row>
    <row r="63" spans="2:13" x14ac:dyDescent="0.2">
      <c r="C63" s="2" t="s">
        <v>10</v>
      </c>
      <c r="F63" s="5">
        <v>3834.93</v>
      </c>
      <c r="G63" s="10"/>
      <c r="J63" s="2" t="s">
        <v>10</v>
      </c>
      <c r="M63" s="5">
        <f>3238.72+2430.56+3853.81</f>
        <v>9523.09</v>
      </c>
    </row>
    <row r="64" spans="2:13" x14ac:dyDescent="0.2">
      <c r="C64" s="2" t="s">
        <v>11</v>
      </c>
      <c r="F64" s="5">
        <v>0</v>
      </c>
      <c r="G64" s="10"/>
      <c r="J64" s="2" t="s">
        <v>11</v>
      </c>
      <c r="M64" s="5">
        <v>0</v>
      </c>
    </row>
    <row r="65" spans="2:13" x14ac:dyDescent="0.2">
      <c r="C65" s="2" t="s">
        <v>12</v>
      </c>
      <c r="F65" s="5">
        <v>0</v>
      </c>
      <c r="G65" s="10"/>
      <c r="J65" s="2" t="s">
        <v>12</v>
      </c>
      <c r="M65" s="5">
        <v>0</v>
      </c>
    </row>
    <row r="66" spans="2:13" x14ac:dyDescent="0.2">
      <c r="F66" s="5">
        <v>0</v>
      </c>
      <c r="G66" s="10"/>
      <c r="M66" s="5">
        <v>0</v>
      </c>
    </row>
    <row r="67" spans="2:13" x14ac:dyDescent="0.2">
      <c r="C67" s="3" t="s">
        <v>13</v>
      </c>
      <c r="F67" s="5">
        <f>SUM(F61:F66)</f>
        <v>10280.179999999998</v>
      </c>
      <c r="G67" s="10"/>
      <c r="J67" s="3" t="s">
        <v>13</v>
      </c>
      <c r="M67" s="5">
        <f>SUM(M61:M65)</f>
        <v>9523.09</v>
      </c>
    </row>
    <row r="68" spans="2:13" ht="12" thickBot="1" x14ac:dyDescent="0.25">
      <c r="C68" s="6" t="s">
        <v>20</v>
      </c>
      <c r="F68" s="7">
        <f>F60+F67</f>
        <v>34040.800000000003</v>
      </c>
      <c r="G68" s="10"/>
      <c r="J68" s="6" t="s">
        <v>27</v>
      </c>
      <c r="M68" s="7">
        <f>M60+M67</f>
        <v>9523.09</v>
      </c>
    </row>
    <row r="69" spans="2:13" ht="12" thickTop="1" x14ac:dyDescent="0.2">
      <c r="G69" s="10"/>
    </row>
    <row r="70" spans="2:13" x14ac:dyDescent="0.2">
      <c r="B70" s="4">
        <v>36708</v>
      </c>
      <c r="G70" s="10"/>
    </row>
    <row r="71" spans="2:13" x14ac:dyDescent="0.2">
      <c r="C71" s="2" t="s">
        <v>6</v>
      </c>
      <c r="F71" s="5">
        <v>0</v>
      </c>
      <c r="G71" s="10"/>
    </row>
    <row r="72" spans="2:13" x14ac:dyDescent="0.2">
      <c r="C72" s="2" t="s">
        <v>15</v>
      </c>
      <c r="F72" s="5">
        <v>0</v>
      </c>
      <c r="G72" s="10"/>
    </row>
    <row r="73" spans="2:13" ht="13.5" thickBot="1" x14ac:dyDescent="0.25">
      <c r="C73" s="3" t="s">
        <v>13</v>
      </c>
      <c r="F73" s="7">
        <f>F71+F72</f>
        <v>0</v>
      </c>
      <c r="G73" s="10"/>
      <c r="I73" s="8" t="s">
        <v>28</v>
      </c>
      <c r="M73" s="9">
        <f>M68+M55+M41+M28+M15+F95+F81+F68+F55+F28+F15</f>
        <v>297506.12</v>
      </c>
    </row>
    <row r="74" spans="2:13" ht="12" thickTop="1" x14ac:dyDescent="0.2">
      <c r="C74" s="2" t="s">
        <v>8</v>
      </c>
      <c r="F74" s="5" t="s">
        <v>16</v>
      </c>
      <c r="G74" s="10"/>
    </row>
    <row r="75" spans="2:13" x14ac:dyDescent="0.2">
      <c r="C75" s="2" t="s">
        <v>9</v>
      </c>
      <c r="F75" s="5" t="s">
        <v>16</v>
      </c>
      <c r="G75" s="10"/>
    </row>
    <row r="76" spans="2:13" x14ac:dyDescent="0.2">
      <c r="C76" s="2" t="s">
        <v>10</v>
      </c>
      <c r="F76" s="5" t="s">
        <v>16</v>
      </c>
      <c r="G76" s="10"/>
    </row>
    <row r="77" spans="2:13" x14ac:dyDescent="0.2">
      <c r="C77" s="2" t="s">
        <v>11</v>
      </c>
      <c r="F77" s="5" t="s">
        <v>16</v>
      </c>
      <c r="G77" s="10"/>
    </row>
    <row r="78" spans="2:13" x14ac:dyDescent="0.2">
      <c r="C78" s="2" t="s">
        <v>12</v>
      </c>
      <c r="F78" s="5" t="s">
        <v>16</v>
      </c>
      <c r="G78" s="10"/>
    </row>
    <row r="79" spans="2:13" x14ac:dyDescent="0.2">
      <c r="G79" s="10"/>
    </row>
    <row r="80" spans="2:13" x14ac:dyDescent="0.2">
      <c r="C80" s="3" t="s">
        <v>13</v>
      </c>
      <c r="F80" s="5">
        <v>0</v>
      </c>
      <c r="G80" s="10"/>
    </row>
    <row r="81" spans="2:7" ht="12" thickBot="1" x14ac:dyDescent="0.25">
      <c r="C81" s="6" t="s">
        <v>21</v>
      </c>
      <c r="F81" s="7">
        <f>F73+F80</f>
        <v>0</v>
      </c>
      <c r="G81" s="10"/>
    </row>
    <row r="82" spans="2:7" ht="12" thickTop="1" x14ac:dyDescent="0.2">
      <c r="G82" s="10"/>
    </row>
    <row r="83" spans="2:7" x14ac:dyDescent="0.2">
      <c r="G83" s="10"/>
    </row>
    <row r="84" spans="2:7" x14ac:dyDescent="0.2">
      <c r="B84" s="4">
        <v>36678</v>
      </c>
      <c r="G84" s="10"/>
    </row>
    <row r="85" spans="2:7" x14ac:dyDescent="0.2">
      <c r="C85" s="2" t="s">
        <v>6</v>
      </c>
      <c r="F85" s="5">
        <v>72.790000000000006</v>
      </c>
      <c r="G85" s="10"/>
    </row>
    <row r="86" spans="2:7" x14ac:dyDescent="0.2">
      <c r="C86" s="2" t="s">
        <v>15</v>
      </c>
      <c r="F86" s="5">
        <v>401.49</v>
      </c>
      <c r="G86" s="10"/>
    </row>
    <row r="87" spans="2:7" ht="12" thickBot="1" x14ac:dyDescent="0.25">
      <c r="C87" s="3" t="s">
        <v>13</v>
      </c>
      <c r="F87" s="7">
        <f>F85+F86</f>
        <v>474.28000000000003</v>
      </c>
      <c r="G87" s="10"/>
    </row>
    <row r="88" spans="2:7" ht="12" thickTop="1" x14ac:dyDescent="0.2">
      <c r="C88" s="2" t="s">
        <v>8</v>
      </c>
      <c r="F88" s="5">
        <v>0</v>
      </c>
      <c r="G88" s="10"/>
    </row>
    <row r="89" spans="2:7" x14ac:dyDescent="0.2">
      <c r="C89" s="2" t="s">
        <v>9</v>
      </c>
      <c r="F89" s="5">
        <v>3143.96</v>
      </c>
      <c r="G89" s="10"/>
    </row>
    <row r="90" spans="2:7" x14ac:dyDescent="0.2">
      <c r="C90" s="2" t="s">
        <v>10</v>
      </c>
      <c r="F90" s="5">
        <v>0</v>
      </c>
      <c r="G90" s="10"/>
    </row>
    <row r="91" spans="2:7" x14ac:dyDescent="0.2">
      <c r="C91" s="2" t="s">
        <v>11</v>
      </c>
      <c r="F91" s="5">
        <v>0</v>
      </c>
      <c r="G91" s="10"/>
    </row>
    <row r="92" spans="2:7" x14ac:dyDescent="0.2">
      <c r="C92" s="2" t="s">
        <v>12</v>
      </c>
      <c r="F92" s="5">
        <v>0</v>
      </c>
      <c r="G92" s="10"/>
    </row>
    <row r="93" spans="2:7" x14ac:dyDescent="0.2">
      <c r="F93" s="5">
        <v>0</v>
      </c>
      <c r="G93" s="10"/>
    </row>
    <row r="94" spans="2:7" x14ac:dyDescent="0.2">
      <c r="C94" s="3" t="s">
        <v>13</v>
      </c>
      <c r="F94" s="5">
        <f>F88+F89+F90+F91+F92+F93</f>
        <v>3143.96</v>
      </c>
      <c r="G94" s="10"/>
    </row>
    <row r="95" spans="2:7" ht="12" thickBot="1" x14ac:dyDescent="0.25">
      <c r="C95" s="6" t="s">
        <v>22</v>
      </c>
      <c r="F95" s="7">
        <f>F87+F94</f>
        <v>3618.2400000000002</v>
      </c>
      <c r="G95" s="10"/>
    </row>
    <row r="96" spans="2:7" ht="12" thickTop="1" x14ac:dyDescent="0.2"/>
  </sheetData>
  <sheetProtection password="8D99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G1" workbookViewId="0">
      <selection activeCell="M16" sqref="M16"/>
    </sheetView>
  </sheetViews>
  <sheetFormatPr defaultRowHeight="11.25" x14ac:dyDescent="0.2"/>
  <cols>
    <col min="1" max="1" width="9.140625" style="2"/>
    <col min="2" max="2" width="10.140625" style="2" bestFit="1" customWidth="1"/>
    <col min="3" max="3" width="25.28515625" style="2" customWidth="1"/>
    <col min="4" max="5" width="9.140625" style="2"/>
    <col min="6" max="6" width="10.140625" style="5" bestFit="1" customWidth="1"/>
    <col min="7" max="9" width="9.140625" style="2"/>
    <col min="10" max="10" width="22.5703125" style="2" customWidth="1"/>
    <col min="11" max="11" width="9.140625" style="2" hidden="1" customWidth="1"/>
    <col min="12" max="12" width="0.140625" style="2" customWidth="1"/>
    <col min="13" max="13" width="10.85546875" style="2" customWidth="1"/>
    <col min="14" max="16384" width="9.140625" style="2"/>
  </cols>
  <sheetData>
    <row r="1" spans="1:13" x14ac:dyDescent="0.2">
      <c r="F1" s="5" t="s">
        <v>16</v>
      </c>
    </row>
    <row r="3" spans="1:13" x14ac:dyDescent="0.2">
      <c r="A3" s="2" t="s">
        <v>4</v>
      </c>
      <c r="B3" s="1" t="s">
        <v>3</v>
      </c>
      <c r="C3" s="2" t="s">
        <v>0</v>
      </c>
      <c r="D3" s="2" t="s">
        <v>1</v>
      </c>
      <c r="F3" s="5" t="s">
        <v>2</v>
      </c>
      <c r="H3" s="2" t="s">
        <v>4</v>
      </c>
      <c r="I3" s="1" t="s">
        <v>3</v>
      </c>
      <c r="J3" s="2" t="s">
        <v>0</v>
      </c>
      <c r="K3" s="2" t="s">
        <v>1</v>
      </c>
      <c r="M3" s="5" t="s">
        <v>2</v>
      </c>
    </row>
    <row r="4" spans="1:13" x14ac:dyDescent="0.2">
      <c r="A4" s="3" t="s">
        <v>30</v>
      </c>
      <c r="B4" s="4">
        <v>36861</v>
      </c>
      <c r="H4" s="3" t="s">
        <v>30</v>
      </c>
      <c r="I4" s="4">
        <v>36647</v>
      </c>
      <c r="M4" s="5"/>
    </row>
    <row r="5" spans="1:13" x14ac:dyDescent="0.2">
      <c r="C5" s="2" t="s">
        <v>31</v>
      </c>
      <c r="F5" s="5">
        <v>0</v>
      </c>
      <c r="J5" s="2" t="s">
        <v>31</v>
      </c>
      <c r="M5" s="5">
        <v>26626.94</v>
      </c>
    </row>
    <row r="6" spans="1:13" x14ac:dyDescent="0.2">
      <c r="C6" s="2" t="s">
        <v>32</v>
      </c>
      <c r="J6" s="2" t="s">
        <v>32</v>
      </c>
      <c r="M6" s="5">
        <v>0</v>
      </c>
    </row>
    <row r="7" spans="1:13" x14ac:dyDescent="0.2">
      <c r="C7" s="2" t="s">
        <v>33</v>
      </c>
      <c r="J7" s="2" t="s">
        <v>33</v>
      </c>
      <c r="M7" s="5">
        <v>5258.69</v>
      </c>
    </row>
    <row r="8" spans="1:13" x14ac:dyDescent="0.2">
      <c r="C8" s="2" t="s">
        <v>34</v>
      </c>
      <c r="J8" s="2" t="s">
        <v>34</v>
      </c>
      <c r="M8" s="5">
        <v>0</v>
      </c>
    </row>
    <row r="9" spans="1:13" x14ac:dyDescent="0.2">
      <c r="C9" s="2" t="s">
        <v>35</v>
      </c>
      <c r="J9" s="2" t="s">
        <v>35</v>
      </c>
      <c r="M9" s="5">
        <v>0</v>
      </c>
    </row>
    <row r="10" spans="1:13" x14ac:dyDescent="0.2">
      <c r="C10" s="2" t="s">
        <v>36</v>
      </c>
      <c r="J10" s="2" t="s">
        <v>36</v>
      </c>
      <c r="M10" s="5">
        <v>0</v>
      </c>
    </row>
    <row r="11" spans="1:13" x14ac:dyDescent="0.2">
      <c r="C11" s="2" t="s">
        <v>37</v>
      </c>
      <c r="J11" s="2" t="s">
        <v>37</v>
      </c>
      <c r="M11" s="5">
        <v>0</v>
      </c>
    </row>
    <row r="12" spans="1:13" ht="12" thickBot="1" x14ac:dyDescent="0.25">
      <c r="C12" s="3" t="s">
        <v>13</v>
      </c>
      <c r="F12" s="7" t="e">
        <f>F5+#REF!</f>
        <v>#REF!</v>
      </c>
      <c r="J12" s="3" t="s">
        <v>13</v>
      </c>
      <c r="M12" s="7">
        <f>SUM(M5:M11)</f>
        <v>31885.629999999997</v>
      </c>
    </row>
    <row r="13" spans="1:13" ht="12" thickTop="1" x14ac:dyDescent="0.2">
      <c r="A13" s="3" t="s">
        <v>38</v>
      </c>
      <c r="C13" s="2" t="s">
        <v>39</v>
      </c>
      <c r="F13" s="5" t="s">
        <v>16</v>
      </c>
      <c r="H13" s="3" t="s">
        <v>38</v>
      </c>
      <c r="J13" s="2" t="s">
        <v>39</v>
      </c>
      <c r="M13" s="5">
        <v>5502.77</v>
      </c>
    </row>
    <row r="14" spans="1:13" x14ac:dyDescent="0.2">
      <c r="C14" s="2" t="s">
        <v>40</v>
      </c>
      <c r="F14" s="5" t="s">
        <v>16</v>
      </c>
      <c r="J14" s="2" t="s">
        <v>40</v>
      </c>
      <c r="M14" s="5">
        <v>47898.239999999998</v>
      </c>
    </row>
    <row r="15" spans="1:13" x14ac:dyDescent="0.2">
      <c r="C15" s="2" t="s">
        <v>41</v>
      </c>
      <c r="F15" s="5" t="s">
        <v>16</v>
      </c>
      <c r="J15" s="2" t="s">
        <v>41</v>
      </c>
      <c r="M15" s="5">
        <v>33896.959999999999</v>
      </c>
    </row>
    <row r="16" spans="1:13" x14ac:dyDescent="0.2">
      <c r="C16" s="2" t="s">
        <v>42</v>
      </c>
      <c r="F16" s="5" t="s">
        <v>16</v>
      </c>
      <c r="J16" s="2" t="s">
        <v>42</v>
      </c>
      <c r="M16" s="5" t="s">
        <v>16</v>
      </c>
    </row>
    <row r="17" spans="1:13" x14ac:dyDescent="0.2">
      <c r="C17" s="2" t="s">
        <v>43</v>
      </c>
      <c r="F17" s="5" t="s">
        <v>16</v>
      </c>
      <c r="J17" s="2" t="s">
        <v>43</v>
      </c>
      <c r="M17" s="5" t="s">
        <v>16</v>
      </c>
    </row>
    <row r="18" spans="1:13" x14ac:dyDescent="0.2">
      <c r="M18" s="5"/>
    </row>
    <row r="19" spans="1:13" x14ac:dyDescent="0.2">
      <c r="C19" s="3" t="s">
        <v>13</v>
      </c>
      <c r="F19" s="5">
        <f>SUM(F13:F17)</f>
        <v>0</v>
      </c>
      <c r="J19" s="3" t="s">
        <v>13</v>
      </c>
      <c r="M19" s="5">
        <f>SUM(M13:M17)</f>
        <v>87297.97</v>
      </c>
    </row>
    <row r="20" spans="1:13" ht="12" thickBot="1" x14ac:dyDescent="0.25">
      <c r="C20" s="6" t="s">
        <v>14</v>
      </c>
      <c r="F20" s="7" t="e">
        <f>F12+F19</f>
        <v>#REF!</v>
      </c>
      <c r="J20" s="6" t="s">
        <v>23</v>
      </c>
      <c r="M20" s="7">
        <f>M12+M19</f>
        <v>119183.6</v>
      </c>
    </row>
    <row r="21" spans="1:13" ht="12" thickTop="1" x14ac:dyDescent="0.2"/>
    <row r="22" spans="1:13" x14ac:dyDescent="0.2">
      <c r="A22" s="3" t="s">
        <v>30</v>
      </c>
      <c r="B22" s="4">
        <v>36831</v>
      </c>
      <c r="H22" s="3" t="s">
        <v>30</v>
      </c>
      <c r="I22" s="4">
        <v>36617</v>
      </c>
      <c r="M22" s="5"/>
    </row>
    <row r="23" spans="1:13" x14ac:dyDescent="0.2">
      <c r="C23" s="2" t="s">
        <v>31</v>
      </c>
      <c r="F23" s="5">
        <v>0</v>
      </c>
      <c r="J23" s="2" t="s">
        <v>31</v>
      </c>
      <c r="M23" s="5">
        <v>0</v>
      </c>
    </row>
    <row r="24" spans="1:13" x14ac:dyDescent="0.2">
      <c r="C24" s="2" t="s">
        <v>32</v>
      </c>
      <c r="J24" s="2" t="s">
        <v>32</v>
      </c>
      <c r="M24" s="5"/>
    </row>
    <row r="25" spans="1:13" x14ac:dyDescent="0.2">
      <c r="C25" s="2" t="s">
        <v>33</v>
      </c>
      <c r="J25" s="2" t="s">
        <v>33</v>
      </c>
      <c r="M25" s="5"/>
    </row>
    <row r="26" spans="1:13" x14ac:dyDescent="0.2">
      <c r="C26" s="2" t="s">
        <v>34</v>
      </c>
      <c r="J26" s="2" t="s">
        <v>34</v>
      </c>
      <c r="M26" s="5"/>
    </row>
    <row r="27" spans="1:13" x14ac:dyDescent="0.2">
      <c r="C27" s="2" t="s">
        <v>35</v>
      </c>
      <c r="J27" s="2" t="s">
        <v>35</v>
      </c>
      <c r="M27" s="5"/>
    </row>
    <row r="28" spans="1:13" x14ac:dyDescent="0.2">
      <c r="C28" s="2" t="s">
        <v>36</v>
      </c>
      <c r="J28" s="2" t="s">
        <v>36</v>
      </c>
      <c r="M28" s="5"/>
    </row>
    <row r="29" spans="1:13" x14ac:dyDescent="0.2">
      <c r="C29" s="2" t="s">
        <v>37</v>
      </c>
      <c r="J29" s="2" t="s">
        <v>37</v>
      </c>
      <c r="M29" s="5"/>
    </row>
    <row r="30" spans="1:13" ht="12" thickBot="1" x14ac:dyDescent="0.25">
      <c r="C30" s="3" t="s">
        <v>13</v>
      </c>
      <c r="F30" s="7" t="e">
        <f>F23+#REF!</f>
        <v>#REF!</v>
      </c>
      <c r="J30" s="3" t="s">
        <v>13</v>
      </c>
      <c r="M30" s="7" t="e">
        <f>M23+#REF!</f>
        <v>#REF!</v>
      </c>
    </row>
    <row r="31" spans="1:13" ht="12" thickTop="1" x14ac:dyDescent="0.2">
      <c r="A31" s="3" t="s">
        <v>38</v>
      </c>
      <c r="C31" s="2" t="s">
        <v>39</v>
      </c>
      <c r="F31" s="5" t="s">
        <v>16</v>
      </c>
      <c r="H31" s="3" t="s">
        <v>38</v>
      </c>
      <c r="J31" s="2" t="s">
        <v>39</v>
      </c>
      <c r="M31" s="5" t="s">
        <v>16</v>
      </c>
    </row>
    <row r="32" spans="1:13" x14ac:dyDescent="0.2">
      <c r="C32" s="2" t="s">
        <v>40</v>
      </c>
      <c r="F32" s="5" t="s">
        <v>16</v>
      </c>
      <c r="J32" s="2" t="s">
        <v>40</v>
      </c>
      <c r="M32" s="5" t="s">
        <v>16</v>
      </c>
    </row>
    <row r="33" spans="1:13" x14ac:dyDescent="0.2">
      <c r="C33" s="2" t="s">
        <v>41</v>
      </c>
      <c r="F33" s="5" t="s">
        <v>16</v>
      </c>
      <c r="J33" s="2" t="s">
        <v>41</v>
      </c>
      <c r="M33" s="5" t="s">
        <v>16</v>
      </c>
    </row>
    <row r="34" spans="1:13" x14ac:dyDescent="0.2">
      <c r="C34" s="2" t="s">
        <v>42</v>
      </c>
      <c r="F34" s="5" t="s">
        <v>16</v>
      </c>
      <c r="J34" s="2" t="s">
        <v>42</v>
      </c>
      <c r="M34" s="5" t="s">
        <v>16</v>
      </c>
    </row>
    <row r="35" spans="1:13" x14ac:dyDescent="0.2">
      <c r="C35" s="2" t="s">
        <v>43</v>
      </c>
      <c r="F35" s="5" t="s">
        <v>16</v>
      </c>
      <c r="J35" s="2" t="s">
        <v>43</v>
      </c>
      <c r="M35" s="5" t="s">
        <v>16</v>
      </c>
    </row>
    <row r="36" spans="1:13" x14ac:dyDescent="0.2">
      <c r="M36" s="5"/>
    </row>
    <row r="37" spans="1:13" x14ac:dyDescent="0.2">
      <c r="C37" s="3" t="s">
        <v>13</v>
      </c>
      <c r="F37" s="5">
        <f>SUM(F31:F35)</f>
        <v>0</v>
      </c>
      <c r="J37" s="3" t="s">
        <v>13</v>
      </c>
      <c r="M37" s="5">
        <f>SUM(M31:M35)</f>
        <v>0</v>
      </c>
    </row>
    <row r="38" spans="1:13" ht="12" thickBot="1" x14ac:dyDescent="0.25">
      <c r="C38" s="6" t="s">
        <v>17</v>
      </c>
      <c r="F38" s="7" t="e">
        <f>F30+F37</f>
        <v>#REF!</v>
      </c>
      <c r="J38" s="6" t="s">
        <v>24</v>
      </c>
      <c r="M38" s="7" t="e">
        <f>M30+M37</f>
        <v>#REF!</v>
      </c>
    </row>
    <row r="39" spans="1:13" ht="12" thickTop="1" x14ac:dyDescent="0.2">
      <c r="C39" s="2" t="s">
        <v>16</v>
      </c>
      <c r="F39" s="5" t="s">
        <v>16</v>
      </c>
      <c r="H39" s="3" t="s">
        <v>16</v>
      </c>
      <c r="J39" s="2" t="s">
        <v>16</v>
      </c>
      <c r="M39" s="5" t="s">
        <v>16</v>
      </c>
    </row>
    <row r="40" spans="1:13" x14ac:dyDescent="0.2">
      <c r="A40" s="3" t="s">
        <v>30</v>
      </c>
      <c r="B40" s="4">
        <v>36800</v>
      </c>
      <c r="H40" s="3" t="s">
        <v>30</v>
      </c>
      <c r="I40" s="4">
        <v>36586</v>
      </c>
      <c r="M40" s="5"/>
    </row>
    <row r="41" spans="1:13" x14ac:dyDescent="0.2">
      <c r="C41" s="2" t="s">
        <v>31</v>
      </c>
      <c r="F41" s="5">
        <v>0</v>
      </c>
      <c r="J41" s="2" t="s">
        <v>31</v>
      </c>
      <c r="M41" s="5">
        <v>0</v>
      </c>
    </row>
    <row r="42" spans="1:13" x14ac:dyDescent="0.2">
      <c r="C42" s="2" t="s">
        <v>32</v>
      </c>
      <c r="J42" s="2" t="s">
        <v>32</v>
      </c>
      <c r="M42" s="5"/>
    </row>
    <row r="43" spans="1:13" x14ac:dyDescent="0.2">
      <c r="C43" s="2" t="s">
        <v>33</v>
      </c>
      <c r="J43" s="2" t="s">
        <v>33</v>
      </c>
      <c r="M43" s="5"/>
    </row>
    <row r="44" spans="1:13" x14ac:dyDescent="0.2">
      <c r="C44" s="2" t="s">
        <v>34</v>
      </c>
      <c r="J44" s="2" t="s">
        <v>34</v>
      </c>
      <c r="M44" s="5"/>
    </row>
    <row r="45" spans="1:13" x14ac:dyDescent="0.2">
      <c r="C45" s="2" t="s">
        <v>35</v>
      </c>
      <c r="J45" s="2" t="s">
        <v>35</v>
      </c>
      <c r="M45" s="5"/>
    </row>
    <row r="46" spans="1:13" x14ac:dyDescent="0.2">
      <c r="C46" s="2" t="s">
        <v>36</v>
      </c>
      <c r="J46" s="2" t="s">
        <v>36</v>
      </c>
      <c r="M46" s="5"/>
    </row>
    <row r="47" spans="1:13" x14ac:dyDescent="0.2">
      <c r="C47" s="2" t="s">
        <v>37</v>
      </c>
      <c r="J47" s="2" t="s">
        <v>37</v>
      </c>
      <c r="M47" s="5"/>
    </row>
    <row r="48" spans="1:13" ht="12" thickBot="1" x14ac:dyDescent="0.25">
      <c r="C48" s="3" t="s">
        <v>13</v>
      </c>
      <c r="F48" s="7" t="e">
        <f>F41+#REF!</f>
        <v>#REF!</v>
      </c>
      <c r="J48" s="3" t="s">
        <v>13</v>
      </c>
      <c r="M48" s="7" t="e">
        <f>M41+#REF!</f>
        <v>#REF!</v>
      </c>
    </row>
    <row r="49" spans="1:13" ht="12" thickTop="1" x14ac:dyDescent="0.2">
      <c r="A49" s="3" t="s">
        <v>38</v>
      </c>
      <c r="C49" s="2" t="s">
        <v>39</v>
      </c>
      <c r="F49" s="5" t="s">
        <v>16</v>
      </c>
      <c r="H49" s="3" t="s">
        <v>38</v>
      </c>
      <c r="J49" s="2" t="s">
        <v>39</v>
      </c>
      <c r="M49" s="5" t="s">
        <v>16</v>
      </c>
    </row>
    <row r="50" spans="1:13" x14ac:dyDescent="0.2">
      <c r="C50" s="2" t="s">
        <v>40</v>
      </c>
      <c r="F50" s="5" t="s">
        <v>16</v>
      </c>
      <c r="J50" s="2" t="s">
        <v>40</v>
      </c>
      <c r="M50" s="5" t="s">
        <v>16</v>
      </c>
    </row>
    <row r="51" spans="1:13" x14ac:dyDescent="0.2">
      <c r="C51" s="2" t="s">
        <v>41</v>
      </c>
      <c r="F51" s="5" t="s">
        <v>16</v>
      </c>
      <c r="J51" s="2" t="s">
        <v>41</v>
      </c>
      <c r="M51" s="5" t="s">
        <v>16</v>
      </c>
    </row>
    <row r="52" spans="1:13" x14ac:dyDescent="0.2">
      <c r="C52" s="2" t="s">
        <v>42</v>
      </c>
      <c r="F52" s="5" t="s">
        <v>16</v>
      </c>
      <c r="J52" s="2" t="s">
        <v>42</v>
      </c>
      <c r="M52" s="5" t="s">
        <v>16</v>
      </c>
    </row>
    <row r="53" spans="1:13" x14ac:dyDescent="0.2">
      <c r="C53" s="2" t="s">
        <v>43</v>
      </c>
      <c r="F53" s="5" t="s">
        <v>16</v>
      </c>
      <c r="J53" s="2" t="s">
        <v>43</v>
      </c>
      <c r="M53" s="5" t="s">
        <v>16</v>
      </c>
    </row>
    <row r="54" spans="1:13" x14ac:dyDescent="0.2">
      <c r="M54" s="5"/>
    </row>
    <row r="55" spans="1:13" x14ac:dyDescent="0.2">
      <c r="C55" s="3" t="s">
        <v>13</v>
      </c>
      <c r="F55" s="5">
        <f>SUM(F49:F53)</f>
        <v>0</v>
      </c>
      <c r="J55" s="3" t="s">
        <v>13</v>
      </c>
      <c r="M55" s="5">
        <f>SUM(M49:M53)</f>
        <v>0</v>
      </c>
    </row>
    <row r="56" spans="1:13" ht="12" thickBot="1" x14ac:dyDescent="0.25">
      <c r="C56" s="6" t="s">
        <v>18</v>
      </c>
      <c r="F56" s="7" t="e">
        <f>F48+F55</f>
        <v>#REF!</v>
      </c>
      <c r="J56" s="6" t="s">
        <v>25</v>
      </c>
      <c r="M56" s="7" t="e">
        <f>M48+M55</f>
        <v>#REF!</v>
      </c>
    </row>
    <row r="57" spans="1:13" ht="12" thickTop="1" x14ac:dyDescent="0.2">
      <c r="C57" s="2" t="s">
        <v>16</v>
      </c>
      <c r="F57" s="5" t="s">
        <v>16</v>
      </c>
      <c r="J57" s="2" t="s">
        <v>16</v>
      </c>
      <c r="M57" s="5" t="s">
        <v>16</v>
      </c>
    </row>
    <row r="58" spans="1:13" x14ac:dyDescent="0.2">
      <c r="A58" s="3" t="s">
        <v>30</v>
      </c>
      <c r="B58" s="4">
        <v>36770</v>
      </c>
      <c r="H58" s="3" t="s">
        <v>30</v>
      </c>
      <c r="I58" s="4">
        <v>36557</v>
      </c>
      <c r="M58" s="5"/>
    </row>
    <row r="59" spans="1:13" x14ac:dyDescent="0.2">
      <c r="C59" s="2" t="s">
        <v>31</v>
      </c>
      <c r="F59" s="5">
        <v>0</v>
      </c>
      <c r="J59" s="2" t="s">
        <v>31</v>
      </c>
      <c r="M59" s="5">
        <v>0</v>
      </c>
    </row>
    <row r="60" spans="1:13" x14ac:dyDescent="0.2">
      <c r="C60" s="2" t="s">
        <v>32</v>
      </c>
      <c r="J60" s="2" t="s">
        <v>32</v>
      </c>
      <c r="M60" s="5"/>
    </row>
    <row r="61" spans="1:13" x14ac:dyDescent="0.2">
      <c r="C61" s="2" t="s">
        <v>33</v>
      </c>
      <c r="J61" s="2" t="s">
        <v>33</v>
      </c>
      <c r="M61" s="5"/>
    </row>
    <row r="62" spans="1:13" x14ac:dyDescent="0.2">
      <c r="C62" s="2" t="s">
        <v>34</v>
      </c>
      <c r="J62" s="2" t="s">
        <v>34</v>
      </c>
      <c r="M62" s="5"/>
    </row>
    <row r="63" spans="1:13" x14ac:dyDescent="0.2">
      <c r="C63" s="2" t="s">
        <v>35</v>
      </c>
      <c r="J63" s="2" t="s">
        <v>35</v>
      </c>
      <c r="M63" s="5"/>
    </row>
    <row r="64" spans="1:13" x14ac:dyDescent="0.2">
      <c r="C64" s="2" t="s">
        <v>36</v>
      </c>
      <c r="J64" s="2" t="s">
        <v>36</v>
      </c>
      <c r="M64" s="5"/>
    </row>
    <row r="65" spans="1:13" x14ac:dyDescent="0.2">
      <c r="C65" s="2" t="s">
        <v>37</v>
      </c>
      <c r="J65" s="2" t="s">
        <v>37</v>
      </c>
      <c r="M65" s="5"/>
    </row>
    <row r="66" spans="1:13" ht="12" thickBot="1" x14ac:dyDescent="0.25">
      <c r="C66" s="3" t="s">
        <v>13</v>
      </c>
      <c r="F66" s="7" t="e">
        <f>F59+#REF!</f>
        <v>#REF!</v>
      </c>
      <c r="J66" s="3" t="s">
        <v>13</v>
      </c>
      <c r="M66" s="7" t="e">
        <f>M59+#REF!</f>
        <v>#REF!</v>
      </c>
    </row>
    <row r="67" spans="1:13" ht="12" thickTop="1" x14ac:dyDescent="0.2">
      <c r="A67" s="3" t="s">
        <v>38</v>
      </c>
      <c r="C67" s="2" t="s">
        <v>39</v>
      </c>
      <c r="F67" s="5" t="s">
        <v>16</v>
      </c>
      <c r="H67" s="3" t="s">
        <v>38</v>
      </c>
      <c r="J67" s="2" t="s">
        <v>39</v>
      </c>
      <c r="M67" s="5" t="s">
        <v>16</v>
      </c>
    </row>
    <row r="68" spans="1:13" x14ac:dyDescent="0.2">
      <c r="C68" s="2" t="s">
        <v>40</v>
      </c>
      <c r="F68" s="5" t="s">
        <v>16</v>
      </c>
      <c r="J68" s="2" t="s">
        <v>40</v>
      </c>
      <c r="M68" s="5" t="s">
        <v>16</v>
      </c>
    </row>
    <row r="69" spans="1:13" x14ac:dyDescent="0.2">
      <c r="C69" s="2" t="s">
        <v>41</v>
      </c>
      <c r="F69" s="5" t="s">
        <v>16</v>
      </c>
      <c r="J69" s="2" t="s">
        <v>41</v>
      </c>
      <c r="M69" s="5" t="s">
        <v>16</v>
      </c>
    </row>
    <row r="70" spans="1:13" x14ac:dyDescent="0.2">
      <c r="C70" s="2" t="s">
        <v>42</v>
      </c>
      <c r="F70" s="5" t="s">
        <v>16</v>
      </c>
      <c r="J70" s="2" t="s">
        <v>42</v>
      </c>
      <c r="M70" s="5" t="s">
        <v>16</v>
      </c>
    </row>
    <row r="71" spans="1:13" x14ac:dyDescent="0.2">
      <c r="C71" s="2" t="s">
        <v>43</v>
      </c>
      <c r="F71" s="5" t="s">
        <v>16</v>
      </c>
      <c r="J71" s="2" t="s">
        <v>43</v>
      </c>
      <c r="M71" s="5" t="s">
        <v>16</v>
      </c>
    </row>
    <row r="72" spans="1:13" x14ac:dyDescent="0.2">
      <c r="M72" s="5"/>
    </row>
    <row r="73" spans="1:13" x14ac:dyDescent="0.2">
      <c r="C73" s="3" t="s">
        <v>13</v>
      </c>
      <c r="F73" s="5">
        <f>SUM(F67:F71)</f>
        <v>0</v>
      </c>
      <c r="J73" s="3" t="s">
        <v>13</v>
      </c>
      <c r="M73" s="5">
        <f>SUM(M67:M71)</f>
        <v>0</v>
      </c>
    </row>
    <row r="74" spans="1:13" ht="12" thickBot="1" x14ac:dyDescent="0.25">
      <c r="C74" s="6" t="s">
        <v>19</v>
      </c>
      <c r="F74" s="7" t="e">
        <f>F66+F73</f>
        <v>#REF!</v>
      </c>
      <c r="J74" s="6" t="s">
        <v>26</v>
      </c>
      <c r="M74" s="7" t="e">
        <f>M66+M73</f>
        <v>#REF!</v>
      </c>
    </row>
    <row r="75" spans="1:13" ht="12" thickTop="1" x14ac:dyDescent="0.2">
      <c r="A75" s="2" t="s">
        <v>16</v>
      </c>
      <c r="B75" s="4" t="s">
        <v>16</v>
      </c>
    </row>
    <row r="76" spans="1:13" x14ac:dyDescent="0.2">
      <c r="A76" s="3" t="s">
        <v>30</v>
      </c>
      <c r="B76" s="4">
        <v>36739</v>
      </c>
      <c r="H76" s="3" t="s">
        <v>30</v>
      </c>
      <c r="I76" s="4">
        <v>36526</v>
      </c>
      <c r="M76" s="5"/>
    </row>
    <row r="77" spans="1:13" x14ac:dyDescent="0.2">
      <c r="C77" s="2" t="s">
        <v>31</v>
      </c>
      <c r="F77" s="5">
        <v>0</v>
      </c>
      <c r="J77" s="2" t="s">
        <v>31</v>
      </c>
      <c r="M77" s="5">
        <v>0</v>
      </c>
    </row>
    <row r="78" spans="1:13" x14ac:dyDescent="0.2">
      <c r="C78" s="2" t="s">
        <v>32</v>
      </c>
      <c r="J78" s="2" t="s">
        <v>32</v>
      </c>
      <c r="M78" s="5"/>
    </row>
    <row r="79" spans="1:13" x14ac:dyDescent="0.2">
      <c r="C79" s="2" t="s">
        <v>33</v>
      </c>
      <c r="J79" s="2" t="s">
        <v>33</v>
      </c>
      <c r="M79" s="5"/>
    </row>
    <row r="80" spans="1:13" x14ac:dyDescent="0.2">
      <c r="C80" s="2" t="s">
        <v>34</v>
      </c>
      <c r="J80" s="2" t="s">
        <v>34</v>
      </c>
      <c r="M80" s="5"/>
    </row>
    <row r="81" spans="1:13" x14ac:dyDescent="0.2">
      <c r="C81" s="2" t="s">
        <v>35</v>
      </c>
      <c r="J81" s="2" t="s">
        <v>35</v>
      </c>
      <c r="M81" s="5"/>
    </row>
    <row r="82" spans="1:13" x14ac:dyDescent="0.2">
      <c r="C82" s="2" t="s">
        <v>36</v>
      </c>
      <c r="J82" s="2" t="s">
        <v>36</v>
      </c>
      <c r="M82" s="5"/>
    </row>
    <row r="83" spans="1:13" x14ac:dyDescent="0.2">
      <c r="C83" s="2" t="s">
        <v>37</v>
      </c>
      <c r="J83" s="2" t="s">
        <v>37</v>
      </c>
      <c r="M83" s="5"/>
    </row>
    <row r="84" spans="1:13" ht="12" thickBot="1" x14ac:dyDescent="0.25">
      <c r="C84" s="3" t="s">
        <v>13</v>
      </c>
      <c r="F84" s="7" t="e">
        <f>F77+#REF!</f>
        <v>#REF!</v>
      </c>
      <c r="J84" s="3" t="s">
        <v>13</v>
      </c>
      <c r="M84" s="7" t="e">
        <f>M77+#REF!</f>
        <v>#REF!</v>
      </c>
    </row>
    <row r="85" spans="1:13" ht="12" thickTop="1" x14ac:dyDescent="0.2">
      <c r="A85" s="3" t="s">
        <v>38</v>
      </c>
      <c r="C85" s="2" t="s">
        <v>39</v>
      </c>
      <c r="F85" s="5" t="s">
        <v>16</v>
      </c>
      <c r="H85" s="3" t="s">
        <v>38</v>
      </c>
      <c r="J85" s="2" t="s">
        <v>39</v>
      </c>
      <c r="M85" s="5" t="s">
        <v>16</v>
      </c>
    </row>
    <row r="86" spans="1:13" x14ac:dyDescent="0.2">
      <c r="C86" s="2" t="s">
        <v>40</v>
      </c>
      <c r="F86" s="5" t="s">
        <v>16</v>
      </c>
      <c r="J86" s="2" t="s">
        <v>40</v>
      </c>
      <c r="M86" s="5" t="s">
        <v>16</v>
      </c>
    </row>
    <row r="87" spans="1:13" x14ac:dyDescent="0.2">
      <c r="C87" s="2" t="s">
        <v>41</v>
      </c>
      <c r="F87" s="5" t="s">
        <v>16</v>
      </c>
      <c r="J87" s="2" t="s">
        <v>41</v>
      </c>
      <c r="M87" s="5" t="s">
        <v>16</v>
      </c>
    </row>
    <row r="88" spans="1:13" x14ac:dyDescent="0.2">
      <c r="C88" s="2" t="s">
        <v>42</v>
      </c>
      <c r="F88" s="5" t="s">
        <v>16</v>
      </c>
      <c r="J88" s="2" t="s">
        <v>42</v>
      </c>
      <c r="M88" s="5" t="s">
        <v>16</v>
      </c>
    </row>
    <row r="89" spans="1:13" x14ac:dyDescent="0.2">
      <c r="C89" s="2" t="s">
        <v>43</v>
      </c>
      <c r="F89" s="5" t="s">
        <v>16</v>
      </c>
      <c r="J89" s="2" t="s">
        <v>43</v>
      </c>
      <c r="M89" s="5" t="s">
        <v>16</v>
      </c>
    </row>
    <row r="90" spans="1:13" x14ac:dyDescent="0.2">
      <c r="M90" s="5"/>
    </row>
    <row r="91" spans="1:13" x14ac:dyDescent="0.2">
      <c r="C91" s="3" t="s">
        <v>13</v>
      </c>
      <c r="F91" s="5">
        <f>SUM(F85:F89)</f>
        <v>0</v>
      </c>
      <c r="J91" s="3" t="s">
        <v>13</v>
      </c>
      <c r="M91" s="5">
        <f>SUM(M85:M89)</f>
        <v>0</v>
      </c>
    </row>
    <row r="92" spans="1:13" ht="12" thickBot="1" x14ac:dyDescent="0.25">
      <c r="C92" s="6" t="s">
        <v>20</v>
      </c>
      <c r="F92" s="7" t="e">
        <f>F84+F91</f>
        <v>#REF!</v>
      </c>
      <c r="J92" s="6" t="s">
        <v>27</v>
      </c>
      <c r="M92" s="7" t="e">
        <f>M84+M91</f>
        <v>#REF!</v>
      </c>
    </row>
    <row r="93" spans="1:13" ht="12" thickTop="1" x14ac:dyDescent="0.2">
      <c r="B93" s="2" t="s">
        <v>16</v>
      </c>
      <c r="C93" s="2" t="s">
        <v>16</v>
      </c>
      <c r="F93" s="5" t="s">
        <v>16</v>
      </c>
    </row>
    <row r="94" spans="1:13" x14ac:dyDescent="0.2">
      <c r="A94" s="3" t="s">
        <v>30</v>
      </c>
      <c r="B94" s="4">
        <v>36708</v>
      </c>
    </row>
    <row r="95" spans="1:13" x14ac:dyDescent="0.2">
      <c r="C95" s="2" t="s">
        <v>31</v>
      </c>
      <c r="F95" s="5">
        <v>0</v>
      </c>
    </row>
    <row r="96" spans="1:13" x14ac:dyDescent="0.2">
      <c r="C96" s="2" t="s">
        <v>32</v>
      </c>
    </row>
    <row r="97" spans="1:6" x14ac:dyDescent="0.2">
      <c r="C97" s="2" t="s">
        <v>33</v>
      </c>
    </row>
    <row r="98" spans="1:6" x14ac:dyDescent="0.2">
      <c r="C98" s="2" t="s">
        <v>34</v>
      </c>
    </row>
    <row r="99" spans="1:6" x14ac:dyDescent="0.2">
      <c r="C99" s="2" t="s">
        <v>35</v>
      </c>
    </row>
    <row r="100" spans="1:6" x14ac:dyDescent="0.2">
      <c r="C100" s="2" t="s">
        <v>36</v>
      </c>
    </row>
    <row r="101" spans="1:6" x14ac:dyDescent="0.2">
      <c r="C101" s="2" t="s">
        <v>37</v>
      </c>
    </row>
    <row r="102" spans="1:6" ht="12" thickBot="1" x14ac:dyDescent="0.25">
      <c r="C102" s="3" t="s">
        <v>13</v>
      </c>
      <c r="F102" s="7" t="e">
        <f>F95+#REF!</f>
        <v>#REF!</v>
      </c>
    </row>
    <row r="103" spans="1:6" ht="12" thickTop="1" x14ac:dyDescent="0.2">
      <c r="A103" s="3" t="s">
        <v>38</v>
      </c>
      <c r="C103" s="2" t="s">
        <v>39</v>
      </c>
      <c r="F103" s="5" t="s">
        <v>16</v>
      </c>
    </row>
    <row r="104" spans="1:6" x14ac:dyDescent="0.2">
      <c r="C104" s="2" t="s">
        <v>40</v>
      </c>
      <c r="F104" s="5" t="s">
        <v>16</v>
      </c>
    </row>
    <row r="105" spans="1:6" x14ac:dyDescent="0.2">
      <c r="C105" s="2" t="s">
        <v>41</v>
      </c>
      <c r="F105" s="5" t="s">
        <v>16</v>
      </c>
    </row>
    <row r="106" spans="1:6" x14ac:dyDescent="0.2">
      <c r="C106" s="2" t="s">
        <v>42</v>
      </c>
      <c r="F106" s="5" t="s">
        <v>16</v>
      </c>
    </row>
    <row r="107" spans="1:6" x14ac:dyDescent="0.2">
      <c r="C107" s="2" t="s">
        <v>43</v>
      </c>
      <c r="F107" s="5" t="s">
        <v>16</v>
      </c>
    </row>
    <row r="109" spans="1:6" x14ac:dyDescent="0.2">
      <c r="C109" s="3" t="s">
        <v>13</v>
      </c>
      <c r="F109" s="5">
        <f>SUM(F103:F107)</f>
        <v>0</v>
      </c>
    </row>
    <row r="110" spans="1:6" ht="12" thickBot="1" x14ac:dyDescent="0.25">
      <c r="C110" s="6" t="s">
        <v>21</v>
      </c>
      <c r="F110" s="7" t="e">
        <f>F102+F109</f>
        <v>#REF!</v>
      </c>
    </row>
    <row r="111" spans="1:6" ht="12" thickTop="1" x14ac:dyDescent="0.2"/>
    <row r="112" spans="1:6" x14ac:dyDescent="0.2">
      <c r="A112" s="3" t="s">
        <v>30</v>
      </c>
      <c r="B112" s="4">
        <v>36678</v>
      </c>
    </row>
    <row r="113" spans="1:6" x14ac:dyDescent="0.2">
      <c r="C113" s="2" t="s">
        <v>31</v>
      </c>
      <c r="F113" s="5">
        <v>0</v>
      </c>
    </row>
    <row r="114" spans="1:6" x14ac:dyDescent="0.2">
      <c r="C114" s="2" t="s">
        <v>32</v>
      </c>
    </row>
    <row r="115" spans="1:6" x14ac:dyDescent="0.2">
      <c r="C115" s="2" t="s">
        <v>33</v>
      </c>
    </row>
    <row r="116" spans="1:6" x14ac:dyDescent="0.2">
      <c r="C116" s="2" t="s">
        <v>34</v>
      </c>
    </row>
    <row r="117" spans="1:6" x14ac:dyDescent="0.2">
      <c r="C117" s="2" t="s">
        <v>35</v>
      </c>
    </row>
    <row r="118" spans="1:6" x14ac:dyDescent="0.2">
      <c r="C118" s="2" t="s">
        <v>36</v>
      </c>
    </row>
    <row r="119" spans="1:6" x14ac:dyDescent="0.2">
      <c r="C119" s="2" t="s">
        <v>37</v>
      </c>
    </row>
    <row r="120" spans="1:6" ht="12" thickBot="1" x14ac:dyDescent="0.25">
      <c r="C120" s="3" t="s">
        <v>13</v>
      </c>
      <c r="F120" s="7" t="e">
        <f>F113+#REF!</f>
        <v>#REF!</v>
      </c>
    </row>
    <row r="121" spans="1:6" ht="12" thickTop="1" x14ac:dyDescent="0.2">
      <c r="A121" s="3" t="s">
        <v>38</v>
      </c>
      <c r="C121" s="2" t="s">
        <v>39</v>
      </c>
      <c r="F121" s="5" t="s">
        <v>16</v>
      </c>
    </row>
    <row r="122" spans="1:6" x14ac:dyDescent="0.2">
      <c r="C122" s="2" t="s">
        <v>40</v>
      </c>
      <c r="F122" s="5" t="s">
        <v>16</v>
      </c>
    </row>
    <row r="123" spans="1:6" x14ac:dyDescent="0.2">
      <c r="C123" s="2" t="s">
        <v>41</v>
      </c>
      <c r="F123" s="5" t="s">
        <v>16</v>
      </c>
    </row>
    <row r="124" spans="1:6" x14ac:dyDescent="0.2">
      <c r="C124" s="2" t="s">
        <v>42</v>
      </c>
      <c r="F124" s="5" t="s">
        <v>16</v>
      </c>
    </row>
    <row r="125" spans="1:6" x14ac:dyDescent="0.2">
      <c r="C125" s="2" t="s">
        <v>43</v>
      </c>
      <c r="F125" s="5" t="s">
        <v>16</v>
      </c>
    </row>
    <row r="127" spans="1:6" x14ac:dyDescent="0.2">
      <c r="C127" s="3" t="s">
        <v>13</v>
      </c>
      <c r="F127" s="5">
        <f>SUM(F121:F125)</f>
        <v>0</v>
      </c>
    </row>
    <row r="128" spans="1:6" ht="12" thickBot="1" x14ac:dyDescent="0.25">
      <c r="C128" s="6" t="s">
        <v>22</v>
      </c>
      <c r="F128" s="7" t="e">
        <f>F120+F127</f>
        <v>#REF!</v>
      </c>
    </row>
    <row r="129" ht="12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C. Gulf (ANR-HIOS)</vt:lpstr>
      <vt:lpstr>Tenn 500-800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mellenbe</dc:creator>
  <cp:lastModifiedBy>Felienne</cp:lastModifiedBy>
  <dcterms:created xsi:type="dcterms:W3CDTF">2001-05-10T19:24:11Z</dcterms:created>
  <dcterms:modified xsi:type="dcterms:W3CDTF">2014-09-04T08:16:36Z</dcterms:modified>
</cp:coreProperties>
</file>