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Forecast'!$A$1:$AQ$33</definedName>
    <definedName name="_xlnm.Print_Area" localSheetId="0">'2002 Plan'!$A$5:$AN$46</definedName>
    <definedName name="_xlnm.Print_Titles" localSheetId="1">'2001 Forecast'!$A:$B</definedName>
    <definedName name="_xlnm.Print_Titles" localSheetId="0">'2002 Plan'!$A:$B,'2002 Plan'!$1:$4</definedName>
  </definedNames>
  <calcPr calcId="152511" fullCalcOnLoad="1"/>
</workbook>
</file>

<file path=xl/calcChain.xml><?xml version="1.0" encoding="utf-8"?>
<calcChain xmlns="http://schemas.openxmlformats.org/spreadsheetml/2006/main">
  <c r="AQ7" i="2" l="1"/>
  <c r="AQ9" i="2"/>
  <c r="AQ11" i="2"/>
  <c r="AQ13" i="2"/>
  <c r="AQ33" i="2" s="1"/>
  <c r="AQ15" i="2"/>
  <c r="AQ17" i="2"/>
  <c r="S19" i="2"/>
  <c r="AQ19" i="2"/>
  <c r="AQ21" i="2"/>
  <c r="AQ23" i="2"/>
  <c r="AQ25" i="2"/>
  <c r="AQ27" i="2"/>
  <c r="AQ29" i="2"/>
  <c r="AQ31" i="2"/>
  <c r="C33" i="2"/>
  <c r="C8" i="3" s="1"/>
  <c r="E33" i="2"/>
  <c r="C10" i="3" s="1"/>
  <c r="G33" i="2"/>
  <c r="I33" i="2"/>
  <c r="K33" i="2"/>
  <c r="M33" i="2"/>
  <c r="O33" i="2"/>
  <c r="C22" i="3" s="1"/>
  <c r="E22" i="3" s="1"/>
  <c r="Q33" i="2"/>
  <c r="S33" i="2"/>
  <c r="C24" i="3" s="1"/>
  <c r="E24" i="3" s="1"/>
  <c r="U33" i="2"/>
  <c r="C26" i="3" s="1"/>
  <c r="W33" i="2"/>
  <c r="Y33" i="2"/>
  <c r="AA33" i="2"/>
  <c r="AC33" i="2"/>
  <c r="C32" i="3" s="1"/>
  <c r="AE33" i="2"/>
  <c r="AG33" i="2"/>
  <c r="AI33" i="2"/>
  <c r="C38" i="3" s="1"/>
  <c r="E38" i="3" s="1"/>
  <c r="AK33" i="2"/>
  <c r="C40" i="3" s="1"/>
  <c r="E40" i="3" s="1"/>
  <c r="AM33" i="2"/>
  <c r="AO33" i="2"/>
  <c r="AQ36" i="2"/>
  <c r="AQ37" i="2"/>
  <c r="AQ38" i="2"/>
  <c r="AN8" i="1"/>
  <c r="AN46" i="1" s="1"/>
  <c r="AN9" i="1"/>
  <c r="AN11" i="1"/>
  <c r="AN12" i="1"/>
  <c r="AN14" i="1"/>
  <c r="AN15" i="1"/>
  <c r="AN17" i="1"/>
  <c r="AN18" i="1"/>
  <c r="J20" i="1"/>
  <c r="J46" i="1" s="1"/>
  <c r="D16" i="3" s="1"/>
  <c r="E16" i="3" s="1"/>
  <c r="AN20" i="1"/>
  <c r="AN21" i="1"/>
  <c r="AN23" i="1"/>
  <c r="AN24" i="1"/>
  <c r="AN26" i="1"/>
  <c r="AN27" i="1"/>
  <c r="AN29" i="1"/>
  <c r="AN30" i="1"/>
  <c r="AN32" i="1"/>
  <c r="AN33" i="1"/>
  <c r="AN35" i="1"/>
  <c r="AN36" i="1"/>
  <c r="AN38" i="1"/>
  <c r="AN39" i="1"/>
  <c r="AN41" i="1"/>
  <c r="AN42" i="1"/>
  <c r="AN44" i="1"/>
  <c r="D46" i="1"/>
  <c r="D10" i="3" s="1"/>
  <c r="E10" i="3" s="1"/>
  <c r="F46" i="1"/>
  <c r="H46" i="1"/>
  <c r="L46" i="1"/>
  <c r="N46" i="1"/>
  <c r="D45" i="3" s="1"/>
  <c r="E45" i="3" s="1"/>
  <c r="P46" i="1"/>
  <c r="D20" i="3" s="1"/>
  <c r="E20" i="3" s="1"/>
  <c r="R46" i="1"/>
  <c r="S46" i="1"/>
  <c r="T46" i="1"/>
  <c r="V46" i="1"/>
  <c r="X46" i="1"/>
  <c r="D26" i="3" s="1"/>
  <c r="Z46" i="1"/>
  <c r="AB46" i="1"/>
  <c r="AC46" i="1"/>
  <c r="AD46" i="1"/>
  <c r="D32" i="3" s="1"/>
  <c r="E32" i="3" s="1"/>
  <c r="AE46" i="1"/>
  <c r="AF46" i="1"/>
  <c r="AG46" i="1"/>
  <c r="AH46" i="1"/>
  <c r="AI46" i="1"/>
  <c r="AJ46" i="1"/>
  <c r="D36" i="3" s="1"/>
  <c r="E36" i="3" s="1"/>
  <c r="AL46" i="1"/>
  <c r="AM46" i="1"/>
  <c r="AP46" i="1"/>
  <c r="AN49" i="1"/>
  <c r="AN50" i="1"/>
  <c r="AN51" i="1"/>
  <c r="D8" i="3"/>
  <c r="C12" i="3"/>
  <c r="D12" i="3"/>
  <c r="E12" i="3"/>
  <c r="C14" i="3"/>
  <c r="D14" i="3"/>
  <c r="E14" i="3" s="1"/>
  <c r="C16" i="3"/>
  <c r="C18" i="3"/>
  <c r="D18" i="3"/>
  <c r="E18" i="3"/>
  <c r="C20" i="3"/>
  <c r="D22" i="3"/>
  <c r="D24" i="3"/>
  <c r="C28" i="3"/>
  <c r="D28" i="3"/>
  <c r="E28" i="3"/>
  <c r="C30" i="3"/>
  <c r="D30" i="3"/>
  <c r="E30" i="3" s="1"/>
  <c r="C34" i="3"/>
  <c r="D34" i="3"/>
  <c r="E34" i="3"/>
  <c r="C36" i="3"/>
  <c r="C42" i="3"/>
  <c r="E42" i="3"/>
  <c r="C45" i="3"/>
  <c r="D47" i="3"/>
  <c r="E47" i="3"/>
  <c r="C49" i="3"/>
  <c r="D49" i="3"/>
  <c r="E49" i="3"/>
  <c r="C52" i="3" l="1"/>
  <c r="E8" i="3"/>
  <c r="D52" i="3"/>
  <c r="E52" i="3" s="1"/>
  <c r="E26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E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34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<sst xmlns="http://schemas.openxmlformats.org/spreadsheetml/2006/main" count="134" uniqueCount="85">
  <si>
    <t>EGM</t>
  </si>
  <si>
    <t>EIM</t>
  </si>
  <si>
    <t>ENW</t>
  </si>
  <si>
    <t>EBS</t>
  </si>
  <si>
    <t>EPI</t>
  </si>
  <si>
    <t>EES</t>
  </si>
  <si>
    <t>EEL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</si>
  <si>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</si>
  <si>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</si>
  <si>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</si>
  <si>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</si>
  <si>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</si>
  <si>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</si>
  <si>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</si>
  <si>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</si>
  <si>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</si>
  <si>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</si>
  <si>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</si>
  <si>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</si>
  <si>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</si>
  <si>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</si>
  <si>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</si>
  <si>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</si>
  <si>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EEOS</t>
  </si>
  <si>
    <t>EGAS</t>
  </si>
  <si>
    <t>ETS</t>
  </si>
  <si>
    <t>TOTAL</t>
  </si>
  <si>
    <t>RAC</t>
  </si>
  <si>
    <t>EIC</t>
  </si>
  <si>
    <t>ESS</t>
  </si>
  <si>
    <t>ELO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</si>
  <si>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</si>
  <si>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</si>
  <si>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</si>
  <si>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</si>
  <si>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</si>
  <si>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</si>
  <si>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</si>
  <si>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</si>
  <si>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</si>
  <si>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</si>
  <si>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</si>
  <si>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</si>
  <si>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</si>
  <si>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</si>
  <si>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</si>
  <si>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</si>
  <si>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</si>
  <si>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</si>
  <si>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</si>
  <si>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</si>
  <si>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</si>
  <si>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</si>
  <si>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</si>
  <si>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</si>
  <si>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</si>
  <si>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</si>
  <si>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Treasury (Joe Deffner)</t>
  </si>
  <si>
    <t>Buildout Amortization (Georganne Hodges)</t>
  </si>
  <si>
    <t>Transaction Support (Mike Patrick)**</t>
  </si>
  <si>
    <t>** Direct Charge to BU - AA Fees</t>
  </si>
  <si>
    <t>Estimated Planning for Related Direct Charges</t>
  </si>
  <si>
    <t>Enron Assurance Services (Mechelle Atwood)***</t>
  </si>
  <si>
    <t>*** Direct Charge to BU - Audit Fees</t>
  </si>
  <si>
    <t>*** Direct Charge to BU - Other O/S Services</t>
  </si>
  <si>
    <t>Transaction Support **</t>
  </si>
  <si>
    <t>Enron Assurance Services ***</t>
  </si>
  <si>
    <t>Forecast for Related Direct Charges</t>
  </si>
  <si>
    <t>Allocated</t>
  </si>
  <si>
    <t>ENA</t>
  </si>
  <si>
    <t>(a)</t>
  </si>
  <si>
    <t>Notes:</t>
  </si>
  <si>
    <t>(a) ENA amounts inlcude Corporate Charge amount as follows: HR - $999K, Legal - $2,383k, Tax - $2,278k.</t>
  </si>
  <si>
    <t xml:space="preserve">     CABC Infrastructure Allocation</t>
  </si>
  <si>
    <t xml:space="preserve">     eSource Infrastructure Allocation</t>
  </si>
  <si>
    <t xml:space="preserve">     Fin Ops Infrastructure Allocation</t>
  </si>
  <si>
    <t xml:space="preserve">     HR Infrastructure Allocation</t>
  </si>
  <si>
    <t xml:space="preserve">     Legal Infrastructure Allocation</t>
  </si>
  <si>
    <t xml:space="preserve">     PR Infrastructure Allocation</t>
  </si>
  <si>
    <t xml:space="preserve">     Research Infrastructure Allocation</t>
  </si>
  <si>
    <t xml:space="preserve">     Tax Infrastructure Allocation</t>
  </si>
  <si>
    <t xml:space="preserve">     Tech Svcs Infrastructure Allocation</t>
  </si>
  <si>
    <t xml:space="preserve">     Trans Suppt Infrastructure Allocation</t>
  </si>
  <si>
    <t xml:space="preserve">     Treasury Infrastructure Allocation</t>
  </si>
  <si>
    <t xml:space="preserve">     EAS Infrastructure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</si>
</sst>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9" fillId="0" borderId="0" xfId="1" applyNumberFormat="1" applyFont="1" applyFill="1"/>
    <xf numFmtId="41" fontId="0" fillId="0" borderId="0" xfId="0" applyNumberFormat="1"/>
    <xf numFmtId="41" fontId="0" fillId="0" borderId="0" xfId="0" applyNumberFormat="1" applyFill="1"/>
    <xf numFmtId="41" fontId="0" fillId="0" borderId="0" xfId="1" applyNumberFormat="1" applyFont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12"/>
  <sheetViews>
    <sheetView tabSelected="1"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 activeCell="AP4" sqref="AP4"/>
    </sheetView>
  </sheetViews>
  <sheetFormatPr defaultRowHeight="12.75" x14ac:dyDescent="0.2"/>
  <cols>
    <col min="1" max="1" width="43.8554687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10.7109375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10.2851562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10.28515625" customWidth="1"/>
    <col min="39" max="39" width="1.42578125" customWidth="1"/>
    <col min="40" max="40" width="11.28515625" bestFit="1" customWidth="1"/>
    <col min="41" max="41" width="2.28515625" customWidth="1"/>
    <col min="42" max="42" width="13.28515625" customWidth="1"/>
    <col min="43" max="43" width="10.7109375" customWidth="1"/>
  </cols>
  <sheetData>
    <row r="1" spans="1:67" ht="15.75" x14ac:dyDescent="0.25">
      <c r="A1" s="5" t="s">
        <v>17</v>
      </c>
    </row>
    <row r="2" spans="1:67" ht="15.75" x14ac:dyDescent="0.25">
      <c r="A2" s="28" t="s">
        <v>18</v>
      </c>
      <c r="B2" s="29"/>
    </row>
    <row r="3" spans="1:67" ht="15.75" x14ac:dyDescent="0.25">
      <c r="A3" s="5" t="s">
        <v>19</v>
      </c>
    </row>
    <row r="4" spans="1:67" ht="15.75" x14ac:dyDescent="0.25">
      <c r="A4" s="5"/>
    </row>
    <row r="5" spans="1:67" x14ac:dyDescent="0.2">
      <c r="L5" s="30"/>
      <c r="M5" s="30"/>
      <c r="R5" s="30"/>
      <c r="S5" s="30"/>
      <c r="X5" s="31" t="s">
        <v>22</v>
      </c>
      <c r="Y5" s="31"/>
      <c r="Z5" s="31"/>
      <c r="AA5" s="31"/>
      <c r="AB5" s="31"/>
    </row>
    <row r="6" spans="1:67" x14ac:dyDescent="0.2">
      <c r="L6" s="20"/>
      <c r="M6" s="20"/>
      <c r="R6" s="20"/>
      <c r="S6" s="20"/>
      <c r="X6" s="20"/>
      <c r="Y6" s="20"/>
      <c r="Z6" s="20"/>
      <c r="AA6" s="20"/>
      <c r="AB6" s="20"/>
      <c r="AN6" s="1" t="s">
        <v>32</v>
      </c>
    </row>
    <row r="7" spans="1:67" x14ac:dyDescent="0.2">
      <c r="A7" s="6" t="s">
        <v>47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39</v>
      </c>
      <c r="O7" s="1"/>
      <c r="P7" s="1" t="s">
        <v>40</v>
      </c>
      <c r="Q7" s="1"/>
      <c r="R7" s="20" t="s">
        <v>23</v>
      </c>
      <c r="S7" s="20"/>
      <c r="T7" s="1" t="s">
        <v>41</v>
      </c>
      <c r="U7" s="1"/>
      <c r="V7" s="1" t="s">
        <v>6</v>
      </c>
      <c r="W7" s="1"/>
      <c r="X7" s="20" t="s">
        <v>45</v>
      </c>
      <c r="Y7" s="20"/>
      <c r="Z7" s="20" t="s">
        <v>22</v>
      </c>
      <c r="AA7" s="20"/>
      <c r="AB7" s="20" t="s">
        <v>27</v>
      </c>
      <c r="AC7" s="1"/>
      <c r="AD7" s="1" t="s">
        <v>24</v>
      </c>
      <c r="AE7" s="14" t="s">
        <v>43</v>
      </c>
      <c r="AF7" s="14"/>
      <c r="AG7" s="1"/>
      <c r="AH7" s="1" t="s">
        <v>31</v>
      </c>
      <c r="AI7" s="1"/>
      <c r="AJ7" s="1" t="s">
        <v>25</v>
      </c>
      <c r="AK7" s="1"/>
      <c r="AL7" s="1" t="s">
        <v>34</v>
      </c>
      <c r="AM7" s="1"/>
      <c r="AN7" s="1" t="s">
        <v>68</v>
      </c>
      <c r="AO7" s="1"/>
      <c r="AP7" s="1" t="s">
        <v>69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1" t="s">
        <v>48</v>
      </c>
      <c r="C8" s="18"/>
      <c r="D8" s="18">
        <v>2244447</v>
      </c>
      <c r="E8" s="18"/>
      <c r="F8" s="18">
        <v>387960</v>
      </c>
      <c r="G8" s="18"/>
      <c r="H8" s="18">
        <v>0</v>
      </c>
      <c r="I8" s="18"/>
      <c r="J8" s="18">
        <v>0</v>
      </c>
      <c r="K8" s="18"/>
      <c r="L8" s="18">
        <v>0</v>
      </c>
      <c r="M8" s="18"/>
      <c r="N8" s="18">
        <v>0</v>
      </c>
      <c r="O8" s="18"/>
      <c r="P8" s="18">
        <v>0</v>
      </c>
      <c r="Q8" s="18"/>
      <c r="R8" s="18">
        <v>0</v>
      </c>
      <c r="S8" s="18"/>
      <c r="T8" s="18">
        <v>476443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960823</v>
      </c>
      <c r="AM8" s="18"/>
      <c r="AN8" s="18">
        <f>SUM(C8:AM8)</f>
        <v>4069673</v>
      </c>
      <c r="AP8" s="26">
        <v>1455777</v>
      </c>
    </row>
    <row r="9" spans="1:67" s="11" customFormat="1" x14ac:dyDescent="0.2">
      <c r="A9" s="10" t="s">
        <v>73</v>
      </c>
      <c r="C9" s="18"/>
      <c r="D9" s="18">
        <v>113000</v>
      </c>
      <c r="E9" s="18"/>
      <c r="F9" s="18">
        <v>28000</v>
      </c>
      <c r="G9" s="18"/>
      <c r="H9" s="18">
        <v>0</v>
      </c>
      <c r="I9" s="18"/>
      <c r="J9" s="18">
        <v>0</v>
      </c>
      <c r="K9" s="18"/>
      <c r="L9" s="18">
        <v>0</v>
      </c>
      <c r="M9" s="18"/>
      <c r="N9" s="18">
        <v>0</v>
      </c>
      <c r="O9" s="18"/>
      <c r="P9" s="18">
        <v>0</v>
      </c>
      <c r="Q9" s="18"/>
      <c r="R9" s="18">
        <v>0</v>
      </c>
      <c r="S9" s="18"/>
      <c r="T9" s="18">
        <v>28000</v>
      </c>
      <c r="U9" s="18"/>
      <c r="V9" s="18">
        <v>0</v>
      </c>
      <c r="W9" s="18"/>
      <c r="X9" s="18">
        <v>0</v>
      </c>
      <c r="Y9" s="18"/>
      <c r="Z9" s="18">
        <v>0</v>
      </c>
      <c r="AA9" s="18"/>
      <c r="AB9" s="18">
        <v>0</v>
      </c>
      <c r="AC9" s="18"/>
      <c r="AD9" s="18">
        <v>0</v>
      </c>
      <c r="AE9" s="18"/>
      <c r="AF9" s="18"/>
      <c r="AG9" s="18"/>
      <c r="AH9" s="18">
        <v>0</v>
      </c>
      <c r="AI9" s="18"/>
      <c r="AJ9" s="18">
        <v>0</v>
      </c>
      <c r="AK9" s="18"/>
      <c r="AL9" s="18">
        <v>141000</v>
      </c>
      <c r="AM9" s="18"/>
      <c r="AN9" s="18">
        <f>SUM(C9:AM9)</f>
        <v>310000</v>
      </c>
      <c r="AP9" s="26">
        <v>197000</v>
      </c>
    </row>
    <row r="10" spans="1:67" s="11" customFormat="1" x14ac:dyDescent="0.2">
      <c r="A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P10" s="26"/>
    </row>
    <row r="11" spans="1:67" s="11" customFormat="1" x14ac:dyDescent="0.2">
      <c r="A11" s="21" t="s">
        <v>49</v>
      </c>
      <c r="C11" s="18"/>
      <c r="D11" s="18">
        <v>62438</v>
      </c>
      <c r="E11" s="18"/>
      <c r="F11" s="18">
        <v>164141</v>
      </c>
      <c r="G11" s="18"/>
      <c r="H11" s="18">
        <v>54714</v>
      </c>
      <c r="I11" s="18"/>
      <c r="J11" s="18">
        <v>216280</v>
      </c>
      <c r="K11" s="18"/>
      <c r="L11" s="18">
        <v>9655</v>
      </c>
      <c r="M11" s="18"/>
      <c r="N11" s="18">
        <v>0</v>
      </c>
      <c r="O11" s="18"/>
      <c r="P11" s="18">
        <v>0</v>
      </c>
      <c r="Q11" s="18"/>
      <c r="R11" s="18">
        <v>16736</v>
      </c>
      <c r="S11" s="18"/>
      <c r="T11" s="18">
        <v>40552</v>
      </c>
      <c r="U11" s="18"/>
      <c r="V11" s="18">
        <v>14161</v>
      </c>
      <c r="W11" s="18"/>
      <c r="X11" s="18">
        <v>0</v>
      </c>
      <c r="Y11" s="18"/>
      <c r="Z11" s="18">
        <v>165428</v>
      </c>
      <c r="AA11" s="18"/>
      <c r="AB11" s="18">
        <v>0</v>
      </c>
      <c r="AC11" s="18"/>
      <c r="AD11" s="18">
        <v>2575</v>
      </c>
      <c r="AE11" s="18">
        <v>0</v>
      </c>
      <c r="AF11" s="18"/>
      <c r="AG11" s="18"/>
      <c r="AH11" s="18">
        <v>0</v>
      </c>
      <c r="AI11" s="18"/>
      <c r="AJ11" s="18">
        <v>9012</v>
      </c>
      <c r="AK11" s="18"/>
      <c r="AL11" s="18">
        <v>6437</v>
      </c>
      <c r="AM11" s="18"/>
      <c r="AN11" s="18">
        <f>SUM(C11:AM11)</f>
        <v>762129</v>
      </c>
      <c r="AP11" s="26">
        <v>267774</v>
      </c>
    </row>
    <row r="12" spans="1:67" s="11" customFormat="1" x14ac:dyDescent="0.2">
      <c r="A12" s="10" t="s">
        <v>74</v>
      </c>
      <c r="C12" s="18"/>
      <c r="D12" s="18">
        <v>28000</v>
      </c>
      <c r="E12" s="18"/>
      <c r="F12" s="18">
        <v>28000</v>
      </c>
      <c r="G12" s="18"/>
      <c r="H12" s="18">
        <v>0</v>
      </c>
      <c r="I12" s="18"/>
      <c r="J12" s="18">
        <v>28000</v>
      </c>
      <c r="K12" s="18"/>
      <c r="L12" s="18">
        <v>0</v>
      </c>
      <c r="M12" s="18"/>
      <c r="N12" s="18">
        <v>0</v>
      </c>
      <c r="O12" s="18"/>
      <c r="P12" s="18">
        <v>0</v>
      </c>
      <c r="Q12" s="18"/>
      <c r="R12" s="18">
        <v>0</v>
      </c>
      <c r="S12" s="18"/>
      <c r="T12" s="18">
        <v>0</v>
      </c>
      <c r="U12" s="18"/>
      <c r="V12" s="18">
        <v>0</v>
      </c>
      <c r="W12" s="18"/>
      <c r="X12" s="18">
        <v>0</v>
      </c>
      <c r="Y12" s="18"/>
      <c r="Z12" s="18">
        <v>28000</v>
      </c>
      <c r="AA12" s="18"/>
      <c r="AB12" s="18">
        <v>0</v>
      </c>
      <c r="AC12" s="18"/>
      <c r="AD12" s="18">
        <v>0</v>
      </c>
      <c r="AE12" s="18"/>
      <c r="AF12" s="18"/>
      <c r="AG12" s="18"/>
      <c r="AH12" s="18">
        <v>0</v>
      </c>
      <c r="AI12" s="18"/>
      <c r="AJ12" s="18">
        <v>0</v>
      </c>
      <c r="AK12" s="18"/>
      <c r="AL12" s="18">
        <v>0</v>
      </c>
      <c r="AM12" s="18"/>
      <c r="AN12" s="18">
        <f>SUM(C12:AM12)</f>
        <v>112000</v>
      </c>
      <c r="AP12" s="26">
        <v>56000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P13" s="26"/>
    </row>
    <row r="14" spans="1:67" s="11" customFormat="1" x14ac:dyDescent="0.2">
      <c r="A14" s="21" t="s">
        <v>50</v>
      </c>
      <c r="C14" s="18"/>
      <c r="D14" s="18">
        <v>623261</v>
      </c>
      <c r="E14" s="18"/>
      <c r="F14" s="18">
        <v>249373</v>
      </c>
      <c r="G14" s="18"/>
      <c r="H14" s="18">
        <v>119636</v>
      </c>
      <c r="I14" s="18"/>
      <c r="J14" s="18">
        <v>2280678</v>
      </c>
      <c r="K14" s="18"/>
      <c r="L14" s="18">
        <v>1003586</v>
      </c>
      <c r="M14" s="18"/>
      <c r="N14" s="18">
        <v>522359</v>
      </c>
      <c r="O14" s="18"/>
      <c r="P14" s="18">
        <v>3049514</v>
      </c>
      <c r="Q14" s="18"/>
      <c r="R14" s="18">
        <v>34373</v>
      </c>
      <c r="S14" s="18"/>
      <c r="T14" s="18">
        <v>0</v>
      </c>
      <c r="U14" s="18"/>
      <c r="V14" s="18">
        <v>52756</v>
      </c>
      <c r="W14" s="18"/>
      <c r="X14" s="18">
        <v>0</v>
      </c>
      <c r="Y14" s="18"/>
      <c r="Z14" s="18">
        <v>0</v>
      </c>
      <c r="AA14" s="18"/>
      <c r="AB14" s="18">
        <v>0</v>
      </c>
      <c r="AC14" s="18"/>
      <c r="AD14" s="18">
        <v>0</v>
      </c>
      <c r="AE14" s="18">
        <v>0</v>
      </c>
      <c r="AF14" s="18"/>
      <c r="AG14" s="18"/>
      <c r="AH14" s="18">
        <v>0</v>
      </c>
      <c r="AI14" s="18"/>
      <c r="AJ14" s="18">
        <v>0</v>
      </c>
      <c r="AK14" s="18"/>
      <c r="AL14" s="18">
        <v>565501</v>
      </c>
      <c r="AM14" s="18"/>
      <c r="AN14" s="18">
        <f>SUM(C14:AM14)</f>
        <v>8501037</v>
      </c>
      <c r="AP14" s="26">
        <v>7805499</v>
      </c>
    </row>
    <row r="15" spans="1:67" s="11" customFormat="1" x14ac:dyDescent="0.2">
      <c r="A15" s="10" t="s">
        <v>75</v>
      </c>
      <c r="C15" s="18"/>
      <c r="D15" s="18">
        <v>56000</v>
      </c>
      <c r="E15" s="18"/>
      <c r="F15" s="18">
        <v>56000</v>
      </c>
      <c r="G15" s="18"/>
      <c r="H15" s="18">
        <v>28000</v>
      </c>
      <c r="I15" s="18"/>
      <c r="J15" s="18">
        <v>536000</v>
      </c>
      <c r="K15" s="18"/>
      <c r="L15" s="18">
        <v>254000</v>
      </c>
      <c r="M15" s="18"/>
      <c r="N15" s="18">
        <v>113000</v>
      </c>
      <c r="O15" s="18"/>
      <c r="P15" s="18">
        <v>705000</v>
      </c>
      <c r="Q15" s="18"/>
      <c r="R15" s="18">
        <v>28000</v>
      </c>
      <c r="S15" s="18"/>
      <c r="T15" s="18">
        <v>0</v>
      </c>
      <c r="U15" s="18"/>
      <c r="V15" s="18">
        <v>28000</v>
      </c>
      <c r="W15" s="18"/>
      <c r="X15" s="18">
        <v>0</v>
      </c>
      <c r="Y15" s="18"/>
      <c r="Z15" s="18">
        <v>0</v>
      </c>
      <c r="AA15" s="18"/>
      <c r="AB15" s="18">
        <v>0</v>
      </c>
      <c r="AC15" s="18"/>
      <c r="AD15" s="18">
        <v>0</v>
      </c>
      <c r="AE15" s="18"/>
      <c r="AF15" s="18"/>
      <c r="AG15" s="18"/>
      <c r="AH15" s="18">
        <v>0</v>
      </c>
      <c r="AI15" s="18"/>
      <c r="AJ15" s="18">
        <v>0</v>
      </c>
      <c r="AK15" s="18"/>
      <c r="AL15" s="18">
        <v>141000</v>
      </c>
      <c r="AM15" s="18"/>
      <c r="AN15" s="18">
        <f>SUM(C15:AM15)</f>
        <v>1945000</v>
      </c>
      <c r="AP15" s="26">
        <v>1947000</v>
      </c>
    </row>
    <row r="16" spans="1:67" s="11" customFormat="1" x14ac:dyDescent="0.2">
      <c r="A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P16" s="26"/>
    </row>
    <row r="17" spans="1:43" s="11" customFormat="1" x14ac:dyDescent="0.2">
      <c r="A17" s="21" t="s">
        <v>51</v>
      </c>
      <c r="C17" s="18"/>
      <c r="D17" s="18">
        <v>1487661</v>
      </c>
      <c r="E17" s="18"/>
      <c r="F17" s="18">
        <v>922323</v>
      </c>
      <c r="G17" s="18"/>
      <c r="H17" s="18">
        <v>5642825</v>
      </c>
      <c r="I17" s="18"/>
      <c r="J17" s="18">
        <v>1200000</v>
      </c>
      <c r="K17" s="18"/>
      <c r="L17" s="24">
        <v>165015</v>
      </c>
      <c r="M17" s="18"/>
      <c r="N17" s="18">
        <v>0</v>
      </c>
      <c r="O17" s="18"/>
      <c r="P17" s="24">
        <v>108745</v>
      </c>
      <c r="Q17" s="18"/>
      <c r="R17" s="18">
        <v>792706</v>
      </c>
      <c r="S17" s="18"/>
      <c r="T17" s="18">
        <v>5123679</v>
      </c>
      <c r="U17" s="18"/>
      <c r="V17" s="18">
        <v>90000</v>
      </c>
      <c r="W17" s="18"/>
      <c r="X17" s="18">
        <v>0</v>
      </c>
      <c r="Y17" s="18"/>
      <c r="Z17" s="18">
        <v>1816850</v>
      </c>
      <c r="AA17" s="18"/>
      <c r="AB17" s="18">
        <v>0</v>
      </c>
      <c r="AC17" s="18"/>
      <c r="AD17" s="18">
        <v>16724</v>
      </c>
      <c r="AE17" s="18">
        <v>0</v>
      </c>
      <c r="AF17" s="18"/>
      <c r="AG17" s="18"/>
      <c r="AH17" s="18">
        <v>0</v>
      </c>
      <c r="AI17" s="18"/>
      <c r="AJ17" s="18">
        <v>195324</v>
      </c>
      <c r="AK17" s="18"/>
      <c r="AL17" s="18">
        <v>0</v>
      </c>
      <c r="AM17" s="18"/>
      <c r="AN17" s="18">
        <f>SUM(C17:AM17)</f>
        <v>17561852</v>
      </c>
      <c r="AP17" s="26">
        <v>3650632</v>
      </c>
      <c r="AQ17" s="11" t="s">
        <v>70</v>
      </c>
    </row>
    <row r="18" spans="1:43" s="11" customFormat="1" x14ac:dyDescent="0.2">
      <c r="A18" s="10" t="s">
        <v>76</v>
      </c>
      <c r="C18" s="18"/>
      <c r="D18" s="18">
        <v>254000</v>
      </c>
      <c r="E18" s="18"/>
      <c r="F18" s="18">
        <v>226000</v>
      </c>
      <c r="G18" s="18"/>
      <c r="H18" s="18">
        <v>987000</v>
      </c>
      <c r="I18" s="18"/>
      <c r="J18" s="18">
        <v>282000</v>
      </c>
      <c r="K18" s="18"/>
      <c r="L18" s="18">
        <v>28000</v>
      </c>
      <c r="M18" s="18"/>
      <c r="N18" s="18">
        <v>0</v>
      </c>
      <c r="O18" s="18"/>
      <c r="P18" s="18">
        <v>28000</v>
      </c>
      <c r="Q18" s="18"/>
      <c r="R18" s="18">
        <v>197000</v>
      </c>
      <c r="S18" s="18"/>
      <c r="T18" s="18">
        <v>1213000</v>
      </c>
      <c r="U18" s="18"/>
      <c r="V18" s="18">
        <v>28000</v>
      </c>
      <c r="W18" s="18"/>
      <c r="X18" s="18">
        <v>0</v>
      </c>
      <c r="Y18" s="18"/>
      <c r="Z18" s="18">
        <v>423000</v>
      </c>
      <c r="AA18" s="18"/>
      <c r="AB18" s="18">
        <v>0</v>
      </c>
      <c r="AC18" s="18"/>
      <c r="AD18" s="18">
        <v>0</v>
      </c>
      <c r="AE18" s="18"/>
      <c r="AF18" s="18"/>
      <c r="AG18" s="18"/>
      <c r="AH18" s="18">
        <v>0</v>
      </c>
      <c r="AI18" s="18"/>
      <c r="AJ18" s="18">
        <v>56000</v>
      </c>
      <c r="AK18" s="18"/>
      <c r="AL18" s="18">
        <v>0</v>
      </c>
      <c r="AM18" s="18"/>
      <c r="AN18" s="18">
        <f>SUM(C18:AM18)</f>
        <v>3722000</v>
      </c>
      <c r="AP18" s="26">
        <v>1298000</v>
      </c>
    </row>
    <row r="19" spans="1:43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P19" s="26"/>
    </row>
    <row r="20" spans="1:43" s="11" customFormat="1" x14ac:dyDescent="0.2">
      <c r="A20" s="21" t="s">
        <v>52</v>
      </c>
      <c r="C20" s="18"/>
      <c r="D20" s="18">
        <v>7258185</v>
      </c>
      <c r="E20" s="18"/>
      <c r="F20" s="18">
        <v>7403170</v>
      </c>
      <c r="G20" s="18"/>
      <c r="H20" s="18">
        <v>1516136</v>
      </c>
      <c r="I20" s="18"/>
      <c r="J20" s="18">
        <f>5000000+3000000</f>
        <v>8000000</v>
      </c>
      <c r="K20" s="18"/>
      <c r="L20" s="18">
        <v>964506</v>
      </c>
      <c r="M20" s="18"/>
      <c r="N20" s="18">
        <v>821112</v>
      </c>
      <c r="O20" s="18"/>
      <c r="P20" s="18">
        <v>398112</v>
      </c>
      <c r="Q20" s="18"/>
      <c r="R20" s="18">
        <v>0</v>
      </c>
      <c r="S20" s="18"/>
      <c r="T20" s="18">
        <v>0</v>
      </c>
      <c r="U20" s="18"/>
      <c r="V20" s="18">
        <v>33555</v>
      </c>
      <c r="W20" s="18"/>
      <c r="X20" s="18">
        <v>1021402</v>
      </c>
      <c r="Y20" s="18"/>
      <c r="Z20" s="18">
        <v>94280</v>
      </c>
      <c r="AA20" s="18"/>
      <c r="AB20" s="18">
        <v>259868</v>
      </c>
      <c r="AC20" s="18"/>
      <c r="AD20" s="18">
        <v>1869171</v>
      </c>
      <c r="AE20" s="18">
        <v>0</v>
      </c>
      <c r="AF20" s="18"/>
      <c r="AG20" s="18"/>
      <c r="AH20" s="18">
        <v>116810</v>
      </c>
      <c r="AI20" s="18"/>
      <c r="AJ20" s="18">
        <v>0</v>
      </c>
      <c r="AK20" s="18"/>
      <c r="AL20" s="18">
        <v>0</v>
      </c>
      <c r="AM20" s="18"/>
      <c r="AN20" s="18">
        <f>SUM(C20:AM20)</f>
        <v>29756307</v>
      </c>
      <c r="AP20" s="26">
        <v>24121730</v>
      </c>
      <c r="AQ20" s="11" t="s">
        <v>70</v>
      </c>
    </row>
    <row r="21" spans="1:43" s="11" customFormat="1" x14ac:dyDescent="0.2">
      <c r="A21" s="10" t="s">
        <v>77</v>
      </c>
      <c r="C21" s="18"/>
      <c r="D21" s="18">
        <v>480000</v>
      </c>
      <c r="E21" s="18"/>
      <c r="F21" s="18">
        <v>282000</v>
      </c>
      <c r="G21" s="18"/>
      <c r="H21" s="18">
        <v>141000</v>
      </c>
      <c r="I21" s="18"/>
      <c r="J21" s="18">
        <v>423000</v>
      </c>
      <c r="K21" s="18"/>
      <c r="L21" s="18">
        <v>56000</v>
      </c>
      <c r="M21" s="18"/>
      <c r="N21" s="18">
        <v>56000</v>
      </c>
      <c r="O21" s="18"/>
      <c r="P21" s="18">
        <v>28000</v>
      </c>
      <c r="Q21" s="18"/>
      <c r="R21" s="18">
        <v>0</v>
      </c>
      <c r="S21" s="18"/>
      <c r="T21" s="18">
        <v>0</v>
      </c>
      <c r="U21" s="18"/>
      <c r="V21" s="18">
        <v>0</v>
      </c>
      <c r="W21" s="18"/>
      <c r="X21" s="18">
        <v>85000</v>
      </c>
      <c r="Y21" s="18"/>
      <c r="Z21" s="18">
        <v>0</v>
      </c>
      <c r="AA21" s="18"/>
      <c r="AB21" s="18">
        <v>28000</v>
      </c>
      <c r="AC21" s="18"/>
      <c r="AD21" s="18">
        <v>141000</v>
      </c>
      <c r="AE21" s="18"/>
      <c r="AF21" s="18"/>
      <c r="AG21" s="18"/>
      <c r="AH21" s="18">
        <v>0</v>
      </c>
      <c r="AI21" s="18"/>
      <c r="AJ21" s="18">
        <v>0</v>
      </c>
      <c r="AK21" s="18"/>
      <c r="AL21" s="18">
        <v>0</v>
      </c>
      <c r="AM21" s="18"/>
      <c r="AN21" s="18">
        <f>SUM(C21:AM21)</f>
        <v>1720000</v>
      </c>
      <c r="AP21" s="26">
        <v>1862000</v>
      </c>
    </row>
    <row r="22" spans="1:43" s="11" customFormat="1" x14ac:dyDescent="0.2">
      <c r="A22" s="1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P22" s="26"/>
    </row>
    <row r="23" spans="1:43" s="11" customFormat="1" x14ac:dyDescent="0.2">
      <c r="A23" s="21" t="s">
        <v>53</v>
      </c>
      <c r="C23" s="18"/>
      <c r="D23" s="18">
        <v>430686</v>
      </c>
      <c r="E23" s="18"/>
      <c r="F23" s="18">
        <v>344549</v>
      </c>
      <c r="G23" s="18"/>
      <c r="H23" s="18">
        <v>344549</v>
      </c>
      <c r="I23" s="18"/>
      <c r="J23" s="18">
        <v>86137</v>
      </c>
      <c r="K23" s="18"/>
      <c r="L23" s="18">
        <v>0</v>
      </c>
      <c r="M23" s="18"/>
      <c r="N23" s="18">
        <v>0</v>
      </c>
      <c r="O23" s="18"/>
      <c r="P23" s="18">
        <v>0</v>
      </c>
      <c r="Q23" s="18"/>
      <c r="R23" s="18">
        <v>0</v>
      </c>
      <c r="S23" s="18"/>
      <c r="T23" s="18">
        <v>0</v>
      </c>
      <c r="U23" s="18"/>
      <c r="V23" s="18">
        <v>0</v>
      </c>
      <c r="W23" s="18"/>
      <c r="X23" s="18">
        <v>0</v>
      </c>
      <c r="Y23" s="18"/>
      <c r="Z23" s="18">
        <v>0</v>
      </c>
      <c r="AA23" s="18"/>
      <c r="AB23" s="18">
        <v>0</v>
      </c>
      <c r="AC23" s="18"/>
      <c r="AD23" s="18">
        <v>0</v>
      </c>
      <c r="AE23" s="18">
        <v>0</v>
      </c>
      <c r="AF23" s="18"/>
      <c r="AG23" s="18"/>
      <c r="AH23" s="18">
        <v>0</v>
      </c>
      <c r="AI23" s="18"/>
      <c r="AJ23" s="18">
        <v>0</v>
      </c>
      <c r="AK23" s="18"/>
      <c r="AL23" s="18">
        <v>0</v>
      </c>
      <c r="AM23" s="18"/>
      <c r="AN23" s="18">
        <f>SUM(C23:AM23)</f>
        <v>1205921</v>
      </c>
      <c r="AP23" s="26">
        <v>516823</v>
      </c>
    </row>
    <row r="24" spans="1:43" s="11" customFormat="1" x14ac:dyDescent="0.2">
      <c r="A24" s="10" t="s">
        <v>78</v>
      </c>
      <c r="C24" s="18"/>
      <c r="D24" s="18">
        <v>56000</v>
      </c>
      <c r="E24" s="18"/>
      <c r="F24" s="18">
        <v>56000</v>
      </c>
      <c r="G24" s="18"/>
      <c r="H24" s="18">
        <v>56000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/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168000</v>
      </c>
      <c r="AP24" s="26">
        <v>113000</v>
      </c>
    </row>
    <row r="25" spans="1:43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P25" s="26"/>
    </row>
    <row r="26" spans="1:43" s="11" customFormat="1" x14ac:dyDescent="0.2">
      <c r="A26" s="21" t="s">
        <v>54</v>
      </c>
      <c r="C26" s="18"/>
      <c r="D26" s="18">
        <v>2398666</v>
      </c>
      <c r="E26" s="18"/>
      <c r="F26" s="18">
        <v>599666</v>
      </c>
      <c r="G26" s="18"/>
      <c r="H26" s="18">
        <v>0</v>
      </c>
      <c r="I26" s="18"/>
      <c r="J26" s="18">
        <v>199889</v>
      </c>
      <c r="K26" s="18"/>
      <c r="L26" s="18">
        <v>0</v>
      </c>
      <c r="M26" s="18"/>
      <c r="N26" s="18">
        <v>0</v>
      </c>
      <c r="O26" s="18"/>
      <c r="P26" s="18">
        <v>639644</v>
      </c>
      <c r="Q26" s="18"/>
      <c r="R26" s="18">
        <v>0</v>
      </c>
      <c r="S26" s="18"/>
      <c r="T26" s="18">
        <v>1059411</v>
      </c>
      <c r="U26" s="18"/>
      <c r="V26" s="18">
        <v>199889</v>
      </c>
      <c r="W26" s="18"/>
      <c r="X26" s="18">
        <v>0</v>
      </c>
      <c r="Y26" s="18"/>
      <c r="Z26" s="18">
        <v>0</v>
      </c>
      <c r="AA26" s="18"/>
      <c r="AB26" s="18">
        <v>1798999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399778</v>
      </c>
      <c r="AK26" s="18"/>
      <c r="AL26" s="18">
        <v>0</v>
      </c>
      <c r="AM26" s="18"/>
      <c r="AN26" s="18">
        <f>SUM(C26:AM26)</f>
        <v>7295942</v>
      </c>
      <c r="AP26" s="26">
        <v>2698499</v>
      </c>
    </row>
    <row r="27" spans="1:43" s="11" customFormat="1" x14ac:dyDescent="0.2">
      <c r="A27" s="10" t="s">
        <v>79</v>
      </c>
      <c r="C27" s="18"/>
      <c r="D27" s="18">
        <v>282000</v>
      </c>
      <c r="E27" s="18"/>
      <c r="F27" s="18">
        <v>85000</v>
      </c>
      <c r="G27" s="18"/>
      <c r="H27" s="18">
        <v>0</v>
      </c>
      <c r="I27" s="18"/>
      <c r="J27" s="18">
        <v>28000</v>
      </c>
      <c r="K27" s="18"/>
      <c r="L27" s="18">
        <v>0</v>
      </c>
      <c r="M27" s="18"/>
      <c r="N27" s="18">
        <v>0</v>
      </c>
      <c r="O27" s="18"/>
      <c r="P27" s="18">
        <v>85000</v>
      </c>
      <c r="Q27" s="18"/>
      <c r="R27" s="18">
        <v>0</v>
      </c>
      <c r="S27" s="18"/>
      <c r="T27" s="18">
        <v>169000</v>
      </c>
      <c r="U27" s="18"/>
      <c r="V27" s="18">
        <v>28000</v>
      </c>
      <c r="W27" s="18"/>
      <c r="X27" s="18">
        <v>0</v>
      </c>
      <c r="Y27" s="18"/>
      <c r="Z27" s="18">
        <v>0</v>
      </c>
      <c r="AA27" s="18"/>
      <c r="AB27" s="18">
        <v>254000</v>
      </c>
      <c r="AC27" s="18"/>
      <c r="AD27" s="18">
        <v>0</v>
      </c>
      <c r="AE27" s="18"/>
      <c r="AF27" s="18"/>
      <c r="AG27" s="18"/>
      <c r="AH27" s="18">
        <v>0</v>
      </c>
      <c r="AI27" s="18"/>
      <c r="AJ27" s="18">
        <v>56000</v>
      </c>
      <c r="AK27" s="18"/>
      <c r="AL27" s="18">
        <v>0</v>
      </c>
      <c r="AM27" s="18"/>
      <c r="AN27" s="18">
        <f>SUM(C27:AM27)</f>
        <v>987000</v>
      </c>
      <c r="AP27" s="26">
        <v>423000</v>
      </c>
    </row>
    <row r="28" spans="1:43" s="11" customFormat="1" x14ac:dyDescent="0.2">
      <c r="A28" s="10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P28" s="26"/>
    </row>
    <row r="29" spans="1:43" s="11" customFormat="1" x14ac:dyDescent="0.2">
      <c r="A29" s="21" t="s">
        <v>55</v>
      </c>
      <c r="C29" s="18"/>
      <c r="D29" s="18">
        <v>1153333</v>
      </c>
      <c r="E29" s="18"/>
      <c r="F29" s="18">
        <v>1383998</v>
      </c>
      <c r="G29" s="18"/>
      <c r="H29" s="18">
        <v>415200</v>
      </c>
      <c r="I29" s="18"/>
      <c r="J29" s="18">
        <v>0</v>
      </c>
      <c r="K29" s="18"/>
      <c r="L29" s="18">
        <v>0</v>
      </c>
      <c r="M29" s="18"/>
      <c r="N29" s="18">
        <v>0</v>
      </c>
      <c r="O29" s="18"/>
      <c r="P29" s="18">
        <v>0</v>
      </c>
      <c r="Q29" s="18"/>
      <c r="R29" s="18">
        <v>0</v>
      </c>
      <c r="S29" s="18"/>
      <c r="T29" s="18">
        <v>0</v>
      </c>
      <c r="U29" s="18"/>
      <c r="V29" s="18">
        <v>46133</v>
      </c>
      <c r="W29" s="18"/>
      <c r="X29" s="18">
        <v>230666</v>
      </c>
      <c r="Y29" s="18"/>
      <c r="Z29" s="18">
        <v>0</v>
      </c>
      <c r="AA29" s="18"/>
      <c r="AB29" s="18">
        <v>0</v>
      </c>
      <c r="AC29" s="18"/>
      <c r="AD29" s="18">
        <v>0</v>
      </c>
      <c r="AE29" s="18">
        <v>0</v>
      </c>
      <c r="AF29" s="18"/>
      <c r="AG29" s="18"/>
      <c r="AH29" s="18">
        <v>0</v>
      </c>
      <c r="AI29" s="18"/>
      <c r="AJ29" s="18">
        <v>0</v>
      </c>
      <c r="AK29" s="18"/>
      <c r="AL29" s="18">
        <v>0</v>
      </c>
      <c r="AM29" s="18"/>
      <c r="AN29" s="18">
        <f>SUM(C29:AM29)</f>
        <v>3229330</v>
      </c>
      <c r="AP29" s="26">
        <v>3661998</v>
      </c>
      <c r="AQ29" s="11" t="s">
        <v>70</v>
      </c>
    </row>
    <row r="30" spans="1:43" s="11" customFormat="1" x14ac:dyDescent="0.2">
      <c r="A30" s="10" t="s">
        <v>80</v>
      </c>
      <c r="C30" s="18"/>
      <c r="D30" s="18">
        <v>141000</v>
      </c>
      <c r="E30" s="18"/>
      <c r="F30" s="18">
        <v>113000</v>
      </c>
      <c r="G30" s="18"/>
      <c r="H30" s="18">
        <v>56000</v>
      </c>
      <c r="I30" s="18"/>
      <c r="J30" s="18">
        <v>0</v>
      </c>
      <c r="K30" s="18"/>
      <c r="L30" s="18">
        <v>0</v>
      </c>
      <c r="M30" s="18"/>
      <c r="N30" s="18">
        <v>0</v>
      </c>
      <c r="O30" s="18"/>
      <c r="P30" s="18">
        <v>0</v>
      </c>
      <c r="Q30" s="18"/>
      <c r="R30" s="18">
        <v>0</v>
      </c>
      <c r="S30" s="18"/>
      <c r="T30" s="18">
        <v>0</v>
      </c>
      <c r="U30" s="18"/>
      <c r="V30" s="18">
        <v>0</v>
      </c>
      <c r="W30" s="18"/>
      <c r="X30" s="18">
        <v>28000</v>
      </c>
      <c r="Y30" s="18"/>
      <c r="Z30" s="18">
        <v>0</v>
      </c>
      <c r="AA30" s="18"/>
      <c r="AB30" s="18"/>
      <c r="AC30" s="18"/>
      <c r="AD30" s="18">
        <v>0</v>
      </c>
      <c r="AE30" s="18"/>
      <c r="AF30" s="18"/>
      <c r="AG30" s="18"/>
      <c r="AH30" s="18">
        <v>0</v>
      </c>
      <c r="AI30" s="18"/>
      <c r="AJ30" s="18">
        <v>0</v>
      </c>
      <c r="AK30" s="18"/>
      <c r="AL30" s="18">
        <v>0</v>
      </c>
      <c r="AM30" s="18"/>
      <c r="AN30" s="18">
        <f>SUM(C30:AM30)</f>
        <v>338000</v>
      </c>
      <c r="AP30" s="26">
        <v>282000</v>
      </c>
    </row>
    <row r="31" spans="1:43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P31" s="26"/>
    </row>
    <row r="32" spans="1:43" s="11" customFormat="1" x14ac:dyDescent="0.2">
      <c r="A32" s="21" t="s">
        <v>56</v>
      </c>
      <c r="C32" s="18"/>
      <c r="D32" s="18">
        <v>0</v>
      </c>
      <c r="E32" s="18"/>
      <c r="F32" s="18">
        <v>0</v>
      </c>
      <c r="G32" s="18"/>
      <c r="H32" s="18">
        <v>0</v>
      </c>
      <c r="I32" s="18"/>
      <c r="J32" s="18">
        <v>0</v>
      </c>
      <c r="K32" s="18"/>
      <c r="L32" s="18">
        <v>0</v>
      </c>
      <c r="M32" s="18"/>
      <c r="N32" s="18">
        <v>0</v>
      </c>
      <c r="O32" s="18"/>
      <c r="P32" s="18">
        <v>0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0</v>
      </c>
      <c r="AP32" s="26">
        <v>2714220</v>
      </c>
    </row>
    <row r="33" spans="1:71" s="11" customFormat="1" x14ac:dyDescent="0.2">
      <c r="A33" s="10" t="s">
        <v>81</v>
      </c>
      <c r="C33" s="18"/>
      <c r="D33" s="18">
        <v>0</v>
      </c>
      <c r="E33" s="18"/>
      <c r="F33" s="18">
        <v>0</v>
      </c>
      <c r="G33" s="18"/>
      <c r="H33" s="18">
        <v>0</v>
      </c>
      <c r="I33" s="18"/>
      <c r="J33" s="18">
        <v>0</v>
      </c>
      <c r="K33" s="18"/>
      <c r="L33" s="18">
        <v>0</v>
      </c>
      <c r="M33" s="18"/>
      <c r="N33" s="18">
        <v>0</v>
      </c>
      <c r="O33" s="18"/>
      <c r="P33" s="18">
        <v>0</v>
      </c>
      <c r="Q33" s="18"/>
      <c r="R33" s="18">
        <v>0</v>
      </c>
      <c r="S33" s="18"/>
      <c r="T33" s="18">
        <v>0</v>
      </c>
      <c r="U33" s="18"/>
      <c r="V33" s="18">
        <v>0</v>
      </c>
      <c r="W33" s="18"/>
      <c r="X33" s="18">
        <v>0</v>
      </c>
      <c r="Y33" s="18"/>
      <c r="Z33" s="18">
        <v>0</v>
      </c>
      <c r="AA33" s="18"/>
      <c r="AB33" s="18"/>
      <c r="AC33" s="18"/>
      <c r="AD33" s="18">
        <v>0</v>
      </c>
      <c r="AE33" s="18"/>
      <c r="AF33" s="18"/>
      <c r="AG33" s="18"/>
      <c r="AH33" s="18">
        <v>0</v>
      </c>
      <c r="AI33" s="18"/>
      <c r="AJ33" s="18">
        <v>0</v>
      </c>
      <c r="AK33" s="18"/>
      <c r="AL33" s="18">
        <v>0</v>
      </c>
      <c r="AM33" s="18"/>
      <c r="AN33" s="18">
        <f>SUM(C33:AM33)</f>
        <v>0</v>
      </c>
      <c r="AP33" s="26">
        <v>395000</v>
      </c>
    </row>
    <row r="34" spans="1:71" s="11" customFormat="1" x14ac:dyDescent="0.2">
      <c r="A34" s="10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P34" s="26">
        <v>0</v>
      </c>
    </row>
    <row r="35" spans="1:71" s="11" customFormat="1" x14ac:dyDescent="0.2">
      <c r="A35" s="22" t="s">
        <v>59</v>
      </c>
      <c r="C35" s="18"/>
      <c r="D35" s="18">
        <v>1067505</v>
      </c>
      <c r="E35" s="18"/>
      <c r="F35" s="18">
        <v>511350</v>
      </c>
      <c r="G35" s="18"/>
      <c r="H35" s="18">
        <v>150000</v>
      </c>
      <c r="I35" s="18"/>
      <c r="J35" s="18">
        <v>296225</v>
      </c>
      <c r="K35" s="18"/>
      <c r="L35" s="18">
        <v>150000</v>
      </c>
      <c r="M35" s="18"/>
      <c r="N35" s="18">
        <v>0</v>
      </c>
      <c r="O35" s="18"/>
      <c r="P35" s="18">
        <v>0</v>
      </c>
      <c r="Q35" s="18"/>
      <c r="R35" s="18">
        <v>0</v>
      </c>
      <c r="S35" s="18"/>
      <c r="T35" s="18">
        <v>0</v>
      </c>
      <c r="U35" s="18"/>
      <c r="V35" s="18">
        <v>0</v>
      </c>
      <c r="W35" s="18"/>
      <c r="X35" s="18">
        <v>0</v>
      </c>
      <c r="Y35" s="18"/>
      <c r="Z35" s="18">
        <v>0</v>
      </c>
      <c r="AA35" s="18"/>
      <c r="AB35" s="18">
        <v>0</v>
      </c>
      <c r="AC35" s="18"/>
      <c r="AD35" s="18">
        <v>0</v>
      </c>
      <c r="AE35" s="18">
        <v>0</v>
      </c>
      <c r="AF35" s="18"/>
      <c r="AG35" s="18"/>
      <c r="AH35" s="18">
        <v>0</v>
      </c>
      <c r="AI35" s="18"/>
      <c r="AJ35" s="18">
        <v>0</v>
      </c>
      <c r="AK35" s="18"/>
      <c r="AL35" s="18">
        <v>0</v>
      </c>
      <c r="AM35" s="18"/>
      <c r="AN35" s="18">
        <f>SUM(C35:AM35)</f>
        <v>2175080</v>
      </c>
      <c r="AP35" s="26">
        <v>840635</v>
      </c>
    </row>
    <row r="36" spans="1:71" s="11" customFormat="1" x14ac:dyDescent="0.2">
      <c r="A36" s="10" t="s">
        <v>82</v>
      </c>
      <c r="C36" s="18"/>
      <c r="D36" s="18">
        <v>141000</v>
      </c>
      <c r="E36" s="18"/>
      <c r="F36" s="18">
        <v>56000</v>
      </c>
      <c r="G36" s="18"/>
      <c r="H36" s="18">
        <v>28000</v>
      </c>
      <c r="I36" s="18"/>
      <c r="J36" s="18">
        <v>28000</v>
      </c>
      <c r="K36" s="18"/>
      <c r="L36" s="18">
        <v>28000</v>
      </c>
      <c r="M36" s="18"/>
      <c r="N36" s="18">
        <v>0</v>
      </c>
      <c r="O36" s="18"/>
      <c r="P36" s="18">
        <v>0</v>
      </c>
      <c r="Q36" s="18"/>
      <c r="R36" s="18">
        <v>0</v>
      </c>
      <c r="S36" s="18"/>
      <c r="T36" s="18">
        <v>0</v>
      </c>
      <c r="U36" s="18"/>
      <c r="V36" s="18">
        <v>0</v>
      </c>
      <c r="W36" s="18"/>
      <c r="X36" s="18">
        <v>0</v>
      </c>
      <c r="Y36" s="18"/>
      <c r="Z36" s="18">
        <v>0</v>
      </c>
      <c r="AA36" s="18"/>
      <c r="AB36" s="18"/>
      <c r="AC36" s="18"/>
      <c r="AD36" s="18">
        <v>0</v>
      </c>
      <c r="AE36" s="18"/>
      <c r="AF36" s="18"/>
      <c r="AG36" s="18"/>
      <c r="AH36" s="18">
        <v>0</v>
      </c>
      <c r="AI36" s="18"/>
      <c r="AJ36" s="18">
        <v>0</v>
      </c>
      <c r="AK36" s="18"/>
      <c r="AL36" s="18">
        <v>0</v>
      </c>
      <c r="AM36" s="18"/>
      <c r="AN36" s="18">
        <f>SUM(C36:AM36)</f>
        <v>281000</v>
      </c>
      <c r="AP36" s="26">
        <v>113000</v>
      </c>
    </row>
    <row r="37" spans="1:71" s="11" customFormat="1" x14ac:dyDescent="0.2">
      <c r="A37" s="13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P37" s="26"/>
    </row>
    <row r="38" spans="1:71" s="11" customFormat="1" x14ac:dyDescent="0.2">
      <c r="A38" s="21" t="s">
        <v>57</v>
      </c>
      <c r="C38" s="18"/>
      <c r="D38" s="18">
        <v>0</v>
      </c>
      <c r="E38" s="18"/>
      <c r="F38" s="18">
        <v>0</v>
      </c>
      <c r="G38" s="18"/>
      <c r="H38" s="18">
        <v>0</v>
      </c>
      <c r="I38" s="18"/>
      <c r="J38" s="18">
        <v>0</v>
      </c>
      <c r="K38" s="18"/>
      <c r="L38" s="18">
        <v>0</v>
      </c>
      <c r="M38" s="18"/>
      <c r="N38" s="18">
        <v>0</v>
      </c>
      <c r="O38" s="18"/>
      <c r="P38" s="18">
        <v>0</v>
      </c>
      <c r="Q38" s="18"/>
      <c r="R38" s="18">
        <v>0</v>
      </c>
      <c r="S38" s="18"/>
      <c r="T38" s="18">
        <v>0</v>
      </c>
      <c r="U38" s="18"/>
      <c r="V38" s="18">
        <v>0</v>
      </c>
      <c r="W38" s="18"/>
      <c r="X38" s="18">
        <v>0</v>
      </c>
      <c r="Y38" s="18"/>
      <c r="Z38" s="18">
        <v>0</v>
      </c>
      <c r="AA38" s="18"/>
      <c r="AB38" s="18">
        <v>0</v>
      </c>
      <c r="AC38" s="18"/>
      <c r="AD38" s="18">
        <v>0</v>
      </c>
      <c r="AE38" s="18">
        <v>0</v>
      </c>
      <c r="AF38" s="18"/>
      <c r="AG38" s="18"/>
      <c r="AH38" s="18">
        <v>0</v>
      </c>
      <c r="AI38" s="18"/>
      <c r="AJ38" s="18">
        <v>0</v>
      </c>
      <c r="AK38" s="18"/>
      <c r="AL38" s="18">
        <v>0</v>
      </c>
      <c r="AM38" s="18"/>
      <c r="AN38" s="18">
        <f>SUM(C38:AM38)</f>
        <v>0</v>
      </c>
      <c r="AP38" s="26">
        <v>2641346</v>
      </c>
    </row>
    <row r="39" spans="1:71" s="11" customFormat="1" x14ac:dyDescent="0.2">
      <c r="A39" s="10" t="s">
        <v>83</v>
      </c>
      <c r="C39" s="18"/>
      <c r="D39" s="18">
        <v>0</v>
      </c>
      <c r="E39" s="18"/>
      <c r="F39" s="18">
        <v>0</v>
      </c>
      <c r="G39" s="18"/>
      <c r="H39" s="18">
        <v>0</v>
      </c>
      <c r="I39" s="18"/>
      <c r="J39" s="18">
        <v>0</v>
      </c>
      <c r="K39" s="18"/>
      <c r="L39" s="18">
        <v>0</v>
      </c>
      <c r="M39" s="18"/>
      <c r="N39" s="18">
        <v>0</v>
      </c>
      <c r="O39" s="18"/>
      <c r="P39" s="18">
        <v>0</v>
      </c>
      <c r="Q39" s="18"/>
      <c r="R39" s="18">
        <v>0</v>
      </c>
      <c r="S39" s="18"/>
      <c r="T39" s="18">
        <v>0</v>
      </c>
      <c r="U39" s="18"/>
      <c r="V39" s="18">
        <v>0</v>
      </c>
      <c r="W39" s="18"/>
      <c r="X39" s="18">
        <v>0</v>
      </c>
      <c r="Y39" s="18"/>
      <c r="Z39" s="18">
        <v>0</v>
      </c>
      <c r="AA39" s="18"/>
      <c r="AB39" s="18"/>
      <c r="AC39" s="18"/>
      <c r="AD39" s="18">
        <v>0</v>
      </c>
      <c r="AE39" s="18"/>
      <c r="AF39" s="18"/>
      <c r="AG39" s="18"/>
      <c r="AH39" s="18">
        <v>0</v>
      </c>
      <c r="AI39" s="18"/>
      <c r="AJ39" s="18">
        <v>0</v>
      </c>
      <c r="AK39" s="18"/>
      <c r="AL39" s="18">
        <v>0</v>
      </c>
      <c r="AM39" s="18"/>
      <c r="AN39" s="18">
        <f>SUM(C39:AM39)</f>
        <v>0</v>
      </c>
      <c r="AP39" s="26">
        <v>564000</v>
      </c>
    </row>
    <row r="40" spans="1:71" s="11" customFormat="1" x14ac:dyDescent="0.2">
      <c r="A40" s="10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P40" s="26"/>
    </row>
    <row r="41" spans="1:71" s="11" customFormat="1" x14ac:dyDescent="0.2">
      <c r="A41" s="21" t="s">
        <v>62</v>
      </c>
      <c r="C41" s="18"/>
      <c r="D41" s="18">
        <v>155992</v>
      </c>
      <c r="E41" s="18"/>
      <c r="F41" s="18">
        <v>155991</v>
      </c>
      <c r="G41" s="18"/>
      <c r="H41" s="18">
        <v>0</v>
      </c>
      <c r="I41" s="18"/>
      <c r="J41" s="18">
        <v>155992</v>
      </c>
      <c r="K41" s="18"/>
      <c r="L41" s="18">
        <v>0</v>
      </c>
      <c r="M41" s="18"/>
      <c r="N41" s="18">
        <v>0</v>
      </c>
      <c r="O41" s="18"/>
      <c r="P41" s="18">
        <v>307327</v>
      </c>
      <c r="Q41" s="18"/>
      <c r="R41" s="18">
        <v>0</v>
      </c>
      <c r="S41" s="18"/>
      <c r="T41" s="18">
        <v>0</v>
      </c>
      <c r="U41" s="18"/>
      <c r="V41" s="18">
        <v>0</v>
      </c>
      <c r="W41" s="18"/>
      <c r="X41" s="18">
        <v>0</v>
      </c>
      <c r="Y41" s="18"/>
      <c r="Z41" s="18">
        <v>0</v>
      </c>
      <c r="AA41" s="18"/>
      <c r="AB41" s="18">
        <v>0</v>
      </c>
      <c r="AC41" s="18"/>
      <c r="AD41" s="18">
        <v>0</v>
      </c>
      <c r="AE41" s="18"/>
      <c r="AF41" s="18"/>
      <c r="AG41" s="18"/>
      <c r="AH41" s="18">
        <v>0</v>
      </c>
      <c r="AI41" s="18"/>
      <c r="AJ41" s="18">
        <v>0</v>
      </c>
      <c r="AK41" s="18"/>
      <c r="AL41" s="18">
        <v>0</v>
      </c>
      <c r="AM41" s="18"/>
      <c r="AN41" s="18">
        <f>SUM(C41:AM41)</f>
        <v>775302</v>
      </c>
      <c r="AP41" s="26">
        <v>155991</v>
      </c>
    </row>
    <row r="42" spans="1:71" s="11" customFormat="1" x14ac:dyDescent="0.2">
      <c r="A42" s="10" t="s">
        <v>84</v>
      </c>
      <c r="C42" s="18"/>
      <c r="D42" s="18">
        <v>0</v>
      </c>
      <c r="E42" s="18"/>
      <c r="F42" s="18">
        <v>0</v>
      </c>
      <c r="G42" s="18"/>
      <c r="H42" s="18">
        <v>0</v>
      </c>
      <c r="I42" s="18"/>
      <c r="J42" s="18">
        <v>28000</v>
      </c>
      <c r="K42" s="18"/>
      <c r="L42" s="18">
        <v>0</v>
      </c>
      <c r="M42" s="18"/>
      <c r="N42" s="18">
        <v>0</v>
      </c>
      <c r="O42" s="18"/>
      <c r="P42" s="18">
        <v>28000</v>
      </c>
      <c r="Q42" s="18"/>
      <c r="R42" s="18">
        <v>0</v>
      </c>
      <c r="S42" s="18"/>
      <c r="T42" s="18">
        <v>0</v>
      </c>
      <c r="U42" s="18"/>
      <c r="V42" s="18">
        <v>0</v>
      </c>
      <c r="W42" s="18"/>
      <c r="X42" s="18">
        <v>0</v>
      </c>
      <c r="Y42" s="18"/>
      <c r="Z42" s="18">
        <v>0</v>
      </c>
      <c r="AA42" s="18"/>
      <c r="AB42" s="18"/>
      <c r="AC42" s="18"/>
      <c r="AD42" s="18">
        <v>0</v>
      </c>
      <c r="AE42" s="18"/>
      <c r="AF42" s="18"/>
      <c r="AG42" s="18"/>
      <c r="AH42" s="18">
        <v>0</v>
      </c>
      <c r="AI42" s="18"/>
      <c r="AJ42" s="18">
        <v>0</v>
      </c>
      <c r="AK42" s="18"/>
      <c r="AL42" s="18">
        <v>0</v>
      </c>
      <c r="AM42" s="18"/>
      <c r="AN42" s="18">
        <f>SUM(C42:AM42)</f>
        <v>56000</v>
      </c>
      <c r="AP42" s="26">
        <v>113000</v>
      </c>
    </row>
    <row r="43" spans="1:71" s="11" customFormat="1" x14ac:dyDescent="0.2">
      <c r="A43" s="1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P43" s="26"/>
    </row>
    <row r="44" spans="1:71" s="11" customFormat="1" x14ac:dyDescent="0.2">
      <c r="A44" s="21" t="s">
        <v>58</v>
      </c>
      <c r="C44" s="18"/>
      <c r="D44" s="18">
        <v>578436</v>
      </c>
      <c r="E44" s="18"/>
      <c r="F44" s="18">
        <v>372185</v>
      </c>
      <c r="G44" s="18"/>
      <c r="H44" s="18">
        <v>268056</v>
      </c>
      <c r="I44" s="18"/>
      <c r="J44" s="18">
        <v>183407</v>
      </c>
      <c r="K44" s="18"/>
      <c r="L44" s="18">
        <v>126974</v>
      </c>
      <c r="M44" s="18"/>
      <c r="N44" s="18">
        <v>0</v>
      </c>
      <c r="O44" s="18"/>
      <c r="P44" s="18">
        <v>310381</v>
      </c>
      <c r="Q44" s="18"/>
      <c r="R44" s="18">
        <v>0</v>
      </c>
      <c r="S44" s="18"/>
      <c r="T44" s="18">
        <v>0</v>
      </c>
      <c r="U44" s="18"/>
      <c r="V44" s="18">
        <v>0</v>
      </c>
      <c r="W44" s="18"/>
      <c r="X44" s="18">
        <v>0</v>
      </c>
      <c r="Y44" s="18"/>
      <c r="Z44" s="18">
        <v>0</v>
      </c>
      <c r="AA44" s="18"/>
      <c r="AB44" s="18">
        <v>0</v>
      </c>
      <c r="AC44" s="18"/>
      <c r="AD44" s="18">
        <v>0</v>
      </c>
      <c r="AE44" s="18">
        <v>0</v>
      </c>
      <c r="AF44" s="18"/>
      <c r="AG44" s="18"/>
      <c r="AH44" s="18">
        <v>0</v>
      </c>
      <c r="AI44" s="18"/>
      <c r="AJ44" s="18">
        <v>0</v>
      </c>
      <c r="AK44" s="18"/>
      <c r="AL44" s="18">
        <v>0</v>
      </c>
      <c r="AM44" s="18"/>
      <c r="AN44" s="18">
        <f>SUM(C44:AM44)</f>
        <v>1839439</v>
      </c>
      <c r="AP44" s="26">
        <v>3325636</v>
      </c>
    </row>
    <row r="45" spans="1:71" x14ac:dyDescent="0.2">
      <c r="A45" s="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P45" s="25"/>
    </row>
    <row r="46" spans="1:71" x14ac:dyDescent="0.2">
      <c r="A46" s="8" t="s">
        <v>32</v>
      </c>
      <c r="C46" s="19"/>
      <c r="D46" s="19">
        <f>SUM(D8:D44)</f>
        <v>19011610</v>
      </c>
      <c r="E46" s="19"/>
      <c r="F46" s="19">
        <f>SUM(F8:F44)</f>
        <v>13424706</v>
      </c>
      <c r="G46" s="19"/>
      <c r="H46" s="19">
        <f>SUM(H8:H44)</f>
        <v>9807116</v>
      </c>
      <c r="I46" s="19"/>
      <c r="J46" s="19">
        <f>SUM(J8:J44)</f>
        <v>13971608</v>
      </c>
      <c r="K46" s="19"/>
      <c r="L46" s="19">
        <f>SUM(L8:L44)</f>
        <v>2785736</v>
      </c>
      <c r="M46" s="19"/>
      <c r="N46" s="19">
        <f>SUM(N8:N44)</f>
        <v>1512471</v>
      </c>
      <c r="O46" s="19"/>
      <c r="P46" s="19">
        <f>SUM(P8:P44)</f>
        <v>5687723</v>
      </c>
      <c r="Q46" s="19"/>
      <c r="R46" s="19">
        <f>SUM(R8:R44)</f>
        <v>1068815</v>
      </c>
      <c r="S46" s="19">
        <f>SUM(S8:S44)</f>
        <v>0</v>
      </c>
      <c r="T46" s="19">
        <f>SUM(T8:T44)</f>
        <v>8110085</v>
      </c>
      <c r="U46" s="19"/>
      <c r="V46" s="19">
        <f>SUM(V8:V44)</f>
        <v>520494</v>
      </c>
      <c r="W46" s="19"/>
      <c r="X46" s="19">
        <f>SUM(X8:X44)</f>
        <v>1365068</v>
      </c>
      <c r="Y46" s="19"/>
      <c r="Z46" s="19">
        <f>SUM(Z8:Z44)</f>
        <v>2527558</v>
      </c>
      <c r="AA46" s="19"/>
      <c r="AB46" s="19">
        <f>SUM(AB8:AB44)</f>
        <v>2340867</v>
      </c>
      <c r="AC46" s="19">
        <f t="shared" ref="AC46:AN46" si="0">SUM(AC8:AC44)</f>
        <v>0</v>
      </c>
      <c r="AD46" s="19">
        <f>SUM(AD8:AD45)</f>
        <v>2029470</v>
      </c>
      <c r="AE46" s="19">
        <f t="shared" si="0"/>
        <v>0</v>
      </c>
      <c r="AF46" s="19">
        <f t="shared" si="0"/>
        <v>0</v>
      </c>
      <c r="AG46" s="19">
        <f t="shared" si="0"/>
        <v>0</v>
      </c>
      <c r="AH46" s="19">
        <f>SUM(AH8:AH45)</f>
        <v>116810</v>
      </c>
      <c r="AI46" s="19">
        <f t="shared" si="0"/>
        <v>0</v>
      </c>
      <c r="AJ46" s="19">
        <f>SUM(AJ8:AJ44)</f>
        <v>716114</v>
      </c>
      <c r="AK46" s="19"/>
      <c r="AL46" s="19">
        <f t="shared" si="0"/>
        <v>1814761</v>
      </c>
      <c r="AM46" s="19">
        <f t="shared" si="0"/>
        <v>0</v>
      </c>
      <c r="AN46" s="19">
        <f t="shared" si="0"/>
        <v>86811012</v>
      </c>
      <c r="AO46" s="19"/>
      <c r="AP46" s="27">
        <f>SUM(AP8:AP44)</f>
        <v>61219560</v>
      </c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</row>
    <row r="47" spans="1:71" x14ac:dyDescent="0.2">
      <c r="A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T47" s="7"/>
      <c r="U47" s="7"/>
      <c r="V47" s="7"/>
      <c r="W47" s="7"/>
      <c r="X47" s="7"/>
      <c r="Y47" s="7"/>
      <c r="Z47" s="7"/>
      <c r="AA47" s="7"/>
      <c r="AB47" s="7"/>
      <c r="AC47" s="7"/>
      <c r="AN47" s="7"/>
      <c r="AP47" s="25"/>
    </row>
    <row r="48" spans="1:71" x14ac:dyDescent="0.2">
      <c r="A48" s="4" t="s">
        <v>61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P48" s="25"/>
    </row>
    <row r="49" spans="1:52" x14ac:dyDescent="0.2">
      <c r="A49" s="23" t="s">
        <v>60</v>
      </c>
      <c r="D49" s="25">
        <v>1120000</v>
      </c>
      <c r="E49" s="25"/>
      <c r="F49" s="25">
        <v>600000</v>
      </c>
      <c r="G49" s="25"/>
      <c r="H49" s="25">
        <v>150000</v>
      </c>
      <c r="I49" s="25"/>
      <c r="J49" s="25">
        <v>180000</v>
      </c>
      <c r="K49" s="25"/>
      <c r="L49" s="25">
        <v>150000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18">
        <f>SUM(C49:AM49)</f>
        <v>2200000</v>
      </c>
      <c r="AO49" s="25"/>
      <c r="AP49" s="25">
        <v>420000</v>
      </c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 spans="1:52" x14ac:dyDescent="0.2">
      <c r="A50" s="4" t="s">
        <v>63</v>
      </c>
      <c r="D50" s="25"/>
      <c r="E50" s="25"/>
      <c r="F50" s="25"/>
      <c r="G50" s="25"/>
      <c r="H50" s="25"/>
      <c r="I50" s="25"/>
      <c r="J50" s="25">
        <v>250000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18">
        <f>SUM(C50:AM50)</f>
        <v>250000</v>
      </c>
      <c r="AO50" s="25"/>
      <c r="AP50" s="25">
        <v>3000000</v>
      </c>
      <c r="AQ50" s="25"/>
      <c r="AR50" s="25"/>
    </row>
    <row r="51" spans="1:52" x14ac:dyDescent="0.2">
      <c r="A51" s="4" t="s">
        <v>64</v>
      </c>
      <c r="D51" s="25">
        <v>50000</v>
      </c>
      <c r="E51" s="25"/>
      <c r="F51" s="25">
        <v>50000</v>
      </c>
      <c r="G51" s="25"/>
      <c r="H51" s="25">
        <v>50000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18">
        <f>SUM(C51:AM51)</f>
        <v>150000</v>
      </c>
      <c r="AO51" s="25"/>
      <c r="AP51" s="25">
        <v>0</v>
      </c>
      <c r="AQ51" s="25"/>
      <c r="AR51" s="25"/>
    </row>
    <row r="52" spans="1:52" x14ac:dyDescent="0.2">
      <c r="A52" s="4"/>
      <c r="AP52" s="25"/>
    </row>
    <row r="53" spans="1:52" x14ac:dyDescent="0.2">
      <c r="A53" s="4" t="s">
        <v>71</v>
      </c>
      <c r="AP53" s="25"/>
    </row>
    <row r="54" spans="1:52" x14ac:dyDescent="0.2">
      <c r="A54" s="4" t="s">
        <v>72</v>
      </c>
      <c r="AP54" s="25"/>
    </row>
    <row r="55" spans="1:52" x14ac:dyDescent="0.2">
      <c r="A55" s="4"/>
      <c r="AP55" s="25"/>
    </row>
    <row r="56" spans="1:52" x14ac:dyDescent="0.2">
      <c r="A56" s="4"/>
      <c r="AP56" s="25"/>
    </row>
    <row r="57" spans="1:52" x14ac:dyDescent="0.2">
      <c r="AP57" s="25"/>
    </row>
    <row r="58" spans="1:52" x14ac:dyDescent="0.2">
      <c r="AP58" s="25"/>
    </row>
    <row r="59" spans="1:52" x14ac:dyDescent="0.2">
      <c r="AP59" s="25"/>
    </row>
    <row r="60" spans="1:52" x14ac:dyDescent="0.2">
      <c r="AP60" s="25"/>
    </row>
    <row r="61" spans="1:52" x14ac:dyDescent="0.2">
      <c r="AP61" s="25"/>
    </row>
    <row r="62" spans="1:52" x14ac:dyDescent="0.2">
      <c r="AP62" s="25"/>
    </row>
    <row r="63" spans="1:52" x14ac:dyDescent="0.2">
      <c r="AP63" s="25"/>
    </row>
    <row r="64" spans="1:52" x14ac:dyDescent="0.2">
      <c r="AP64" s="25"/>
    </row>
    <row r="65" spans="42:42" x14ac:dyDescent="0.2">
      <c r="AP65" s="25"/>
    </row>
    <row r="66" spans="42:42" x14ac:dyDescent="0.2">
      <c r="AP66" s="25"/>
    </row>
    <row r="67" spans="42:42" x14ac:dyDescent="0.2">
      <c r="AP67" s="25"/>
    </row>
    <row r="68" spans="42:42" x14ac:dyDescent="0.2">
      <c r="AP68" s="25"/>
    </row>
    <row r="69" spans="42:42" x14ac:dyDescent="0.2">
      <c r="AP69" s="25"/>
    </row>
    <row r="70" spans="42:42" x14ac:dyDescent="0.2">
      <c r="AP70" s="25"/>
    </row>
    <row r="71" spans="42:42" x14ac:dyDescent="0.2">
      <c r="AP71" s="25"/>
    </row>
    <row r="72" spans="42:42" x14ac:dyDescent="0.2">
      <c r="AP72" s="25"/>
    </row>
    <row r="73" spans="42:42" x14ac:dyDescent="0.2">
      <c r="AP73" s="25"/>
    </row>
    <row r="74" spans="42:42" x14ac:dyDescent="0.2">
      <c r="AP74" s="25"/>
    </row>
    <row r="75" spans="42:42" x14ac:dyDescent="0.2">
      <c r="AP75" s="25"/>
    </row>
    <row r="76" spans="42:42" x14ac:dyDescent="0.2">
      <c r="AP76" s="25"/>
    </row>
    <row r="77" spans="42:42" x14ac:dyDescent="0.2">
      <c r="AP77" s="25"/>
    </row>
    <row r="78" spans="42:42" x14ac:dyDescent="0.2">
      <c r="AP78" s="25"/>
    </row>
    <row r="79" spans="42:42" x14ac:dyDescent="0.2">
      <c r="AP79" s="25"/>
    </row>
    <row r="80" spans="42:42" x14ac:dyDescent="0.2">
      <c r="AP80" s="25"/>
    </row>
    <row r="81" spans="42:42" x14ac:dyDescent="0.2">
      <c r="AP81" s="25"/>
    </row>
    <row r="82" spans="42:42" x14ac:dyDescent="0.2">
      <c r="AP82" s="25"/>
    </row>
    <row r="83" spans="42:42" x14ac:dyDescent="0.2">
      <c r="AP83" s="25"/>
    </row>
    <row r="84" spans="42:42" x14ac:dyDescent="0.2">
      <c r="AP84" s="25"/>
    </row>
    <row r="85" spans="42:42" x14ac:dyDescent="0.2">
      <c r="AP85" s="25"/>
    </row>
    <row r="86" spans="42:42" x14ac:dyDescent="0.2">
      <c r="AP86" s="25"/>
    </row>
    <row r="87" spans="42:42" x14ac:dyDescent="0.2">
      <c r="AP87" s="25"/>
    </row>
    <row r="88" spans="42:42" x14ac:dyDescent="0.2">
      <c r="AP88" s="25"/>
    </row>
    <row r="89" spans="42:42" x14ac:dyDescent="0.2">
      <c r="AP89" s="25"/>
    </row>
    <row r="90" spans="42:42" x14ac:dyDescent="0.2">
      <c r="AP90" s="25"/>
    </row>
    <row r="91" spans="42:42" x14ac:dyDescent="0.2">
      <c r="AP91" s="25"/>
    </row>
    <row r="92" spans="42:42" x14ac:dyDescent="0.2">
      <c r="AP92" s="25"/>
    </row>
    <row r="93" spans="42:42" x14ac:dyDescent="0.2">
      <c r="AP93" s="25"/>
    </row>
    <row r="94" spans="42:42" x14ac:dyDescent="0.2">
      <c r="AP94" s="25"/>
    </row>
    <row r="95" spans="42:42" x14ac:dyDescent="0.2">
      <c r="AP95" s="25"/>
    </row>
    <row r="96" spans="42:42" x14ac:dyDescent="0.2">
      <c r="AP96" s="25"/>
    </row>
    <row r="97" spans="42:42" x14ac:dyDescent="0.2">
      <c r="AP97" s="25"/>
    </row>
    <row r="98" spans="42:42" x14ac:dyDescent="0.2">
      <c r="AP98" s="25"/>
    </row>
    <row r="99" spans="42:42" x14ac:dyDescent="0.2">
      <c r="AP99" s="25"/>
    </row>
    <row r="100" spans="42:42" x14ac:dyDescent="0.2">
      <c r="AP100" s="25"/>
    </row>
    <row r="101" spans="42:42" x14ac:dyDescent="0.2">
      <c r="AP101" s="25"/>
    </row>
    <row r="102" spans="42:42" x14ac:dyDescent="0.2">
      <c r="AP102" s="25"/>
    </row>
    <row r="103" spans="42:42" x14ac:dyDescent="0.2">
      <c r="AP103" s="25"/>
    </row>
    <row r="104" spans="42:42" x14ac:dyDescent="0.2">
      <c r="AP104" s="25"/>
    </row>
    <row r="105" spans="42:42" x14ac:dyDescent="0.2">
      <c r="AP105" s="25"/>
    </row>
    <row r="106" spans="42:42" x14ac:dyDescent="0.2">
      <c r="AP106" s="25"/>
    </row>
    <row r="107" spans="42:42" x14ac:dyDescent="0.2">
      <c r="AP107" s="25"/>
    </row>
    <row r="108" spans="42:42" x14ac:dyDescent="0.2">
      <c r="AP108" s="25"/>
    </row>
    <row r="109" spans="42:42" x14ac:dyDescent="0.2">
      <c r="AP109" s="25"/>
    </row>
    <row r="110" spans="42:42" x14ac:dyDescent="0.2">
      <c r="AP110" s="25"/>
    </row>
    <row r="111" spans="42:42" x14ac:dyDescent="0.2">
      <c r="AP111" s="25"/>
    </row>
    <row r="112" spans="42:42" x14ac:dyDescent="0.2">
      <c r="AP112" s="25"/>
    </row>
    <row r="113" spans="42:42" x14ac:dyDescent="0.2">
      <c r="AP113" s="25"/>
    </row>
    <row r="114" spans="42:42" x14ac:dyDescent="0.2">
      <c r="AP114" s="25"/>
    </row>
    <row r="115" spans="42:42" x14ac:dyDescent="0.2">
      <c r="AP115" s="25"/>
    </row>
    <row r="116" spans="42:42" x14ac:dyDescent="0.2">
      <c r="AP116" s="25"/>
    </row>
    <row r="117" spans="42:42" x14ac:dyDescent="0.2">
      <c r="AP117" s="25"/>
    </row>
    <row r="118" spans="42:42" x14ac:dyDescent="0.2">
      <c r="AP118" s="25"/>
    </row>
    <row r="119" spans="42:42" x14ac:dyDescent="0.2">
      <c r="AP119" s="25"/>
    </row>
    <row r="120" spans="42:42" x14ac:dyDescent="0.2">
      <c r="AP120" s="25"/>
    </row>
    <row r="121" spans="42:42" x14ac:dyDescent="0.2">
      <c r="AP121" s="25"/>
    </row>
    <row r="122" spans="42:42" x14ac:dyDescent="0.2">
      <c r="AP122" s="25"/>
    </row>
    <row r="123" spans="42:42" x14ac:dyDescent="0.2">
      <c r="AP123" s="25"/>
    </row>
    <row r="124" spans="42:42" x14ac:dyDescent="0.2">
      <c r="AP124" s="25"/>
    </row>
    <row r="125" spans="42:42" x14ac:dyDescent="0.2">
      <c r="AP125" s="25"/>
    </row>
    <row r="126" spans="42:42" x14ac:dyDescent="0.2">
      <c r="AP126" s="25"/>
    </row>
    <row r="127" spans="42:42" x14ac:dyDescent="0.2">
      <c r="AP127" s="25"/>
    </row>
    <row r="128" spans="42:42" x14ac:dyDescent="0.2">
      <c r="AP128" s="25"/>
    </row>
    <row r="129" spans="42:42" x14ac:dyDescent="0.2">
      <c r="AP129" s="25"/>
    </row>
    <row r="130" spans="42:42" x14ac:dyDescent="0.2">
      <c r="AP130" s="25"/>
    </row>
    <row r="131" spans="42:42" x14ac:dyDescent="0.2">
      <c r="AP131" s="25"/>
    </row>
    <row r="132" spans="42:42" x14ac:dyDescent="0.2">
      <c r="AP132" s="25"/>
    </row>
    <row r="133" spans="42:42" x14ac:dyDescent="0.2">
      <c r="AP133" s="25"/>
    </row>
    <row r="134" spans="42:42" x14ac:dyDescent="0.2">
      <c r="AP134" s="25"/>
    </row>
    <row r="135" spans="42:42" x14ac:dyDescent="0.2">
      <c r="AP135" s="25"/>
    </row>
    <row r="136" spans="42:42" x14ac:dyDescent="0.2">
      <c r="AP136" s="25"/>
    </row>
    <row r="137" spans="42:42" x14ac:dyDescent="0.2">
      <c r="AP137" s="25"/>
    </row>
    <row r="138" spans="42:42" x14ac:dyDescent="0.2">
      <c r="AP138" s="25"/>
    </row>
    <row r="139" spans="42:42" x14ac:dyDescent="0.2">
      <c r="AP139" s="25"/>
    </row>
    <row r="140" spans="42:42" x14ac:dyDescent="0.2">
      <c r="AP140" s="25"/>
    </row>
    <row r="141" spans="42:42" x14ac:dyDescent="0.2">
      <c r="AP141" s="25"/>
    </row>
    <row r="142" spans="42:42" x14ac:dyDescent="0.2">
      <c r="AP142" s="25"/>
    </row>
    <row r="143" spans="42:42" x14ac:dyDescent="0.2">
      <c r="AP143" s="25"/>
    </row>
    <row r="144" spans="42:42" x14ac:dyDescent="0.2">
      <c r="AP144" s="25"/>
    </row>
    <row r="145" spans="42:42" x14ac:dyDescent="0.2">
      <c r="AP145" s="25"/>
    </row>
    <row r="146" spans="42:42" x14ac:dyDescent="0.2">
      <c r="AP146" s="25"/>
    </row>
    <row r="147" spans="42:42" x14ac:dyDescent="0.2">
      <c r="AP147" s="25"/>
    </row>
    <row r="148" spans="42:42" x14ac:dyDescent="0.2">
      <c r="AP148" s="25"/>
    </row>
    <row r="149" spans="42:42" x14ac:dyDescent="0.2">
      <c r="AP149" s="25"/>
    </row>
    <row r="150" spans="42:42" x14ac:dyDescent="0.2">
      <c r="AP150" s="25"/>
    </row>
    <row r="151" spans="42:42" x14ac:dyDescent="0.2">
      <c r="AP151" s="25"/>
    </row>
    <row r="152" spans="42:42" x14ac:dyDescent="0.2">
      <c r="AP152" s="25"/>
    </row>
    <row r="153" spans="42:42" x14ac:dyDescent="0.2">
      <c r="AP153" s="25"/>
    </row>
    <row r="154" spans="42:42" x14ac:dyDescent="0.2">
      <c r="AP154" s="25"/>
    </row>
    <row r="155" spans="42:42" x14ac:dyDescent="0.2">
      <c r="AP155" s="25"/>
    </row>
    <row r="156" spans="42:42" x14ac:dyDescent="0.2">
      <c r="AP156" s="25"/>
    </row>
    <row r="157" spans="42:42" x14ac:dyDescent="0.2">
      <c r="AP157" s="25"/>
    </row>
    <row r="158" spans="42:42" x14ac:dyDescent="0.2">
      <c r="AP158" s="25"/>
    </row>
    <row r="159" spans="42:42" x14ac:dyDescent="0.2">
      <c r="AP159" s="25"/>
    </row>
    <row r="160" spans="42:42" x14ac:dyDescent="0.2">
      <c r="AP160" s="25"/>
    </row>
    <row r="161" spans="42:42" x14ac:dyDescent="0.2">
      <c r="AP161" s="25"/>
    </row>
    <row r="162" spans="42:42" x14ac:dyDescent="0.2">
      <c r="AP162" s="25"/>
    </row>
    <row r="163" spans="42:42" x14ac:dyDescent="0.2">
      <c r="AP163" s="25"/>
    </row>
    <row r="164" spans="42:42" x14ac:dyDescent="0.2">
      <c r="AP164" s="25"/>
    </row>
    <row r="165" spans="42:42" x14ac:dyDescent="0.2">
      <c r="AP165" s="25"/>
    </row>
    <row r="166" spans="42:42" x14ac:dyDescent="0.2">
      <c r="AP166" s="25"/>
    </row>
    <row r="167" spans="42:42" x14ac:dyDescent="0.2">
      <c r="AP167" s="25"/>
    </row>
    <row r="168" spans="42:42" x14ac:dyDescent="0.2">
      <c r="AP168" s="25"/>
    </row>
    <row r="169" spans="42:42" x14ac:dyDescent="0.2">
      <c r="AP169" s="25"/>
    </row>
    <row r="170" spans="42:42" x14ac:dyDescent="0.2">
      <c r="AP170" s="25"/>
    </row>
    <row r="171" spans="42:42" x14ac:dyDescent="0.2">
      <c r="AP171" s="25"/>
    </row>
    <row r="172" spans="42:42" x14ac:dyDescent="0.2">
      <c r="AP172" s="25"/>
    </row>
    <row r="173" spans="42:42" x14ac:dyDescent="0.2">
      <c r="AP173" s="25"/>
    </row>
    <row r="174" spans="42:42" x14ac:dyDescent="0.2">
      <c r="AP174" s="25"/>
    </row>
    <row r="175" spans="42:42" x14ac:dyDescent="0.2">
      <c r="AP175" s="25"/>
    </row>
    <row r="176" spans="42:42" x14ac:dyDescent="0.2">
      <c r="AP176" s="25"/>
    </row>
    <row r="177" spans="42:42" x14ac:dyDescent="0.2">
      <c r="AP177" s="25"/>
    </row>
    <row r="178" spans="42:42" x14ac:dyDescent="0.2">
      <c r="AP178" s="25"/>
    </row>
    <row r="179" spans="42:42" x14ac:dyDescent="0.2">
      <c r="AP179" s="25"/>
    </row>
    <row r="180" spans="42:42" x14ac:dyDescent="0.2">
      <c r="AP180" s="25"/>
    </row>
    <row r="181" spans="42:42" x14ac:dyDescent="0.2">
      <c r="AP181" s="25"/>
    </row>
    <row r="182" spans="42:42" x14ac:dyDescent="0.2">
      <c r="AP182" s="25"/>
    </row>
    <row r="183" spans="42:42" x14ac:dyDescent="0.2">
      <c r="AP183" s="25"/>
    </row>
    <row r="184" spans="42:42" x14ac:dyDescent="0.2">
      <c r="AP184" s="25"/>
    </row>
    <row r="185" spans="42:42" x14ac:dyDescent="0.2">
      <c r="AP185" s="25"/>
    </row>
    <row r="186" spans="42:42" x14ac:dyDescent="0.2">
      <c r="AP186" s="25"/>
    </row>
    <row r="187" spans="42:42" x14ac:dyDescent="0.2">
      <c r="AP187" s="25"/>
    </row>
    <row r="188" spans="42:42" x14ac:dyDescent="0.2">
      <c r="AP188" s="25"/>
    </row>
    <row r="189" spans="42:42" x14ac:dyDescent="0.2">
      <c r="AP189" s="25"/>
    </row>
    <row r="190" spans="42:42" x14ac:dyDescent="0.2">
      <c r="AP190" s="25"/>
    </row>
    <row r="191" spans="42:42" x14ac:dyDescent="0.2">
      <c r="AP191" s="25"/>
    </row>
    <row r="192" spans="42:42" x14ac:dyDescent="0.2">
      <c r="AP192" s="25"/>
    </row>
    <row r="193" spans="42:42" x14ac:dyDescent="0.2">
      <c r="AP193" s="25"/>
    </row>
    <row r="194" spans="42:42" x14ac:dyDescent="0.2">
      <c r="AP194" s="25"/>
    </row>
    <row r="195" spans="42:42" x14ac:dyDescent="0.2">
      <c r="AP195" s="25"/>
    </row>
    <row r="196" spans="42:42" x14ac:dyDescent="0.2">
      <c r="AP196" s="25"/>
    </row>
    <row r="197" spans="42:42" x14ac:dyDescent="0.2">
      <c r="AP197" s="25"/>
    </row>
    <row r="198" spans="42:42" x14ac:dyDescent="0.2">
      <c r="AP198" s="25"/>
    </row>
    <row r="199" spans="42:42" x14ac:dyDescent="0.2">
      <c r="AP199" s="25"/>
    </row>
    <row r="200" spans="42:42" x14ac:dyDescent="0.2">
      <c r="AP200" s="25"/>
    </row>
    <row r="201" spans="42:42" x14ac:dyDescent="0.2">
      <c r="AP201" s="25"/>
    </row>
    <row r="202" spans="42:42" x14ac:dyDescent="0.2">
      <c r="AP202" s="25"/>
    </row>
    <row r="203" spans="42:42" x14ac:dyDescent="0.2">
      <c r="AP203" s="25"/>
    </row>
    <row r="204" spans="42:42" x14ac:dyDescent="0.2">
      <c r="AP204" s="25"/>
    </row>
    <row r="205" spans="42:42" x14ac:dyDescent="0.2">
      <c r="AP205" s="25"/>
    </row>
    <row r="206" spans="42:42" x14ac:dyDescent="0.2">
      <c r="AP206" s="25"/>
    </row>
    <row r="207" spans="42:42" x14ac:dyDescent="0.2">
      <c r="AP207" s="25"/>
    </row>
    <row r="208" spans="42:42" x14ac:dyDescent="0.2">
      <c r="AP208" s="25"/>
    </row>
    <row r="209" spans="42:42" x14ac:dyDescent="0.2">
      <c r="AP209" s="25"/>
    </row>
    <row r="210" spans="42:42" x14ac:dyDescent="0.2">
      <c r="AP210" s="25"/>
    </row>
    <row r="211" spans="42:42" x14ac:dyDescent="0.2">
      <c r="AP211" s="25"/>
    </row>
    <row r="212" spans="42:42" x14ac:dyDescent="0.2">
      <c r="AP212" s="25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41"/>
  <sheetViews>
    <sheetView zoomScaleNormal="100" workbookViewId="0">
      <pane xSplit="2" ySplit="6" topLeftCell="AO25" activePane="bottomRight" state="frozen"/>
      <selection activeCell="A27" sqref="A27"/>
      <selection pane="topRight" activeCell="A27" sqref="A27"/>
      <selection pane="bottomLeft" activeCell="A27" sqref="A27"/>
      <selection pane="bottomRight" activeCell="A13" sqref="A13"/>
    </sheetView>
  </sheetViews>
  <sheetFormatPr defaultRowHeight="12.75" x14ac:dyDescent="0.2"/>
  <cols>
    <col min="1" max="1" width="44.14062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28515625" customWidth="1"/>
    <col min="23" max="23" width="12.85546875" customWidth="1"/>
    <col min="24" max="24" width="1.42578125" customWidth="1"/>
    <col min="25" max="25" width="11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8.7109375" hidden="1" customWidth="1"/>
    <col min="32" max="32" width="1.42578125" style="11" hidden="1" customWidth="1"/>
    <col min="33" max="33" width="11.28515625" bestFit="1" customWidth="1"/>
    <col min="34" max="34" width="1.42578125" customWidth="1"/>
    <col min="35" max="35" width="11.28515625" bestFit="1" customWidth="1"/>
    <col min="36" max="36" width="1.42578125" customWidth="1"/>
    <col min="37" max="37" width="11.28515625" bestFit="1" customWidth="1"/>
    <col min="38" max="38" width="1.42578125" customWidth="1"/>
    <col min="39" max="39" width="11.28515625" bestFit="1" customWidth="1"/>
    <col min="40" max="40" width="1.42578125" customWidth="1"/>
    <col min="41" max="41" width="11.28515625" bestFit="1" customWidth="1"/>
    <col min="42" max="42" width="1.42578125" customWidth="1"/>
    <col min="43" max="43" width="14" bestFit="1" customWidth="1"/>
    <col min="44" max="44" width="15.28515625" style="11" customWidth="1"/>
    <col min="45" max="16384" width="9.140625" style="11"/>
  </cols>
  <sheetData>
    <row r="1" spans="1:70" ht="15.75" x14ac:dyDescent="0.25">
      <c r="A1" s="5" t="s">
        <v>17</v>
      </c>
    </row>
    <row r="2" spans="1:70" ht="15.75" x14ac:dyDescent="0.25">
      <c r="A2" s="28" t="s">
        <v>18</v>
      </c>
      <c r="B2" s="32"/>
      <c r="C2" s="32"/>
      <c r="D2" s="16"/>
    </row>
    <row r="3" spans="1:70" ht="15.75" x14ac:dyDescent="0.25">
      <c r="A3" s="5" t="s">
        <v>20</v>
      </c>
    </row>
    <row r="4" spans="1:70" ht="15.75" x14ac:dyDescent="0.25">
      <c r="A4" s="5"/>
    </row>
    <row r="5" spans="1:70" x14ac:dyDescent="0.2">
      <c r="AE5" s="11"/>
    </row>
    <row r="6" spans="1:70" x14ac:dyDescent="0.2">
      <c r="C6" s="1" t="s">
        <v>27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40</v>
      </c>
      <c r="R6" s="1"/>
      <c r="S6" s="1" t="s">
        <v>6</v>
      </c>
      <c r="T6" s="1"/>
      <c r="U6" s="1" t="s">
        <v>45</v>
      </c>
      <c r="V6" s="1"/>
      <c r="W6" s="1" t="s">
        <v>34</v>
      </c>
      <c r="X6" s="1"/>
      <c r="Y6" s="1" t="s">
        <v>22</v>
      </c>
      <c r="Z6" s="1"/>
      <c r="AA6" s="1" t="s">
        <v>23</v>
      </c>
      <c r="AB6" s="1"/>
      <c r="AC6" s="1" t="s">
        <v>24</v>
      </c>
      <c r="AD6" s="1"/>
      <c r="AE6" s="14" t="s">
        <v>43</v>
      </c>
      <c r="AF6" s="14"/>
      <c r="AG6" s="1" t="s">
        <v>25</v>
      </c>
      <c r="AH6" s="1"/>
      <c r="AI6" s="1" t="s">
        <v>28</v>
      </c>
      <c r="AJ6" s="1"/>
      <c r="AK6" s="1" t="s">
        <v>29</v>
      </c>
      <c r="AL6" s="1"/>
      <c r="AM6" s="1" t="s">
        <v>30</v>
      </c>
      <c r="AN6" s="1"/>
      <c r="AO6" s="1" t="s">
        <v>39</v>
      </c>
      <c r="AP6" s="1"/>
      <c r="AQ6" s="1" t="s">
        <v>26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 x14ac:dyDescent="0.2">
      <c r="A7" s="21" t="s">
        <v>13</v>
      </c>
      <c r="B7" s="11"/>
      <c r="C7" s="18">
        <v>0</v>
      </c>
      <c r="D7" s="18"/>
      <c r="E7" s="18">
        <v>2715666</v>
      </c>
      <c r="F7" s="18"/>
      <c r="G7" s="18">
        <v>1603142</v>
      </c>
      <c r="H7" s="18"/>
      <c r="I7" s="18">
        <v>0</v>
      </c>
      <c r="J7" s="18"/>
      <c r="K7" s="18">
        <v>0</v>
      </c>
      <c r="L7" s="18"/>
      <c r="M7" s="18">
        <v>0</v>
      </c>
      <c r="N7" s="18"/>
      <c r="O7" s="18">
        <v>0</v>
      </c>
      <c r="P7" s="18"/>
      <c r="Q7" s="18">
        <v>0</v>
      </c>
      <c r="R7" s="18"/>
      <c r="S7" s="18">
        <v>0</v>
      </c>
      <c r="T7" s="18"/>
      <c r="U7" s="18">
        <v>0</v>
      </c>
      <c r="V7" s="18"/>
      <c r="W7" s="18">
        <v>954619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>
        <v>0</v>
      </c>
      <c r="AN7" s="18"/>
      <c r="AO7" s="18">
        <v>0</v>
      </c>
      <c r="AP7" s="18"/>
      <c r="AQ7" s="18">
        <f>SUM(C7:AM7)</f>
        <v>5273427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70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70" x14ac:dyDescent="0.2">
      <c r="A9" s="21" t="s">
        <v>8</v>
      </c>
      <c r="B9" s="11"/>
      <c r="C9" s="18">
        <v>0</v>
      </c>
      <c r="D9" s="18"/>
      <c r="E9" s="18">
        <v>229528</v>
      </c>
      <c r="F9" s="18"/>
      <c r="G9" s="18">
        <v>328473</v>
      </c>
      <c r="H9" s="18"/>
      <c r="I9" s="18">
        <v>68859</v>
      </c>
      <c r="J9" s="18"/>
      <c r="K9" s="18">
        <v>218052</v>
      </c>
      <c r="L9" s="18"/>
      <c r="M9" s="18">
        <v>0</v>
      </c>
      <c r="N9" s="18"/>
      <c r="O9" s="18">
        <v>149194</v>
      </c>
      <c r="P9" s="18"/>
      <c r="Q9" s="18"/>
      <c r="R9" s="18"/>
      <c r="S9" s="18">
        <v>0</v>
      </c>
      <c r="T9" s="18"/>
      <c r="U9" s="18">
        <v>0</v>
      </c>
      <c r="V9" s="18"/>
      <c r="W9" s="18"/>
      <c r="X9" s="18"/>
      <c r="Y9" s="18">
        <v>286911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>
        <v>0</v>
      </c>
      <c r="AN9" s="18"/>
      <c r="AO9" s="18">
        <v>0</v>
      </c>
      <c r="AP9" s="18"/>
      <c r="AQ9" s="18">
        <f>SUM(C9:AM9)</f>
        <v>1281017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70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70" x14ac:dyDescent="0.2">
      <c r="A11" s="21" t="s">
        <v>15</v>
      </c>
      <c r="B11" s="11"/>
      <c r="C11" s="18">
        <v>0</v>
      </c>
      <c r="D11" s="18"/>
      <c r="E11" s="18">
        <v>325467</v>
      </c>
      <c r="F11" s="18"/>
      <c r="G11" s="18">
        <v>102385</v>
      </c>
      <c r="H11" s="18"/>
      <c r="I11" s="18">
        <v>11635</v>
      </c>
      <c r="J11" s="18"/>
      <c r="K11" s="18">
        <v>3050462</v>
      </c>
      <c r="L11" s="18"/>
      <c r="M11" s="18">
        <v>780000</v>
      </c>
      <c r="N11" s="18"/>
      <c r="O11" s="18">
        <v>2355763</v>
      </c>
      <c r="P11" s="18"/>
      <c r="Q11" s="18"/>
      <c r="R11" s="18"/>
      <c r="S11" s="18">
        <v>0</v>
      </c>
      <c r="T11" s="18"/>
      <c r="U11" s="18">
        <v>0</v>
      </c>
      <c r="V11" s="18"/>
      <c r="W11" s="18"/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>
        <v>0</v>
      </c>
      <c r="AN11" s="18"/>
      <c r="AO11" s="18">
        <v>0</v>
      </c>
      <c r="AP11" s="18"/>
      <c r="AQ11" s="18">
        <f>SUM(C11:AM11)</f>
        <v>6625712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70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70" x14ac:dyDescent="0.2">
      <c r="A13" s="21" t="s">
        <v>14</v>
      </c>
      <c r="B13" s="11"/>
      <c r="C13" s="18">
        <v>0</v>
      </c>
      <c r="D13" s="18"/>
      <c r="E13" s="18">
        <v>995125</v>
      </c>
      <c r="F13" s="18"/>
      <c r="G13" s="18">
        <v>872303</v>
      </c>
      <c r="H13" s="18"/>
      <c r="I13" s="18">
        <v>3280621</v>
      </c>
      <c r="J13" s="18"/>
      <c r="K13" s="18">
        <v>3326231</v>
      </c>
      <c r="L13" s="18"/>
      <c r="M13" s="18">
        <v>134780</v>
      </c>
      <c r="N13" s="18"/>
      <c r="O13" s="18">
        <v>6356556</v>
      </c>
      <c r="P13" s="18"/>
      <c r="Q13" s="18">
        <v>351641</v>
      </c>
      <c r="R13" s="18"/>
      <c r="S13" s="18">
        <v>68004</v>
      </c>
      <c r="T13" s="18"/>
      <c r="U13" s="18">
        <v>0</v>
      </c>
      <c r="V13" s="18"/>
      <c r="W13" s="18">
        <v>0</v>
      </c>
      <c r="X13" s="18"/>
      <c r="Y13" s="18">
        <v>1633537</v>
      </c>
      <c r="Z13" s="18"/>
      <c r="AA13" s="18">
        <v>206731</v>
      </c>
      <c r="AB13" s="18"/>
      <c r="AC13" s="18">
        <v>27000</v>
      </c>
      <c r="AD13" s="18"/>
      <c r="AE13" s="18">
        <v>0</v>
      </c>
      <c r="AF13" s="18"/>
      <c r="AG13" s="18">
        <v>233551</v>
      </c>
      <c r="AH13" s="18"/>
      <c r="AI13" s="18">
        <v>0</v>
      </c>
      <c r="AJ13" s="18"/>
      <c r="AK13" s="18">
        <v>0</v>
      </c>
      <c r="AL13" s="18"/>
      <c r="AM13" s="18">
        <v>0</v>
      </c>
      <c r="AN13" s="18"/>
      <c r="AO13" s="18">
        <v>0</v>
      </c>
      <c r="AP13" s="18"/>
      <c r="AQ13" s="18">
        <f>SUM(C13:AO13)</f>
        <v>17486080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70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70" x14ac:dyDescent="0.2">
      <c r="A15" s="21" t="s">
        <v>16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/>
      <c r="X15" s="18"/>
      <c r="Y15" s="18">
        <v>284052</v>
      </c>
      <c r="Z15" s="18"/>
      <c r="AA15" s="18">
        <v>0</v>
      </c>
      <c r="AB15" s="18"/>
      <c r="AC15" s="18">
        <v>8221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>
        <v>0</v>
      </c>
      <c r="AN15" s="18"/>
      <c r="AO15" s="18">
        <v>109571</v>
      </c>
      <c r="AP15" s="18"/>
      <c r="AQ15" s="18">
        <f>SUM(C15:AO15)</f>
        <v>23772531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70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 x14ac:dyDescent="0.2">
      <c r="A17" s="21" t="s">
        <v>10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/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>
        <v>0</v>
      </c>
      <c r="AN17" s="18"/>
      <c r="AO17" s="18">
        <v>0</v>
      </c>
      <c r="AP17" s="18"/>
      <c r="AQ17" s="18">
        <f>SUM(C17:AM17)</f>
        <v>706533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 x14ac:dyDescent="0.2">
      <c r="A19" s="21" t="s">
        <v>9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/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485000</v>
      </c>
      <c r="AH19" s="18"/>
      <c r="AI19" s="18">
        <v>116999</v>
      </c>
      <c r="AJ19" s="18"/>
      <c r="AK19" s="18">
        <v>116999</v>
      </c>
      <c r="AL19" s="18"/>
      <c r="AM19" s="18">
        <v>116999</v>
      </c>
      <c r="AN19" s="18"/>
      <c r="AO19" s="18">
        <v>0</v>
      </c>
      <c r="AP19" s="18"/>
      <c r="AQ19" s="18">
        <f>SUM(C19:AM19)</f>
        <v>6313228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 x14ac:dyDescent="0.2">
      <c r="A21" s="21" t="s">
        <v>7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/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>
        <v>0</v>
      </c>
      <c r="AN21" s="18"/>
      <c r="AO21" s="18">
        <v>0</v>
      </c>
      <c r="AP21" s="18"/>
      <c r="AQ21" s="18">
        <f>SUM(C21:AM21)</f>
        <v>2138237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 x14ac:dyDescent="0.2">
      <c r="A23" s="21" t="s">
        <v>11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/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>
        <v>0</v>
      </c>
      <c r="AN23" s="18"/>
      <c r="AO23" s="18">
        <v>0</v>
      </c>
      <c r="AP23" s="18"/>
      <c r="AQ23" s="18">
        <f>SUM(C23:AM23)</f>
        <v>0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x14ac:dyDescent="0.2">
      <c r="A25" s="22" t="s">
        <v>65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657532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/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>
        <v>0</v>
      </c>
      <c r="AN25" s="18"/>
      <c r="AO25" s="18">
        <v>0</v>
      </c>
      <c r="AP25" s="18"/>
      <c r="AQ25" s="18">
        <f>SUM(C25:AM25)</f>
        <v>1869532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 x14ac:dyDescent="0.2">
      <c r="A27" s="21" t="s">
        <v>12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/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>
        <v>0</v>
      </c>
      <c r="AN27" s="18"/>
      <c r="AO27" s="18">
        <v>0</v>
      </c>
      <c r="AP27" s="18"/>
      <c r="AQ27" s="18">
        <f>SUM(C27:AM27)</f>
        <v>861553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 x14ac:dyDescent="0.2">
      <c r="A29" s="23" t="s">
        <v>66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338427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/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9">
        <v>0</v>
      </c>
      <c r="AH29" s="19"/>
      <c r="AI29" s="19">
        <v>0</v>
      </c>
      <c r="AJ29" s="19"/>
      <c r="AK29" s="19">
        <v>0</v>
      </c>
      <c r="AL29" s="19"/>
      <c r="AM29" s="19">
        <v>0</v>
      </c>
      <c r="AN29" s="19"/>
      <c r="AO29" s="19">
        <v>0</v>
      </c>
      <c r="AP29" s="19"/>
      <c r="AQ29" s="18">
        <f>SUM(C29:AM29)</f>
        <v>338427</v>
      </c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 x14ac:dyDescent="0.2">
      <c r="A31" s="23" t="s">
        <v>44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/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/>
      <c r="AF31" s="18"/>
      <c r="AG31" s="19">
        <v>0</v>
      </c>
      <c r="AH31" s="19"/>
      <c r="AI31" s="19">
        <v>0</v>
      </c>
      <c r="AJ31" s="19"/>
      <c r="AK31" s="19">
        <v>0</v>
      </c>
      <c r="AL31" s="19"/>
      <c r="AM31" s="19">
        <v>0</v>
      </c>
      <c r="AN31" s="19"/>
      <c r="AO31" s="19">
        <v>0</v>
      </c>
      <c r="AP31" s="19"/>
      <c r="AQ31" s="18">
        <f>SUM(C31:AM31)</f>
        <v>332436</v>
      </c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8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1:57" x14ac:dyDescent="0.2">
      <c r="A33" s="8" t="s">
        <v>32</v>
      </c>
      <c r="C33" s="19">
        <f>SUM(C7:C32)</f>
        <v>1959706</v>
      </c>
      <c r="D33" s="19"/>
      <c r="E33" s="19">
        <f t="shared" ref="E33:AQ33" si="0">SUM(E7:E32)</f>
        <v>14247264</v>
      </c>
      <c r="F33" s="19"/>
      <c r="G33" s="19">
        <f t="shared" si="0"/>
        <v>5863833</v>
      </c>
      <c r="H33" s="19"/>
      <c r="I33" s="19">
        <f t="shared" si="0"/>
        <v>5267889</v>
      </c>
      <c r="J33" s="19"/>
      <c r="K33" s="19">
        <f t="shared" si="0"/>
        <v>15215411</v>
      </c>
      <c r="L33" s="19"/>
      <c r="M33" s="19">
        <f t="shared" si="0"/>
        <v>6644554</v>
      </c>
      <c r="N33" s="19"/>
      <c r="O33" s="19">
        <f t="shared" si="0"/>
        <v>8861513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1196387</v>
      </c>
      <c r="V33" s="19"/>
      <c r="W33" s="19">
        <f>SUM(W7:W32)</f>
        <v>954619</v>
      </c>
      <c r="X33" s="19"/>
      <c r="Y33" s="19">
        <f t="shared" si="0"/>
        <v>2204500</v>
      </c>
      <c r="Z33" s="19"/>
      <c r="AA33" s="19">
        <f t="shared" si="0"/>
        <v>206731</v>
      </c>
      <c r="AB33" s="19"/>
      <c r="AC33" s="19">
        <f t="shared" si="0"/>
        <v>35221</v>
      </c>
      <c r="AD33" s="19"/>
      <c r="AE33" s="19">
        <f t="shared" si="0"/>
        <v>0</v>
      </c>
      <c r="AF33" s="18"/>
      <c r="AG33" s="19">
        <f t="shared" si="0"/>
        <v>718551</v>
      </c>
      <c r="AH33" s="19"/>
      <c r="AI33" s="19">
        <f t="shared" si="0"/>
        <v>116999</v>
      </c>
      <c r="AJ33" s="19"/>
      <c r="AK33" s="19">
        <f t="shared" si="0"/>
        <v>116999</v>
      </c>
      <c r="AL33" s="19"/>
      <c r="AM33" s="19">
        <f t="shared" si="0"/>
        <v>116999</v>
      </c>
      <c r="AN33" s="19"/>
      <c r="AO33" s="19">
        <f t="shared" si="0"/>
        <v>109571</v>
      </c>
      <c r="AP33" s="19"/>
      <c r="AQ33" s="19">
        <f t="shared" si="0"/>
        <v>66998713</v>
      </c>
      <c r="AR33" s="15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1:57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2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1:57" x14ac:dyDescent="0.2">
      <c r="A35" s="4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2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1:57" x14ac:dyDescent="0.2">
      <c r="A36" s="23" t="s">
        <v>60</v>
      </c>
      <c r="E36" s="7">
        <v>1347000</v>
      </c>
      <c r="F36" s="7"/>
      <c r="G36" s="7">
        <v>1011000</v>
      </c>
      <c r="H36" s="7"/>
      <c r="I36" s="7"/>
      <c r="J36" s="7"/>
      <c r="K36" s="7">
        <v>539000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2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8">
        <f>SUM(C36:AM36)</f>
        <v>2897000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1:57" x14ac:dyDescent="0.2">
      <c r="A37" s="4" t="s">
        <v>63</v>
      </c>
      <c r="E37" s="7"/>
      <c r="F37" s="7"/>
      <c r="G37" s="7"/>
      <c r="H37" s="7"/>
      <c r="I37" s="7"/>
      <c r="J37" s="7"/>
      <c r="K37" s="7">
        <v>550000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2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8">
        <f>SUM(C37:AM37)</f>
        <v>550000</v>
      </c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1:57" x14ac:dyDescent="0.2">
      <c r="A38" s="4" t="s">
        <v>64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>
        <v>125000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2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8">
        <f>SUM(C38:AM38)</f>
        <v>125000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2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2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2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2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2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2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2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2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5:57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2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5:57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2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5:57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2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5:57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2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5:57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5:57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2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5:57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2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5:57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12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5:57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2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5:57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2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5:57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2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5:57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2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5:57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2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5:57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2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5:57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2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5:57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2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5:57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2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5:57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2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5:57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2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5:57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2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5:57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12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5:57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12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5:57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12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5:57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12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5:57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12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5:57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12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5:57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1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5:57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12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5:57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12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5:57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12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5:57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12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5:57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12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5:57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12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5:57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12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5:57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12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5:57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12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5:57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12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5:57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12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5:57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12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5:57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12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5:57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2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5:57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2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5:57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2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5:57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2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5:57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2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5:57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2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5:57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2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5:57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2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5:57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2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5:57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2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5:57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2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5:57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2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5:57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2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5:57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2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5:57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2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5:57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2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5:57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2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5:57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2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5:57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2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5:57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2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5:57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2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5:57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2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5:57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2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5:57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2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5:57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2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5:57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2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5:57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2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5:57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2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5:57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2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5:57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2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5:57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2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5:57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2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5:57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2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5:57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2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5:57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2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5:57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2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5:57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2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5:57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2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5:57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2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5:57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2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5:57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2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5:57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2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5:57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2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5:57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2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5:57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2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5:57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2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5:57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2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5:57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2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5:57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2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5:57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2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5:57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2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5:57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2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5:57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2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5:57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2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5:57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2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5:57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2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5:57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2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5:57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2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5:57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2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5:57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2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5:57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2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5:57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2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5:57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2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5:57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2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5:57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2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5:57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2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5:57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2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5:57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2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5:57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2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5:57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2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5:57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2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5:57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2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5:57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2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5:57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2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5:57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2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5:57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2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5:57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2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5:57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2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5:57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2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5:57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2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5:57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2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5:57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2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5:57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2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5:57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2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5:57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2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5:57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2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5:57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2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5:57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2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5:57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2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5:57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2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5:57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2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5:57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2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5:57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2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5:57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2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5:57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2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5:57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2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5:57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2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5:57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2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5:57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2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5:57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2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5:57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2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5:57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2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5:57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2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5:57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2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5:57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2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5:57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2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5:57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2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5:57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2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5:57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2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5:57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2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5:57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2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5:57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2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5:57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2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5:57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2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5:57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2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5:57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2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5:57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2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5:57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2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5:57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2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5:57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2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5:57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2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5:57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2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5:57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2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5:57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2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5:57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2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5:57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2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5:57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2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5:57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2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5:57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2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5:57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2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5:57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2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5:57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2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5:57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2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5:57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2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5:57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2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5:57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2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5:57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2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5:57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2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5:57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2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5:57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2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5:57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2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5:57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2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5:57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2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5:57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2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5:57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2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5:57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2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5:57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2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5:57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2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5:57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2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5:57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2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5:57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2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5:57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2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5:57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2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5:57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2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5:57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2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5:57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2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5:57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2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5:57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2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5:57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2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5:57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2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5:57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2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5:57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2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5:57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2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5:57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2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5:57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2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5:57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2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5:57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2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5:57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2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5:57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2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5:57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2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5:57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2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5:57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2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5:57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2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5:57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2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5:57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2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5:57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2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5:57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2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5:57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2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5:57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2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5:57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2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5:57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2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5:57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2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5:57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2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5:57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2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5:57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2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5:57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2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5:57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2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5:57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2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5:57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2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5:57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2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5:57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2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5:57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2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5:57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2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5:57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2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5:57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2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5:57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2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5:57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2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5:57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2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5:57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2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5:57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2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5:57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2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5:57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2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5:57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2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5:57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2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5:57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2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5:57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2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5:57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2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5:57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2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5:57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2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5:57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2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5:57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2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5:57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2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5:57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2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5:57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2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5:57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2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5:57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2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5:57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2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5:57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2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5:57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2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5:57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2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5:57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2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5:57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2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5:57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2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5:57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2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5:57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2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5:57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2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5:57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2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5:57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2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5:57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2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5:57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2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5:57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2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5:57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2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5:57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2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5:57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2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5:57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2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5:57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2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5:57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2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5:57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2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5:57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2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5:57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2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5:57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2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5:57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2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5:57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2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5:57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2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5:57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2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5:57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2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5:57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2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5:57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2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5:57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2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5:57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2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5:57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2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5:57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2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5:57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2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5:57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2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5:57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2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5:57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2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5:57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2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5:57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2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5:57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2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5:57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2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5:57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2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5:57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2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5:57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2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5:57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2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5:57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2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5:57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2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5:57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2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5:57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2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5:57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2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5:57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2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5:57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2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5:57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2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5:57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2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5:57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2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5:57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2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5:57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2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5:57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2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5:57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2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5:57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2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5:57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2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5:57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2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5:57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2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5:57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2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5:57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2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5:57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2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5:57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2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5:57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2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5:57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2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5:57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2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5:57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2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5:57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2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5:57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2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5:57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2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5:57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2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5:57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2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5:57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2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5:57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2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5:57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2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5:57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2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5:57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2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5:57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2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5:57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2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5:57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2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5:57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2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5:57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2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5:57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2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5:57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2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5:57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2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5:57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2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5:57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2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5:57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2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5:57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2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5:57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2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5:57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2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5:57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2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5:57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2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5:57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2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5:57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2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5:57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2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5:57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2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5:57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2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5:57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2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5:57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2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5:57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2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5:57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2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5:57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2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5:57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2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5:57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2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5:57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2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5:57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2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5:57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2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5:57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2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5:57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2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5:57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2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5:57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2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5:57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2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5:57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2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5:57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2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5:57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2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5:57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2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5:57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2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5:57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2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5:57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2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5:57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2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5:57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2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5:57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2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5:57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2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5:57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2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5:57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2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5:57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2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5:57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2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5:57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2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5:57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2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5:57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2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5:57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2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5:57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2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5:57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2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5:57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2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5:57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2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5:57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2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5:57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2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5:57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2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5:57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2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5:57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2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5:57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2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5:57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2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5:57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2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5:57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2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5:57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2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5:57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2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5:57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2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5:57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2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5:57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2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5:57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2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5:57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2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5:57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2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5:57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2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5:57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2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5:57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2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5:57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2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5:57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2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5:57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2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5:57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2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5:57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2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5:57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2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5:57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2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5:57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2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5:57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2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5:57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2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5:57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2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5:57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2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5:57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2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5:57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2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5:57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2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5:57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2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5:57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2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5:57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2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5:57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2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5:57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2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5:57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2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5:57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2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5:57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2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5:57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2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5:57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2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5:57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2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5:57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2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5:57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2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5:57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2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5:57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2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5:57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2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5:57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2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5:57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2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5:57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2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5:57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2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5:57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2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5:57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2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5:57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2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5:57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2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5:57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2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5:57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2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5:57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2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5:57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2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5:57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2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5:57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2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5:57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2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5:57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2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5:57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2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5:57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2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5:57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2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5:57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2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5:57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2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5:57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2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5:57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2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5:57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2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5:57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2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5:57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2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5:57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2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5:57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2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5:57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2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5:57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2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5:57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2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5:57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2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5:57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2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5:57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2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5:57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2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5:57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2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5:57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2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5:57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2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5:57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2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5:57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2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5:57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2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5:57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2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5:57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2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52"/>
  <sheetViews>
    <sheetView workbookViewId="0">
      <selection activeCell="C53" sqref="C53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17</v>
      </c>
    </row>
    <row r="2" spans="1:5" ht="15.75" x14ac:dyDescent="0.25">
      <c r="A2" s="5" t="s">
        <v>18</v>
      </c>
    </row>
    <row r="3" spans="1:5" ht="15.75" x14ac:dyDescent="0.25">
      <c r="A3" s="5" t="s">
        <v>21</v>
      </c>
    </row>
    <row r="6" spans="1:5" x14ac:dyDescent="0.2">
      <c r="C6" s="2" t="s">
        <v>20</v>
      </c>
      <c r="D6" s="2" t="s">
        <v>19</v>
      </c>
      <c r="E6" s="2" t="s">
        <v>35</v>
      </c>
    </row>
    <row r="8" spans="1:5" x14ac:dyDescent="0.2">
      <c r="A8" s="6" t="s">
        <v>27</v>
      </c>
      <c r="C8" s="19">
        <f>+'2001 Forecast'!C33</f>
        <v>1959706</v>
      </c>
      <c r="D8" s="19">
        <f>+'2002 Plan'!AB46</f>
        <v>2340867</v>
      </c>
      <c r="E8" s="19">
        <f>+D8-C8</f>
        <v>381161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14247264</v>
      </c>
      <c r="D10" s="19">
        <f>+'2002 Plan'!D46</f>
        <v>19011610</v>
      </c>
      <c r="E10" s="19">
        <f>+D10-C10</f>
        <v>4764346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5863833</v>
      </c>
      <c r="D12" s="19">
        <f>+'2002 Plan'!F46</f>
        <v>13424706</v>
      </c>
      <c r="E12" s="19">
        <f>+D12-C12</f>
        <v>7560873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5267889</v>
      </c>
      <c r="D14" s="19">
        <f>+'2002 Plan'!H46</f>
        <v>9807116</v>
      </c>
      <c r="E14" s="19">
        <f>+D14-C14</f>
        <v>4539227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15215411</v>
      </c>
      <c r="D16" s="19">
        <f>+'2002 Plan'!J46</f>
        <v>13971608</v>
      </c>
      <c r="E16" s="19">
        <f>+D16-C16</f>
        <v>-1243803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6644554</v>
      </c>
      <c r="D18" s="19">
        <f>+'2002 Plan'!L46</f>
        <v>2785736</v>
      </c>
      <c r="E18" s="19">
        <f>+D18-C18</f>
        <v>-3858818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46</v>
      </c>
      <c r="C20" s="19">
        <f>+'2001 Forecast'!Q33</f>
        <v>1725350</v>
      </c>
      <c r="D20" s="19">
        <f>+'2002 Plan'!P46</f>
        <v>5687723</v>
      </c>
      <c r="E20" s="19">
        <f>+D20-C20</f>
        <v>3962373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42</v>
      </c>
      <c r="C22" s="19">
        <f>+'2001 Forecast'!O33</f>
        <v>8861513</v>
      </c>
      <c r="D22" s="19">
        <f>'2002 Plan'!T46</f>
        <v>8110085</v>
      </c>
      <c r="E22" s="19">
        <f>+D22-C22</f>
        <v>-751428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Plan'!V46</f>
        <v>520494</v>
      </c>
      <c r="E24" s="19">
        <f>+D24-C24</f>
        <v>-916122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45</v>
      </c>
      <c r="C26" s="19">
        <f>+'2001 Forecast'!U33</f>
        <v>1196387</v>
      </c>
      <c r="D26" s="19">
        <f>+'2002 Plan'!X46</f>
        <v>1365068</v>
      </c>
      <c r="E26" s="19">
        <f>+D26-C26</f>
        <v>168681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33</v>
      </c>
      <c r="C28" s="19">
        <f>+'2001 Forecast'!Y33</f>
        <v>2204500</v>
      </c>
      <c r="D28" s="19">
        <f>+'2002 Plan'!Z46</f>
        <v>2527558</v>
      </c>
      <c r="E28" s="19">
        <f>+D28-C28</f>
        <v>323058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23</v>
      </c>
      <c r="C30" s="19">
        <f>+'2001 Forecast'!AA33</f>
        <v>206731</v>
      </c>
      <c r="D30" s="19">
        <f>+'2002 Plan'!R46</f>
        <v>1068815</v>
      </c>
      <c r="E30" s="19">
        <f>+D30-C30</f>
        <v>862084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24</v>
      </c>
      <c r="C32" s="19">
        <f>+'2001 Forecast'!AC33</f>
        <v>35221</v>
      </c>
      <c r="D32" s="19">
        <f>+'2002 Plan'!AD46</f>
        <v>2029470</v>
      </c>
      <c r="E32" s="19">
        <f>+D32-C32</f>
        <v>1994249</v>
      </c>
    </row>
    <row r="33" spans="1:5" x14ac:dyDescent="0.2">
      <c r="A33" s="6"/>
      <c r="C33" s="19"/>
      <c r="D33" s="19"/>
      <c r="E33" s="19"/>
    </row>
    <row r="34" spans="1:5" hidden="1" x14ac:dyDescent="0.2">
      <c r="A34" s="17" t="s">
        <v>43</v>
      </c>
      <c r="C34" s="19">
        <f>+'2001 Forecast'!AE33</f>
        <v>0</v>
      </c>
      <c r="D34" s="19">
        <f>+'2002 Plan'!AE46</f>
        <v>0</v>
      </c>
      <c r="E34" s="19">
        <f>+D34-C34</f>
        <v>0</v>
      </c>
    </row>
    <row r="35" spans="1:5" hidden="1" x14ac:dyDescent="0.2">
      <c r="A35" s="6"/>
      <c r="C35" s="19"/>
      <c r="D35" s="19"/>
      <c r="E35" s="19"/>
    </row>
    <row r="36" spans="1:5" x14ac:dyDescent="0.2">
      <c r="A36" s="6" t="s">
        <v>25</v>
      </c>
      <c r="C36" s="19">
        <f>+'2001 Forecast'!AG33</f>
        <v>718551</v>
      </c>
      <c r="D36" s="19">
        <f>+'2002 Plan'!AJ46</f>
        <v>716114</v>
      </c>
      <c r="E36" s="19">
        <f>+D36-C36</f>
        <v>-2437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28</v>
      </c>
      <c r="C38" s="19">
        <f>+'2001 Forecast'!AI33</f>
        <v>116999</v>
      </c>
      <c r="D38" s="19">
        <v>0</v>
      </c>
      <c r="E38" s="19">
        <f>+D38-C38</f>
        <v>-116999</v>
      </c>
    </row>
    <row r="39" spans="1:5" x14ac:dyDescent="0.2">
      <c r="A39" s="9" t="s">
        <v>36</v>
      </c>
      <c r="C39" s="19"/>
      <c r="D39" s="19"/>
      <c r="E39" s="19"/>
    </row>
    <row r="40" spans="1:5" x14ac:dyDescent="0.2">
      <c r="A40" s="6" t="s">
        <v>29</v>
      </c>
      <c r="C40" s="19">
        <f>+'2001 Forecast'!AK33</f>
        <v>116999</v>
      </c>
      <c r="D40" s="19">
        <v>0</v>
      </c>
      <c r="E40" s="19">
        <f>+D40-C40</f>
        <v>-116999</v>
      </c>
    </row>
    <row r="41" spans="1:5" x14ac:dyDescent="0.2">
      <c r="A41" s="9" t="s">
        <v>37</v>
      </c>
      <c r="C41" s="19"/>
      <c r="D41" s="19"/>
      <c r="E41" s="19"/>
    </row>
    <row r="42" spans="1:5" x14ac:dyDescent="0.2">
      <c r="A42" s="6" t="s">
        <v>30</v>
      </c>
      <c r="C42" s="19">
        <f>+'2001 Forecast'!AM33</f>
        <v>116999</v>
      </c>
      <c r="D42" s="19">
        <v>0</v>
      </c>
      <c r="E42" s="19">
        <f>+D42-C42</f>
        <v>-116999</v>
      </c>
    </row>
    <row r="43" spans="1:5" x14ac:dyDescent="0.2">
      <c r="A43" s="9" t="s">
        <v>38</v>
      </c>
      <c r="C43" s="19"/>
      <c r="D43" s="19"/>
      <c r="E43" s="19"/>
    </row>
    <row r="44" spans="1:5" x14ac:dyDescent="0.2">
      <c r="A44" s="6"/>
      <c r="C44" s="19"/>
      <c r="D44" s="19"/>
      <c r="E44" s="19"/>
    </row>
    <row r="45" spans="1:5" x14ac:dyDescent="0.2">
      <c r="A45" s="6" t="s">
        <v>39</v>
      </c>
      <c r="C45" s="19">
        <f>+'2001 Forecast'!AO33</f>
        <v>109571</v>
      </c>
      <c r="D45" s="19">
        <f>+'2002 Plan'!N46</f>
        <v>1512471</v>
      </c>
      <c r="E45" s="19">
        <f>+D45-C45</f>
        <v>1402900</v>
      </c>
    </row>
    <row r="46" spans="1:5" x14ac:dyDescent="0.2">
      <c r="A46" s="6"/>
      <c r="C46" s="19"/>
      <c r="D46" s="19"/>
      <c r="E46" s="19"/>
    </row>
    <row r="47" spans="1:5" x14ac:dyDescent="0.2">
      <c r="A47" s="6" t="s">
        <v>31</v>
      </c>
      <c r="C47" s="19">
        <v>0</v>
      </c>
      <c r="D47" s="19">
        <f>+'2002 Plan'!AH46</f>
        <v>116810</v>
      </c>
      <c r="E47" s="19">
        <f>+D47-C47</f>
        <v>116810</v>
      </c>
    </row>
    <row r="48" spans="1:5" x14ac:dyDescent="0.2">
      <c r="A48" s="6"/>
      <c r="C48" s="19"/>
      <c r="D48" s="19"/>
      <c r="E48" s="19"/>
    </row>
    <row r="49" spans="1:5" x14ac:dyDescent="0.2">
      <c r="A49" s="6" t="s">
        <v>34</v>
      </c>
      <c r="C49" s="19">
        <f>+'2001 Forecast'!W33</f>
        <v>954619</v>
      </c>
      <c r="D49" s="19">
        <f>+'2002 Plan'!AL46</f>
        <v>1814761</v>
      </c>
      <c r="E49" s="19">
        <f>+D49-C49</f>
        <v>860142</v>
      </c>
    </row>
    <row r="50" spans="1:5" x14ac:dyDescent="0.2">
      <c r="A50" s="6"/>
      <c r="C50" s="19"/>
      <c r="D50" s="19"/>
      <c r="E50" s="19"/>
    </row>
    <row r="51" spans="1:5" x14ac:dyDescent="0.2">
      <c r="C51" s="19"/>
      <c r="D51" s="19"/>
      <c r="E51" s="19"/>
    </row>
    <row r="52" spans="1:5" x14ac:dyDescent="0.2">
      <c r="A52" s="8" t="s">
        <v>32</v>
      </c>
      <c r="C52" s="19">
        <f>SUM(C8:C49)</f>
        <v>66998713</v>
      </c>
      <c r="D52" s="19">
        <f>SUM(D8:D49)</f>
        <v>86811012</v>
      </c>
      <c r="E52" s="19">
        <f>+D52-C52</f>
        <v>19812299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Felienne</cp:lastModifiedBy>
  <cp:lastPrinted>2001-10-19T15:09:57Z</cp:lastPrinted>
  <dcterms:created xsi:type="dcterms:W3CDTF">2001-09-04T23:32:33Z</dcterms:created>
  <dcterms:modified xsi:type="dcterms:W3CDTF">2014-09-04T16:55:59Z</dcterms:modified>
</cp:coreProperties>
</file>