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1340" windowHeight="60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G8" i="1"/>
  <c r="C11" i="1"/>
  <c r="E11" i="1"/>
  <c r="G11" i="1"/>
  <c r="G19" i="1" s="1"/>
  <c r="I11" i="1"/>
  <c r="C14" i="1"/>
  <c r="C19" i="1" s="1"/>
  <c r="E16" i="1"/>
  <c r="G16" i="1"/>
  <c r="I16" i="1"/>
  <c r="E19" i="1"/>
  <c r="I19" i="1"/>
  <c r="C22" i="1"/>
  <c r="C23" i="1"/>
  <c r="I24" i="1"/>
  <c r="C26" i="1"/>
  <c r="C27" i="1"/>
  <c r="I28" i="1"/>
  <c r="I31" i="1" s="1"/>
  <c r="I33" i="1" s="1"/>
  <c r="E31" i="1"/>
  <c r="E33" i="1" s="1"/>
  <c r="G31" i="1"/>
  <c r="G33" i="1"/>
  <c r="I29" i="1" l="1"/>
  <c r="C16" i="1"/>
  <c r="C31" i="1"/>
  <c r="C33" i="1" s="1"/>
</calcChain>
</file>

<file path=xl/sharedStrings.xml><?xml version="1.0" encoding="utf-8"?>
<sst xmlns="http://schemas.openxmlformats.org/spreadsheetml/2006/main" count="30" uniqueCount="24">
  <si>
    <t>Cost Center</t>
  </si>
  <si>
    <t>TW</t>
  </si>
  <si>
    <t>Total</t>
  </si>
  <si>
    <t>NNG</t>
  </si>
  <si>
    <t>FGT</t>
  </si>
  <si>
    <t>R 111437</t>
  </si>
  <si>
    <t>R 111068</t>
  </si>
  <si>
    <t>Settles to R</t>
  </si>
  <si>
    <t>Ties to SAP</t>
  </si>
  <si>
    <t>Mary's Report</t>
  </si>
  <si>
    <t>R112386</t>
  </si>
  <si>
    <t>Total from 112387 in FGT Per Mary's Report</t>
  </si>
  <si>
    <t>Total from 111068</t>
  </si>
  <si>
    <t>Total from 111437</t>
  </si>
  <si>
    <t>Difference</t>
  </si>
  <si>
    <t>Totals on Mary's Report</t>
  </si>
  <si>
    <t>Gas Accounting</t>
  </si>
  <si>
    <t>Included in R112386</t>
  </si>
  <si>
    <t>Budget</t>
  </si>
  <si>
    <t>Under-Budget</t>
  </si>
  <si>
    <t>R 112386</t>
  </si>
  <si>
    <t>Gas Accounting Budget to Actual at 6/30/2001</t>
  </si>
  <si>
    <t>Totals</t>
  </si>
  <si>
    <t>Over Budget per Mary's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</si>
</sst>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44" fontId="0" fillId="0" borderId="0" xfId="1" applyFont="1"/>
    <xf numFmtId="9" fontId="0" fillId="0" borderId="0" xfId="2" applyFont="1"/>
    <xf numFmtId="44" fontId="0" fillId="0" borderId="1" xfId="1" applyFont="1" applyBorder="1"/>
    <xf numFmtId="44" fontId="0" fillId="0" borderId="0" xfId="0" applyNumberFormat="1"/>
    <xf numFmtId="44" fontId="0" fillId="0" borderId="1" xfId="0" applyNumberFormat="1" applyBorder="1"/>
    <xf numFmtId="44" fontId="0" fillId="0" borderId="0" xfId="0" applyNumberFormat="1" applyFill="1" applyBorder="1"/>
    <xf numFmtId="44" fontId="0" fillId="0" borderId="0" xfId="1" applyFont="1" applyBorder="1"/>
    <xf numFmtId="0" fontId="0" fillId="0" borderId="2" xfId="0" applyBorder="1"/>
    <xf numFmtId="0" fontId="0" fillId="0" borderId="3" xfId="0" applyBorder="1"/>
    <xf numFmtId="44" fontId="0" fillId="0" borderId="3" xfId="1" applyFont="1" applyBorder="1"/>
    <xf numFmtId="9" fontId="0" fillId="0" borderId="3" xfId="2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9" fontId="0" fillId="0" borderId="0" xfId="2" applyFont="1" applyBorder="1"/>
    <xf numFmtId="0" fontId="0" fillId="0" borderId="0" xfId="0" applyBorder="1" applyAlignment="1">
      <alignment horizontal="center"/>
    </xf>
    <xf numFmtId="9" fontId="0" fillId="0" borderId="0" xfId="2" applyFont="1" applyBorder="1" applyAlignment="1">
      <alignment horizontal="center"/>
    </xf>
    <xf numFmtId="0" fontId="0" fillId="0" borderId="6" xfId="0" applyBorder="1"/>
    <xf numFmtId="44" fontId="0" fillId="0" borderId="0" xfId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44" fontId="0" fillId="0" borderId="8" xfId="1" applyFont="1" applyBorder="1"/>
    <xf numFmtId="9" fontId="0" fillId="0" borderId="8" xfId="2" applyFont="1" applyBorder="1"/>
    <xf numFmtId="44" fontId="0" fillId="0" borderId="8" xfId="0" applyNumberFormat="1" applyBorder="1"/>
    <xf numFmtId="0" fontId="0" fillId="0" borderId="9" xfId="0" applyBorder="1"/>
    <xf numFmtId="44" fontId="0" fillId="0" borderId="0" xfId="0" applyNumberForma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3"/>
  <sheetViews>
    <sheetView tabSelected="1" topLeftCell="A14" workbookViewId="0">
      <selection activeCell="A34" sqref="A34"/>
    </sheetView>
  </sheetViews>
  <sheetFormatPr defaultRowHeight="12.75" x14ac:dyDescent="0.2"/>
  <cols>
    <col min="1" max="1" width="7" bestFit="1" customWidth="1"/>
    <col min="2" max="2" width="12.7109375" customWidth="1"/>
    <col min="3" max="3" width="12.28515625" style="1" bestFit="1" customWidth="1"/>
    <col min="4" max="4" width="9.140625" style="2"/>
    <col min="5" max="5" width="12.28515625" bestFit="1" customWidth="1"/>
    <col min="6" max="6" width="9.140625" style="2"/>
    <col min="7" max="7" width="11.28515625" bestFit="1" customWidth="1"/>
    <col min="8" max="8" width="9.140625" style="2"/>
    <col min="9" max="9" width="12.28515625" bestFit="1" customWidth="1"/>
  </cols>
  <sheetData>
    <row r="1" spans="1:13" x14ac:dyDescent="0.2">
      <c r="A1" t="s">
        <v>21</v>
      </c>
    </row>
    <row r="3" spans="1:13" ht="13.5" thickBot="1" x14ac:dyDescent="0.25"/>
    <row r="4" spans="1:13" x14ac:dyDescent="0.2">
      <c r="A4" s="8"/>
      <c r="B4" s="9"/>
      <c r="C4" s="10"/>
      <c r="D4" s="11"/>
      <c r="E4" s="9"/>
      <c r="F4" s="11"/>
      <c r="G4" s="9"/>
      <c r="H4" s="11"/>
      <c r="I4" s="9"/>
      <c r="J4" s="9"/>
      <c r="K4" s="9"/>
      <c r="L4" s="9"/>
      <c r="M4" s="12"/>
    </row>
    <row r="5" spans="1:13" x14ac:dyDescent="0.2">
      <c r="A5" s="13"/>
      <c r="B5" s="14"/>
      <c r="C5" s="7"/>
      <c r="D5" s="15"/>
      <c r="E5" s="16" t="s">
        <v>3</v>
      </c>
      <c r="F5" s="17"/>
      <c r="G5" s="16" t="s">
        <v>1</v>
      </c>
      <c r="H5" s="17"/>
      <c r="I5" s="16" t="s">
        <v>4</v>
      </c>
      <c r="J5" s="14"/>
      <c r="K5" s="14"/>
      <c r="L5" s="14"/>
      <c r="M5" s="18"/>
    </row>
    <row r="6" spans="1:13" x14ac:dyDescent="0.2">
      <c r="A6" s="13"/>
      <c r="B6" s="14" t="s">
        <v>0</v>
      </c>
      <c r="C6" s="19" t="s">
        <v>2</v>
      </c>
      <c r="D6" s="15"/>
      <c r="E6" s="16" t="s">
        <v>5</v>
      </c>
      <c r="F6" s="17"/>
      <c r="G6" s="16" t="s">
        <v>6</v>
      </c>
      <c r="H6" s="17"/>
      <c r="I6" s="16" t="s">
        <v>20</v>
      </c>
      <c r="J6" s="14"/>
      <c r="K6" s="14"/>
      <c r="L6" s="14"/>
      <c r="M6" s="18"/>
    </row>
    <row r="7" spans="1:13" x14ac:dyDescent="0.2">
      <c r="A7" s="13" t="s">
        <v>1</v>
      </c>
      <c r="B7" s="14">
        <v>111068</v>
      </c>
      <c r="C7" s="7">
        <v>35749.17</v>
      </c>
      <c r="D7" s="15">
        <v>0.6</v>
      </c>
      <c r="E7" s="7">
        <v>21448.75</v>
      </c>
      <c r="F7" s="15">
        <v>0.15</v>
      </c>
      <c r="G7" s="7">
        <v>5362.9</v>
      </c>
      <c r="H7" s="15">
        <v>0.25</v>
      </c>
      <c r="I7" s="7">
        <v>8937.52</v>
      </c>
      <c r="J7" s="14"/>
      <c r="K7" s="14"/>
      <c r="L7" s="14"/>
      <c r="M7" s="18"/>
    </row>
    <row r="8" spans="1:13" x14ac:dyDescent="0.2">
      <c r="A8" s="13" t="s">
        <v>3</v>
      </c>
      <c r="B8" s="14">
        <v>111437</v>
      </c>
      <c r="C8" s="7">
        <v>161805.92000000001</v>
      </c>
      <c r="D8" s="15">
        <v>0.6</v>
      </c>
      <c r="E8" s="7">
        <f>+C8*D8</f>
        <v>97083.552000000011</v>
      </c>
      <c r="F8" s="15">
        <v>0.15</v>
      </c>
      <c r="G8" s="7">
        <f>+C8*F8</f>
        <v>24270.888000000003</v>
      </c>
      <c r="H8" s="15">
        <v>0.25</v>
      </c>
      <c r="I8" s="7">
        <v>40450.97</v>
      </c>
      <c r="J8" s="14"/>
      <c r="K8" s="14"/>
      <c r="L8" s="14"/>
      <c r="M8" s="18"/>
    </row>
    <row r="9" spans="1:13" x14ac:dyDescent="0.2">
      <c r="A9" s="13" t="s">
        <v>4</v>
      </c>
      <c r="B9" s="14">
        <v>112387</v>
      </c>
      <c r="C9" s="7">
        <v>60542.42</v>
      </c>
      <c r="D9" s="15">
        <v>0.6</v>
      </c>
      <c r="E9" s="7">
        <v>36325.72</v>
      </c>
      <c r="F9" s="15">
        <v>0.15</v>
      </c>
      <c r="G9" s="7">
        <v>9081.0400000000009</v>
      </c>
      <c r="H9" s="15">
        <v>0.25</v>
      </c>
      <c r="I9" s="7">
        <v>15135.95</v>
      </c>
      <c r="J9" s="14"/>
      <c r="K9" s="14"/>
      <c r="L9" s="14"/>
      <c r="M9" s="18"/>
    </row>
    <row r="10" spans="1:13" x14ac:dyDescent="0.2">
      <c r="A10" s="13"/>
      <c r="B10" s="14"/>
      <c r="C10" s="7"/>
      <c r="D10" s="15"/>
      <c r="E10" s="7"/>
      <c r="F10" s="15"/>
      <c r="G10" s="7"/>
      <c r="H10" s="15"/>
      <c r="I10" s="14"/>
      <c r="J10" s="14"/>
      <c r="K10" s="14"/>
      <c r="L10" s="14"/>
      <c r="M10" s="18"/>
    </row>
    <row r="11" spans="1:13" ht="13.5" thickBot="1" x14ac:dyDescent="0.25">
      <c r="A11" s="13"/>
      <c r="B11" s="14"/>
      <c r="C11" s="3">
        <f>SUM(C7:C10)</f>
        <v>258097.51</v>
      </c>
      <c r="D11" s="15"/>
      <c r="E11" s="3">
        <f>SUM(E7:E10)</f>
        <v>154858.022</v>
      </c>
      <c r="F11" s="15"/>
      <c r="G11" s="3">
        <f>SUM(G7:G10)</f>
        <v>38714.828000000001</v>
      </c>
      <c r="H11" s="15"/>
      <c r="I11" s="3">
        <f>SUM(I7:I10)</f>
        <v>64524.44</v>
      </c>
      <c r="J11" s="14"/>
      <c r="K11" s="14"/>
      <c r="L11" s="14"/>
      <c r="M11" s="18"/>
    </row>
    <row r="12" spans="1:13" ht="13.5" thickTop="1" x14ac:dyDescent="0.2">
      <c r="A12" s="13"/>
      <c r="B12" s="14"/>
      <c r="C12" s="7"/>
      <c r="D12" s="15"/>
      <c r="E12" s="7"/>
      <c r="F12" s="15"/>
      <c r="G12" s="7"/>
      <c r="H12" s="15"/>
      <c r="I12" s="14"/>
      <c r="J12" s="14"/>
      <c r="K12" s="14"/>
      <c r="L12" s="14"/>
      <c r="M12" s="18"/>
    </row>
    <row r="13" spans="1:13" x14ac:dyDescent="0.2">
      <c r="A13" s="13" t="s">
        <v>7</v>
      </c>
      <c r="B13" s="14"/>
      <c r="C13" s="7"/>
      <c r="D13" s="15"/>
      <c r="E13" s="7"/>
      <c r="F13" s="15"/>
      <c r="G13" s="7"/>
      <c r="H13" s="15"/>
      <c r="I13" s="14"/>
      <c r="J13" s="14"/>
      <c r="K13" s="14"/>
      <c r="L13" s="14"/>
      <c r="M13" s="18"/>
    </row>
    <row r="14" spans="1:13" ht="13.5" thickBot="1" x14ac:dyDescent="0.25">
      <c r="A14" s="13" t="s">
        <v>8</v>
      </c>
      <c r="B14" s="14"/>
      <c r="C14" s="3">
        <f>+E14+G14+I14</f>
        <v>258294.28000000003</v>
      </c>
      <c r="D14" s="15"/>
      <c r="E14" s="3">
        <v>154858.07</v>
      </c>
      <c r="F14" s="7"/>
      <c r="G14" s="3">
        <v>38715.29</v>
      </c>
      <c r="H14" s="7"/>
      <c r="I14" s="3">
        <v>64720.92</v>
      </c>
      <c r="J14" s="14"/>
      <c r="K14" s="14"/>
      <c r="L14" s="14"/>
      <c r="M14" s="18"/>
    </row>
    <row r="15" spans="1:13" ht="13.5" thickTop="1" x14ac:dyDescent="0.2">
      <c r="A15" s="13" t="s">
        <v>18</v>
      </c>
      <c r="B15" s="14"/>
      <c r="C15" s="7">
        <v>281912.5</v>
      </c>
      <c r="D15" s="15"/>
      <c r="E15" s="1">
        <v>169147.51</v>
      </c>
      <c r="G15" s="1">
        <v>42287.62</v>
      </c>
      <c r="I15" s="1">
        <v>70477.38</v>
      </c>
      <c r="J15" s="14"/>
      <c r="K15" s="14"/>
      <c r="L15" s="14"/>
      <c r="M15" s="18"/>
    </row>
    <row r="16" spans="1:13" x14ac:dyDescent="0.2">
      <c r="A16" s="13" t="s">
        <v>19</v>
      </c>
      <c r="B16" s="14"/>
      <c r="C16" s="7">
        <f>+C14-C15</f>
        <v>-23618.219999999972</v>
      </c>
      <c r="D16" s="15"/>
      <c r="E16" s="7">
        <f>+E14-E15</f>
        <v>-14289.440000000002</v>
      </c>
      <c r="F16" s="7"/>
      <c r="G16" s="7">
        <f>+G14-G15</f>
        <v>-3572.3300000000017</v>
      </c>
      <c r="H16" s="7"/>
      <c r="I16" s="7">
        <f>+I14-I15</f>
        <v>-5756.4600000000064</v>
      </c>
      <c r="J16" s="14"/>
      <c r="K16" s="14"/>
      <c r="L16" s="14"/>
      <c r="M16" s="18"/>
    </row>
    <row r="17" spans="1:13" x14ac:dyDescent="0.2">
      <c r="A17" s="13"/>
      <c r="B17" s="14"/>
      <c r="C17" s="7"/>
      <c r="D17" s="15"/>
      <c r="E17" s="7"/>
      <c r="F17" s="7"/>
      <c r="G17" s="7"/>
      <c r="H17" s="7"/>
      <c r="I17" s="7"/>
      <c r="J17" s="14"/>
      <c r="K17" s="14"/>
      <c r="L17" s="14"/>
      <c r="M17" s="18"/>
    </row>
    <row r="18" spans="1:13" x14ac:dyDescent="0.2">
      <c r="A18" s="13"/>
      <c r="B18" s="14"/>
      <c r="C18" s="7"/>
      <c r="D18" s="15"/>
      <c r="E18" s="14"/>
      <c r="F18" s="15"/>
      <c r="G18" s="14"/>
      <c r="H18" s="15"/>
      <c r="I18" s="14"/>
      <c r="J18" s="14"/>
      <c r="K18" s="14"/>
      <c r="L18" s="14"/>
      <c r="M18" s="18"/>
    </row>
    <row r="19" spans="1:13" ht="13.5" thickBot="1" x14ac:dyDescent="0.25">
      <c r="A19" s="20"/>
      <c r="B19" s="21"/>
      <c r="C19" s="22">
        <f>+C11-C14</f>
        <v>-196.77000000001863</v>
      </c>
      <c r="D19" s="23"/>
      <c r="E19" s="24">
        <f>+E11-E14</f>
        <v>-4.8000000009778887E-2</v>
      </c>
      <c r="F19" s="23"/>
      <c r="G19" s="24">
        <f>+G11-G14</f>
        <v>-0.46199999999953434</v>
      </c>
      <c r="H19" s="23"/>
      <c r="I19" s="24">
        <f>+I11-I14</f>
        <v>-196.47999999999593</v>
      </c>
      <c r="J19" s="21" t="s">
        <v>14</v>
      </c>
      <c r="K19" s="21"/>
      <c r="L19" s="21"/>
      <c r="M19" s="25"/>
    </row>
    <row r="20" spans="1:13" x14ac:dyDescent="0.2">
      <c r="A20" s="14"/>
      <c r="B20" s="14"/>
      <c r="C20" s="7"/>
      <c r="D20" s="15"/>
      <c r="E20" s="26"/>
      <c r="F20" s="15"/>
      <c r="G20" s="26"/>
      <c r="H20" s="15"/>
      <c r="I20" s="26"/>
      <c r="J20" s="14"/>
      <c r="K20" s="14"/>
      <c r="L20" s="14"/>
      <c r="M20" s="14"/>
    </row>
    <row r="21" spans="1:13" x14ac:dyDescent="0.2">
      <c r="A21" t="s">
        <v>9</v>
      </c>
      <c r="C21" s="1" t="s">
        <v>22</v>
      </c>
      <c r="E21" t="s">
        <v>3</v>
      </c>
    </row>
    <row r="22" spans="1:13" x14ac:dyDescent="0.2">
      <c r="A22" t="s">
        <v>10</v>
      </c>
      <c r="C22" s="1">
        <f>+I22</f>
        <v>49584.97</v>
      </c>
      <c r="I22" s="1">
        <v>49584.97</v>
      </c>
    </row>
    <row r="23" spans="1:13" x14ac:dyDescent="0.2">
      <c r="A23">
        <v>112387</v>
      </c>
      <c r="C23" s="1">
        <f>+E23+G23+I23</f>
        <v>60542.710000000006</v>
      </c>
      <c r="E23" s="1">
        <v>36325.72</v>
      </c>
      <c r="F23" s="1"/>
      <c r="G23" s="1">
        <v>9081.0400000000009</v>
      </c>
      <c r="I23" s="1">
        <v>15135.95</v>
      </c>
    </row>
    <row r="24" spans="1:13" ht="13.5" thickBot="1" x14ac:dyDescent="0.25">
      <c r="I24" s="5">
        <f>+I22+I23</f>
        <v>64720.92</v>
      </c>
      <c r="J24" t="s">
        <v>11</v>
      </c>
    </row>
    <row r="25" spans="1:13" ht="13.5" thickTop="1" x14ac:dyDescent="0.2"/>
    <row r="26" spans="1:13" x14ac:dyDescent="0.2">
      <c r="A26">
        <v>111437</v>
      </c>
      <c r="C26" s="1">
        <f>+E26+G26+I26</f>
        <v>161805.92000000001</v>
      </c>
      <c r="E26" s="1">
        <v>97083.6</v>
      </c>
      <c r="G26" s="1">
        <v>24271.35</v>
      </c>
      <c r="I26" s="1">
        <v>40450.97</v>
      </c>
      <c r="J26" t="s">
        <v>12</v>
      </c>
    </row>
    <row r="27" spans="1:13" x14ac:dyDescent="0.2">
      <c r="A27">
        <v>111068</v>
      </c>
      <c r="C27" s="1">
        <f>+E27+G27+I27</f>
        <v>35749.17</v>
      </c>
      <c r="E27" s="1">
        <v>21448.75</v>
      </c>
      <c r="G27" s="1">
        <v>5362.9</v>
      </c>
      <c r="I27" s="6">
        <v>8937.52</v>
      </c>
      <c r="J27" t="s">
        <v>13</v>
      </c>
    </row>
    <row r="28" spans="1:13" ht="13.5" thickBot="1" x14ac:dyDescent="0.25">
      <c r="I28" s="5">
        <f>+I26+I27</f>
        <v>49388.490000000005</v>
      </c>
      <c r="J28" t="s">
        <v>17</v>
      </c>
    </row>
    <row r="29" spans="1:13" ht="13.5" thickTop="1" x14ac:dyDescent="0.2">
      <c r="I29" s="4">
        <f>+I22-I28</f>
        <v>196.47999999999593</v>
      </c>
      <c r="J29" t="s">
        <v>14</v>
      </c>
    </row>
    <row r="31" spans="1:13" ht="13.5" thickBot="1" x14ac:dyDescent="0.25">
      <c r="A31" t="s">
        <v>16</v>
      </c>
      <c r="C31" s="3">
        <f>+E31+G31+I31</f>
        <v>307682.77</v>
      </c>
      <c r="E31" s="5">
        <f>SUM(E23:E30)</f>
        <v>154858.07</v>
      </c>
      <c r="G31" s="5">
        <f>SUM(G23:G30)</f>
        <v>38715.29</v>
      </c>
      <c r="I31" s="5">
        <f>+I28+I24</f>
        <v>114109.41</v>
      </c>
      <c r="J31" t="s">
        <v>15</v>
      </c>
    </row>
    <row r="32" spans="1:13" ht="13.5" thickTop="1" x14ac:dyDescent="0.2">
      <c r="A32" t="s">
        <v>18</v>
      </c>
      <c r="C32" s="1">
        <v>281912.5</v>
      </c>
      <c r="E32" s="1">
        <v>169147.51</v>
      </c>
      <c r="G32" s="1">
        <v>42287.62</v>
      </c>
      <c r="I32" s="1">
        <v>70477.38</v>
      </c>
    </row>
    <row r="33" spans="1:9" x14ac:dyDescent="0.2">
      <c r="A33" t="s">
        <v>23</v>
      </c>
      <c r="C33" s="1">
        <f>+C31-C32</f>
        <v>25770.270000000019</v>
      </c>
      <c r="E33" s="1">
        <f>+E31-E32</f>
        <v>-14289.440000000002</v>
      </c>
      <c r="G33" s="1">
        <f>+G31-G32</f>
        <v>-3572.3300000000017</v>
      </c>
      <c r="I33" s="1">
        <f>+I31-I32</f>
        <v>43632.03</v>
      </c>
    </row>
  </sheetData>
  <phoneticPr fontId="0" type="noConversion"/>
  <pageMargins left="0.75" right="0.75" top="1" bottom="1" header="0.5" footer="0.5"/>
  <pageSetup scale="9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dfancle</dc:creator>
  <cp:lastModifiedBy>Felienne</cp:lastModifiedBy>
  <cp:lastPrinted>2001-08-07T12:38:13Z</cp:lastPrinted>
  <dcterms:created xsi:type="dcterms:W3CDTF">2001-08-07T12:08:33Z</dcterms:created>
  <dcterms:modified xsi:type="dcterms:W3CDTF">2014-09-04T07:27:32Z</dcterms:modified>
</cp:coreProperties>
</file>