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14700" windowHeight="8190" tabRatio="604"/>
  </bookViews>
  <sheets>
    <sheet name="Capital Deployed" sheetId="2" r:id="rId1"/>
    <sheet name="Support Information" sheetId="3" r:id="rId2"/>
  </sheets>
  <definedNames>
    <definedName name="_xlnm.Print_Area" localSheetId="0">'Capital Deployed'!$A$3:$V$47</definedName>
  </definedNames>
  <calcPr calcId="152511"/>
</workbook>
</file>

<file path=xl/calcChain.xml><?xml version="1.0" encoding="utf-8"?>
<calcChain xmlns="http://schemas.openxmlformats.org/spreadsheetml/2006/main">
  <c r="A1" i="2" l="1"/>
  <c r="I1" i="2"/>
  <c r="I2" i="2"/>
  <c r="K52" i="2"/>
  <c r="O52" i="2" s="1"/>
  <c r="K53" i="2"/>
  <c r="O53" i="2"/>
  <c r="S53" i="2"/>
  <c r="U53" i="2"/>
  <c r="K54" i="2"/>
  <c r="O54" i="2" s="1"/>
  <c r="S54" i="2" s="1"/>
  <c r="U54" i="2" s="1"/>
  <c r="K55" i="2"/>
  <c r="S55" i="2"/>
  <c r="U55" i="2"/>
  <c r="K56" i="2"/>
  <c r="S56" i="2"/>
  <c r="U56" i="2" s="1"/>
  <c r="K57" i="2"/>
  <c r="S57" i="2"/>
  <c r="U57" i="2" s="1"/>
  <c r="K58" i="2"/>
  <c r="S58" i="2"/>
  <c r="U58" i="2"/>
  <c r="K59" i="2"/>
  <c r="M59" i="2" s="1"/>
  <c r="K60" i="2"/>
  <c r="S60" i="2"/>
  <c r="U60" i="2"/>
  <c r="K61" i="2"/>
  <c r="O61" i="2"/>
  <c r="S61" i="2"/>
  <c r="U61" i="2" s="1"/>
  <c r="E62" i="2"/>
  <c r="G62" i="2"/>
  <c r="I62" i="2"/>
  <c r="K62" i="2"/>
  <c r="S52" i="2" l="1"/>
  <c r="O59" i="2"/>
  <c r="U52" i="2" l="1"/>
  <c r="Q59" i="2"/>
  <c r="S59" i="2" s="1"/>
  <c r="S62" i="2" s="1"/>
  <c r="O62" i="2"/>
  <c r="Q62" i="2" l="1"/>
  <c r="U59" i="2"/>
  <c r="U62" i="2"/>
</calcChain>
</file>

<file path=xl/comments1.xml><?xml version="1.0" encoding="utf-8"?>
<comments xmlns="http://schemas.openxmlformats.org/spreadsheetml/2006/main">
  <authors>
    <author>Rob Brown</author>
  </authors>
  <commentList>
    <comment ref="M11" authorId="0" shapeId="0">
      <text>
        <r>
          <rPr>
            <b/>
            <sz val="8"/>
            <color indexed="81"/>
            <rFont val="Tahoma"/>
          </rPr>
          <t>Rob Brown:</t>
        </r>
        <r>
          <rPr>
            <sz val="8"/>
            <color indexed="81"/>
            <rFont val="Tahoma"/>
          </rPr>
          <t xml:space="preserve">
Increase of $125 MM from 5/01 to 6/01 in EGF cap dep allocated to wholesale</t>
        </r>
      </text>
    </comment>
  </commentList>
</comments>
</file>

<file path=xl/sharedStrings.xml><?xml version="1.0" encoding="utf-8"?>
<sst xmlns="http://schemas.openxmlformats.org/spreadsheetml/2006/main" count="73" uniqueCount="63">
  <si>
    <t>Enron Corp</t>
  </si>
  <si>
    <t>Total</t>
  </si>
  <si>
    <t>Transportation &amp; Distribution</t>
  </si>
  <si>
    <t>Enron Transportation Sevices</t>
  </si>
  <si>
    <t>Portland General Group</t>
  </si>
  <si>
    <t>Wholesale</t>
  </si>
  <si>
    <t>Enron Europe</t>
  </si>
  <si>
    <t>Enron Global Markets</t>
  </si>
  <si>
    <t>Enron Global Assets</t>
  </si>
  <si>
    <t>EEOS</t>
  </si>
  <si>
    <t>Enron Net Works</t>
  </si>
  <si>
    <t>Enron Global Finance</t>
  </si>
  <si>
    <t>Enron Industrial Markets</t>
  </si>
  <si>
    <t>Wholesale - Other</t>
  </si>
  <si>
    <t>Wholesale - EES</t>
  </si>
  <si>
    <t>EI Headquarters</t>
  </si>
  <si>
    <t>Corporate &amp; Other</t>
  </si>
  <si>
    <t>Corp &amp; Other</t>
  </si>
  <si>
    <t>Clean Fuels</t>
  </si>
  <si>
    <t>Finance</t>
  </si>
  <si>
    <t>Overview</t>
  </si>
  <si>
    <t>Eliminations</t>
  </si>
  <si>
    <t>Enron Investment Partners</t>
  </si>
  <si>
    <t>Americas</t>
  </si>
  <si>
    <t>Capital Deployed</t>
  </si>
  <si>
    <t>Net Prepay</t>
  </si>
  <si>
    <t>per Book</t>
  </si>
  <si>
    <t>Allocated</t>
  </si>
  <si>
    <t>Subtotal</t>
  </si>
  <si>
    <t>HPL Fair Value</t>
  </si>
  <si>
    <t>Middle East (Europe)</t>
  </si>
  <si>
    <t>Global Exploration &amp; Production</t>
  </si>
  <si>
    <t>Eliminations &amp; Other</t>
  </si>
  <si>
    <t>Other Eliminations</t>
  </si>
  <si>
    <t>Off Balance</t>
  </si>
  <si>
    <t>ECM-Other</t>
  </si>
  <si>
    <t>EGF</t>
  </si>
  <si>
    <t>Allocation</t>
  </si>
  <si>
    <t>Pre-Allocation</t>
  </si>
  <si>
    <t>Corporate &amp; Other*</t>
  </si>
  <si>
    <t>* Corporate &amp; Other includes Azurix, HPL Fair Value and Clean Fuels.</t>
  </si>
  <si>
    <t>2001 May Year-to-Date</t>
  </si>
  <si>
    <t>** Off balance sheet capital includes contingent equity, FAS 125/140, corporate guarantees, and residual value guarantees as of 12/31/00.</t>
  </si>
  <si>
    <t>Total Cap Deployed</t>
  </si>
  <si>
    <t>Incl. Off B/S</t>
  </si>
  <si>
    <t>Total Capital Deployed</t>
  </si>
  <si>
    <t>Sheet Assets**</t>
  </si>
  <si>
    <t>(1)</t>
  </si>
  <si>
    <t>(2)</t>
  </si>
  <si>
    <t>(3)</t>
  </si>
  <si>
    <t>Impact of margin activity.</t>
  </si>
  <si>
    <t>Includes N/R from sale of JEDI shares previously owned by Enron.</t>
  </si>
  <si>
    <t>Included in EES-Retail.</t>
  </si>
  <si>
    <t>As of Dec 31, 2000</t>
  </si>
  <si>
    <t>$1.3B attributed to HPL Fair Value</t>
  </si>
  <si>
    <t>$824MM attributed to Azuriz</t>
  </si>
  <si>
    <t>Total Capital Deployed Support Explanations</t>
  </si>
  <si>
    <t>2001 June Year-to-Date</t>
  </si>
  <si>
    <t>June 2001</t>
  </si>
  <si>
    <t>As of June 30, 2001</t>
  </si>
  <si>
    <t>Enron Broadband Services</t>
  </si>
  <si>
    <t>Enron Energy Services</t>
  </si>
  <si>
    <t>Enron Renewable Energy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</si>
</sst>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_);_(* \(#,##0.0\);_(* &quot;-&quot;?_);_(@_)"/>
    <numFmt numFmtId="165" formatCode="mm/dd/yy"/>
    <numFmt numFmtId="167" formatCode="_(* #,##0_);_(* \(#,##0\);_(* &quot;-&quot;?_);_(@_)"/>
  </numFmts>
  <fonts count="14" x14ac:knownFonts="1">
    <font>
      <sz val="10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left" indent="1"/>
    </xf>
    <xf numFmtId="164" fontId="2" fillId="0" borderId="0" xfId="0" applyNumberFormat="1" applyFont="1" applyFill="1"/>
    <xf numFmtId="164" fontId="3" fillId="0" borderId="1" xfId="0" applyNumberFormat="1" applyFont="1" applyBorder="1"/>
    <xf numFmtId="164" fontId="3" fillId="0" borderId="0" xfId="0" applyNumberFormat="1" applyFont="1" applyBorder="1"/>
    <xf numFmtId="164" fontId="5" fillId="0" borderId="0" xfId="0" applyNumberFormat="1" applyFont="1"/>
    <xf numFmtId="164" fontId="6" fillId="0" borderId="0" xfId="0" applyNumberFormat="1" applyFont="1" applyAlignment="1">
      <alignment horizontal="centerContinuous"/>
    </xf>
    <xf numFmtId="164" fontId="7" fillId="0" borderId="0" xfId="0" applyNumberFormat="1" applyFont="1" applyAlignment="1">
      <alignment horizontal="centerContinuous"/>
    </xf>
    <xf numFmtId="164" fontId="7" fillId="0" borderId="0" xfId="0" applyNumberFormat="1" applyFont="1"/>
    <xf numFmtId="164" fontId="6" fillId="0" borderId="0" xfId="0" quotePrefix="1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7" fillId="0" borderId="0" xfId="0" applyFont="1"/>
    <xf numFmtId="164" fontId="6" fillId="0" borderId="0" xfId="0" applyNumberFormat="1" applyFont="1"/>
    <xf numFmtId="164" fontId="7" fillId="0" borderId="0" xfId="0" applyNumberFormat="1" applyFont="1" applyAlignment="1">
      <alignment horizontal="left" indent="1"/>
    </xf>
    <xf numFmtId="164" fontId="7" fillId="0" borderId="0" xfId="0" applyNumberFormat="1" applyFont="1" applyFill="1"/>
    <xf numFmtId="164" fontId="6" fillId="0" borderId="1" xfId="0" applyNumberFormat="1" applyFont="1" applyBorder="1"/>
    <xf numFmtId="164" fontId="6" fillId="0" borderId="0" xfId="0" applyNumberFormat="1" applyFont="1" applyBorder="1"/>
    <xf numFmtId="164" fontId="8" fillId="0" borderId="0" xfId="0" quotePrefix="1" applyNumberFormat="1" applyFont="1" applyFill="1" applyAlignment="1">
      <alignment vertical="top"/>
    </xf>
    <xf numFmtId="164" fontId="6" fillId="0" borderId="3" xfId="0" applyNumberFormat="1" applyFont="1" applyBorder="1"/>
    <xf numFmtId="164" fontId="9" fillId="0" borderId="0" xfId="0" applyNumberFormat="1" applyFont="1" applyAlignment="1"/>
    <xf numFmtId="164" fontId="2" fillId="0" borderId="0" xfId="0" applyNumberFormat="1" applyFont="1" applyAlignment="1"/>
    <xf numFmtId="167" fontId="11" fillId="0" borderId="0" xfId="0" quotePrefix="1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quotePrefix="1" applyNumberFormat="1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left"/>
    </xf>
    <xf numFmtId="167" fontId="2" fillId="0" borderId="0" xfId="0" quotePrefix="1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quotePrefix="1" applyNumberFormat="1" applyFont="1" applyAlignment="1">
      <alignment horizontal="right"/>
    </xf>
    <xf numFmtId="164" fontId="6" fillId="0" borderId="2" xfId="0" applyNumberFormat="1" applyFont="1" applyBorder="1" applyAlignment="1">
      <alignment horizontal="centerContinuous"/>
    </xf>
    <xf numFmtId="0" fontId="6" fillId="0" borderId="0" xfId="0" applyFont="1"/>
    <xf numFmtId="41" fontId="7" fillId="0" borderId="0" xfId="0" applyNumberFormat="1" applyFont="1" applyFill="1"/>
    <xf numFmtId="164" fontId="6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quotePrefix="1" applyNumberFormat="1" applyFont="1" applyAlignment="1">
      <alignment horizontal="center"/>
    </xf>
    <xf numFmtId="164" fontId="6" fillId="0" borderId="2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5"/>
  <sheetViews>
    <sheetView tabSelected="1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S16" sqref="S16"/>
    </sheetView>
  </sheetViews>
  <sheetFormatPr defaultRowHeight="11.25" x14ac:dyDescent="0.2"/>
  <cols>
    <col min="1" max="2" width="0.85546875" style="2" customWidth="1"/>
    <col min="3" max="3" width="2.140625" style="2" customWidth="1"/>
    <col min="4" max="4" width="27.28515625" style="2" customWidth="1"/>
    <col min="5" max="5" width="17.42578125" style="2" hidden="1" customWidth="1"/>
    <col min="6" max="6" width="1.7109375" style="2" hidden="1" customWidth="1"/>
    <col min="7" max="7" width="12.7109375" style="2" hidden="1" customWidth="1"/>
    <col min="8" max="8" width="1.7109375" style="2" hidden="1" customWidth="1"/>
    <col min="9" max="9" width="12.7109375" style="2" hidden="1" customWidth="1"/>
    <col min="10" max="10" width="1.7109375" style="2" hidden="1" customWidth="1"/>
    <col min="11" max="11" width="12.7109375" style="2" hidden="1" customWidth="1"/>
    <col min="12" max="12" width="1.7109375" style="2" hidden="1" customWidth="1"/>
    <col min="13" max="13" width="12.7109375" style="2" hidden="1" customWidth="1"/>
    <col min="14" max="14" width="1.7109375" style="2" customWidth="1"/>
    <col min="15" max="15" width="17.42578125" style="2" bestFit="1" customWidth="1"/>
    <col min="16" max="16" width="2.28515625" style="2" customWidth="1"/>
    <col min="17" max="17" width="15.42578125" style="2" bestFit="1" customWidth="1"/>
    <col min="18" max="18" width="2.28515625" style="2" customWidth="1"/>
    <col min="19" max="19" width="20.28515625" style="2" bestFit="1" customWidth="1"/>
    <col min="20" max="20" width="2.28515625" style="2" customWidth="1"/>
    <col min="21" max="21" width="20.28515625" style="2" bestFit="1" customWidth="1"/>
    <col min="22" max="22" width="3" style="2" customWidth="1"/>
    <col min="23" max="16384" width="9.140625" style="2"/>
  </cols>
  <sheetData>
    <row r="1" spans="1:22" x14ac:dyDescent="0.2">
      <c r="A1" s="11" t="str">
        <f ca="1">CELL("filename",A1)</f>
        <v>C:\Users\Felienne\Enron\EnronSpreadsheets\[tracy_geaccone__40290__Allocated Capital Deployed June YTD Schwarz.xls]Capital Deployed</v>
      </c>
      <c r="B1" s="1"/>
      <c r="I1" s="5">
        <f ca="1">NOW()</f>
        <v>41886.425464120373</v>
      </c>
    </row>
    <row r="2" spans="1:22" x14ac:dyDescent="0.2">
      <c r="I2" s="4">
        <f ca="1">NOW()</f>
        <v>41886.425464120373</v>
      </c>
    </row>
    <row r="5" spans="1:22" ht="15.75" x14ac:dyDescent="0.25">
      <c r="A5" s="43" t="s">
        <v>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15.75" x14ac:dyDescent="0.25">
      <c r="A6" s="44" t="s">
        <v>45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15.75" x14ac:dyDescent="0.25">
      <c r="A7" s="45" t="s">
        <v>57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12.75" x14ac:dyDescent="0.2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O8" s="13"/>
      <c r="P8" s="14"/>
      <c r="Q8" s="13"/>
      <c r="R8" s="14"/>
      <c r="S8" s="13"/>
      <c r="U8" s="13"/>
    </row>
    <row r="9" spans="1:22" ht="12.75" x14ac:dyDescent="0.2">
      <c r="A9" s="12"/>
      <c r="B9" s="12"/>
      <c r="C9" s="13"/>
      <c r="D9" s="13"/>
      <c r="E9" s="15" t="s">
        <v>58</v>
      </c>
      <c r="F9" s="13"/>
      <c r="G9" s="13"/>
      <c r="H9" s="13"/>
      <c r="I9" s="13"/>
      <c r="J9" s="13"/>
      <c r="K9" s="13"/>
      <c r="L9" s="13"/>
      <c r="M9" s="13"/>
      <c r="N9" s="14"/>
      <c r="O9" s="46" t="s">
        <v>59</v>
      </c>
      <c r="P9" s="46"/>
      <c r="Q9" s="46"/>
      <c r="R9" s="46"/>
      <c r="S9" s="46"/>
      <c r="U9" s="39" t="s">
        <v>53</v>
      </c>
    </row>
    <row r="10" spans="1:22" ht="14.25" x14ac:dyDescent="0.2">
      <c r="A10" s="13"/>
      <c r="B10" s="13"/>
      <c r="C10" s="13"/>
      <c r="D10" s="13"/>
      <c r="E10" s="16" t="s">
        <v>24</v>
      </c>
      <c r="F10" s="14"/>
      <c r="G10" s="16" t="s">
        <v>25</v>
      </c>
      <c r="H10" s="14"/>
      <c r="I10" s="16" t="s">
        <v>27</v>
      </c>
      <c r="J10" s="15"/>
      <c r="K10" s="16"/>
      <c r="L10" s="13"/>
      <c r="M10" s="16" t="s">
        <v>36</v>
      </c>
      <c r="N10" s="14"/>
      <c r="O10" s="15" t="s">
        <v>58</v>
      </c>
      <c r="P10" s="29"/>
      <c r="Q10" s="16" t="s">
        <v>34</v>
      </c>
      <c r="R10" s="14"/>
      <c r="S10" s="12" t="s">
        <v>43</v>
      </c>
      <c r="U10" s="16" t="s">
        <v>43</v>
      </c>
    </row>
    <row r="11" spans="1:22" s="6" customFormat="1" ht="12.75" x14ac:dyDescent="0.2">
      <c r="A11" s="17"/>
      <c r="B11" s="17"/>
      <c r="C11" s="17"/>
      <c r="D11" s="17"/>
      <c r="E11" s="18" t="s">
        <v>38</v>
      </c>
      <c r="F11" s="17"/>
      <c r="G11" s="18" t="s">
        <v>26</v>
      </c>
      <c r="H11" s="17"/>
      <c r="I11" s="18" t="s">
        <v>25</v>
      </c>
      <c r="J11" s="16"/>
      <c r="K11" s="18" t="s">
        <v>28</v>
      </c>
      <c r="L11" s="17"/>
      <c r="M11" s="18" t="s">
        <v>37</v>
      </c>
      <c r="N11" s="17"/>
      <c r="O11" s="18" t="s">
        <v>24</v>
      </c>
      <c r="P11" s="17"/>
      <c r="Q11" s="18" t="s">
        <v>46</v>
      </c>
      <c r="R11" s="17"/>
      <c r="S11" s="18" t="s">
        <v>44</v>
      </c>
      <c r="U11" s="18" t="s">
        <v>44</v>
      </c>
    </row>
    <row r="12" spans="1:22" ht="12.75" x14ac:dyDescent="0.2">
      <c r="A12" s="14"/>
      <c r="B12" s="14"/>
      <c r="C12" s="14"/>
      <c r="D12" s="14"/>
      <c r="E12" s="14"/>
      <c r="F12" s="14"/>
      <c r="G12" s="14"/>
      <c r="H12" s="19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U12" s="14"/>
    </row>
    <row r="13" spans="1:22" ht="12.75" x14ac:dyDescent="0.2">
      <c r="A13" s="14"/>
      <c r="B13" s="14"/>
      <c r="C13" s="20" t="s">
        <v>2</v>
      </c>
      <c r="D13" s="14"/>
      <c r="E13" s="14"/>
      <c r="F13" s="14"/>
      <c r="G13" s="14"/>
      <c r="H13" s="19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U13" s="14"/>
    </row>
    <row r="14" spans="1:22" ht="12.75" x14ac:dyDescent="0.2">
      <c r="A14" s="14"/>
      <c r="B14" s="14"/>
      <c r="C14" s="21" t="s">
        <v>3</v>
      </c>
      <c r="D14" s="14"/>
      <c r="E14" s="14">
        <v>2663.8</v>
      </c>
      <c r="F14" s="14"/>
      <c r="G14" s="14">
        <v>0</v>
      </c>
      <c r="H14" s="19"/>
      <c r="I14" s="22">
        <v>0</v>
      </c>
      <c r="J14" s="22"/>
      <c r="K14" s="22">
        <v>2663.8</v>
      </c>
      <c r="L14" s="14"/>
      <c r="M14" s="22">
        <v>0</v>
      </c>
      <c r="N14" s="14"/>
      <c r="O14" s="22">
        <v>2663.8</v>
      </c>
      <c r="P14" s="14"/>
      <c r="Q14" s="22">
        <v>0</v>
      </c>
      <c r="R14" s="14"/>
      <c r="S14" s="22">
        <v>2663.8</v>
      </c>
      <c r="U14" s="22">
        <v>2697</v>
      </c>
    </row>
    <row r="15" spans="1:22" ht="12.75" x14ac:dyDescent="0.2">
      <c r="A15" s="14"/>
      <c r="B15" s="14"/>
      <c r="C15" s="21" t="s">
        <v>4</v>
      </c>
      <c r="D15" s="14"/>
      <c r="E15" s="14">
        <v>3443.3</v>
      </c>
      <c r="F15" s="14"/>
      <c r="G15" s="14">
        <v>0</v>
      </c>
      <c r="H15" s="19"/>
      <c r="I15" s="22">
        <v>0</v>
      </c>
      <c r="J15" s="22"/>
      <c r="K15" s="22">
        <v>3443.3</v>
      </c>
      <c r="L15" s="14"/>
      <c r="M15" s="22">
        <v>0</v>
      </c>
      <c r="N15" s="14"/>
      <c r="O15" s="22">
        <v>3443.3</v>
      </c>
      <c r="P15" s="14"/>
      <c r="Q15" s="22">
        <v>0</v>
      </c>
      <c r="R15" s="14"/>
      <c r="S15" s="22">
        <v>3443.3</v>
      </c>
      <c r="U15" s="22">
        <v>3180.6</v>
      </c>
    </row>
    <row r="16" spans="1:22" ht="12.75" x14ac:dyDescent="0.2">
      <c r="A16" s="14"/>
      <c r="B16" s="14"/>
      <c r="C16" s="21"/>
      <c r="D16" s="14"/>
      <c r="E16" s="23">
        <v>6107.1</v>
      </c>
      <c r="F16" s="14"/>
      <c r="G16" s="23">
        <v>0</v>
      </c>
      <c r="H16" s="19"/>
      <c r="I16" s="23">
        <v>0</v>
      </c>
      <c r="J16" s="24"/>
      <c r="K16" s="23">
        <v>6107.1</v>
      </c>
      <c r="L16" s="14"/>
      <c r="M16" s="23">
        <v>0</v>
      </c>
      <c r="N16" s="14"/>
      <c r="O16" s="23">
        <v>6107.1</v>
      </c>
      <c r="P16" s="14"/>
      <c r="Q16" s="23">
        <v>0</v>
      </c>
      <c r="R16" s="14"/>
      <c r="S16" s="23">
        <v>6107.1</v>
      </c>
      <c r="U16" s="23">
        <v>5877.6</v>
      </c>
    </row>
    <row r="17" spans="1:22" ht="12.75" x14ac:dyDescent="0.2">
      <c r="A17" s="14"/>
      <c r="B17" s="14"/>
      <c r="C17" s="21"/>
      <c r="D17" s="14"/>
      <c r="E17" s="14"/>
      <c r="F17" s="14"/>
      <c r="G17" s="14"/>
      <c r="H17" s="19"/>
      <c r="I17" s="22"/>
      <c r="J17" s="22"/>
      <c r="K17" s="22"/>
      <c r="L17" s="14"/>
      <c r="M17" s="22"/>
      <c r="N17" s="14"/>
      <c r="O17" s="22"/>
      <c r="P17" s="14"/>
      <c r="Q17" s="22"/>
      <c r="R17" s="14"/>
      <c r="S17" s="22"/>
      <c r="U17" s="22"/>
    </row>
    <row r="18" spans="1:22" ht="12.75" x14ac:dyDescent="0.2">
      <c r="A18" s="14"/>
      <c r="B18" s="14"/>
      <c r="C18" s="20" t="s">
        <v>5</v>
      </c>
      <c r="D18" s="14"/>
      <c r="E18" s="14"/>
      <c r="F18" s="14"/>
      <c r="G18" s="14"/>
      <c r="H18" s="19"/>
      <c r="I18" s="22"/>
      <c r="J18" s="22"/>
      <c r="K18" s="22"/>
      <c r="L18" s="14"/>
      <c r="M18" s="22"/>
      <c r="N18" s="14"/>
      <c r="O18" s="22"/>
      <c r="P18" s="14"/>
      <c r="Q18" s="22"/>
      <c r="R18" s="14"/>
      <c r="S18" s="22"/>
      <c r="U18" s="22"/>
    </row>
    <row r="19" spans="1:22" ht="12.75" x14ac:dyDescent="0.2">
      <c r="A19" s="14"/>
      <c r="B19" s="14"/>
      <c r="C19" s="21" t="s">
        <v>23</v>
      </c>
      <c r="D19" s="14"/>
      <c r="E19" s="14">
        <v>5652.3</v>
      </c>
      <c r="F19" s="14"/>
      <c r="G19" s="14">
        <v>-1822</v>
      </c>
      <c r="H19" s="19"/>
      <c r="I19" s="22">
        <v>-2443</v>
      </c>
      <c r="J19" s="25"/>
      <c r="K19" s="22">
        <v>5031.3</v>
      </c>
      <c r="L19" s="14"/>
      <c r="M19" s="22">
        <v>535.22</v>
      </c>
      <c r="N19" s="14"/>
      <c r="O19" s="22">
        <v>5566.52</v>
      </c>
      <c r="P19" s="14"/>
      <c r="Q19" s="22">
        <v>19</v>
      </c>
      <c r="R19" s="14"/>
      <c r="S19" s="22">
        <v>5585.52</v>
      </c>
      <c r="U19" s="22">
        <v>2812.04</v>
      </c>
      <c r="V19" s="36" t="s">
        <v>47</v>
      </c>
    </row>
    <row r="20" spans="1:22" ht="12.75" x14ac:dyDescent="0.2">
      <c r="A20" s="14"/>
      <c r="B20" s="14"/>
      <c r="C20" s="21" t="s">
        <v>7</v>
      </c>
      <c r="D20" s="14"/>
      <c r="E20" s="14">
        <v>1251</v>
      </c>
      <c r="F20" s="14"/>
      <c r="G20" s="14">
        <v>0</v>
      </c>
      <c r="H20" s="19"/>
      <c r="I20" s="22">
        <v>-622</v>
      </c>
      <c r="J20" s="25"/>
      <c r="K20" s="22">
        <v>629</v>
      </c>
      <c r="L20" s="14"/>
      <c r="M20" s="22">
        <v>22.6</v>
      </c>
      <c r="N20" s="14"/>
      <c r="O20" s="22">
        <v>651.6</v>
      </c>
      <c r="P20" s="14"/>
      <c r="Q20" s="22">
        <v>0</v>
      </c>
      <c r="R20" s="14"/>
      <c r="S20" s="22">
        <v>651.6</v>
      </c>
      <c r="U20" s="22">
        <v>714</v>
      </c>
      <c r="V20" s="37"/>
    </row>
    <row r="21" spans="1:22" ht="12.75" x14ac:dyDescent="0.2">
      <c r="A21" s="14"/>
      <c r="B21" s="14"/>
      <c r="C21" s="21" t="s">
        <v>6</v>
      </c>
      <c r="D21" s="14"/>
      <c r="E21" s="14">
        <v>1850.4</v>
      </c>
      <c r="F21" s="14"/>
      <c r="G21" s="14">
        <v>-360</v>
      </c>
      <c r="H21" s="19"/>
      <c r="I21" s="22">
        <v>-1066</v>
      </c>
      <c r="J21" s="25"/>
      <c r="K21" s="22">
        <v>1144.4000000000001</v>
      </c>
      <c r="L21" s="14"/>
      <c r="M21" s="22">
        <v>136.15799999999999</v>
      </c>
      <c r="N21" s="14"/>
      <c r="O21" s="22">
        <v>1280.558</v>
      </c>
      <c r="P21" s="14"/>
      <c r="Q21" s="22">
        <v>361</v>
      </c>
      <c r="R21" s="14"/>
      <c r="S21" s="22">
        <v>1641.558</v>
      </c>
      <c r="U21" s="22">
        <v>1655.4549999999999</v>
      </c>
      <c r="V21" s="37"/>
    </row>
    <row r="22" spans="1:22" ht="12.75" x14ac:dyDescent="0.2">
      <c r="A22" s="14"/>
      <c r="B22" s="14"/>
      <c r="C22" s="21" t="s">
        <v>30</v>
      </c>
      <c r="D22" s="14"/>
      <c r="E22" s="14">
        <v>22.8</v>
      </c>
      <c r="F22" s="14"/>
      <c r="G22" s="14">
        <v>0</v>
      </c>
      <c r="H22" s="19"/>
      <c r="I22" s="22">
        <v>0</v>
      </c>
      <c r="J22" s="22"/>
      <c r="K22" s="22">
        <v>22.8</v>
      </c>
      <c r="L22" s="14"/>
      <c r="M22" s="22">
        <v>0</v>
      </c>
      <c r="N22" s="14"/>
      <c r="O22" s="22">
        <v>22.8</v>
      </c>
      <c r="P22" s="14"/>
      <c r="Q22" s="22">
        <v>0</v>
      </c>
      <c r="R22" s="14"/>
      <c r="S22" s="22">
        <v>22.8</v>
      </c>
      <c r="U22" s="22">
        <v>49.645000000000003</v>
      </c>
      <c r="V22" s="37"/>
    </row>
    <row r="23" spans="1:22" ht="12.75" x14ac:dyDescent="0.2">
      <c r="A23" s="14"/>
      <c r="B23" s="14"/>
      <c r="C23" s="21" t="s">
        <v>31</v>
      </c>
      <c r="D23" s="14"/>
      <c r="E23" s="14">
        <v>432.09899999999999</v>
      </c>
      <c r="F23" s="14"/>
      <c r="G23" s="14">
        <v>0</v>
      </c>
      <c r="H23" s="19"/>
      <c r="I23" s="22">
        <v>0</v>
      </c>
      <c r="J23" s="22"/>
      <c r="K23" s="22">
        <v>432.09899999999999</v>
      </c>
      <c r="L23" s="14"/>
      <c r="M23" s="22">
        <v>0</v>
      </c>
      <c r="N23" s="14"/>
      <c r="O23" s="22">
        <v>432.09899999999999</v>
      </c>
      <c r="P23" s="14"/>
      <c r="Q23" s="22">
        <v>0</v>
      </c>
      <c r="R23" s="14"/>
      <c r="S23" s="22">
        <v>432.09899999999999</v>
      </c>
      <c r="U23" s="22">
        <v>449</v>
      </c>
      <c r="V23" s="37"/>
    </row>
    <row r="24" spans="1:22" ht="12.75" x14ac:dyDescent="0.2">
      <c r="A24" s="14"/>
      <c r="B24" s="14"/>
      <c r="C24" s="21" t="s">
        <v>11</v>
      </c>
      <c r="D24" s="14"/>
      <c r="E24" s="14">
        <v>3139.7</v>
      </c>
      <c r="F24" s="14"/>
      <c r="G24" s="14">
        <v>0</v>
      </c>
      <c r="H24" s="19"/>
      <c r="I24" s="22">
        <v>0</v>
      </c>
      <c r="J24" s="22"/>
      <c r="K24" s="22">
        <v>3139.7</v>
      </c>
      <c r="L24" s="14"/>
      <c r="M24" s="22">
        <v>-911.2</v>
      </c>
      <c r="N24" s="14"/>
      <c r="O24" s="22">
        <v>2228.5</v>
      </c>
      <c r="P24" s="14"/>
      <c r="Q24" s="22">
        <v>0</v>
      </c>
      <c r="R24" s="14"/>
      <c r="S24" s="22">
        <v>2228.5</v>
      </c>
      <c r="U24" s="22">
        <v>1428.53</v>
      </c>
      <c r="V24" s="38" t="s">
        <v>48</v>
      </c>
    </row>
    <row r="25" spans="1:22" ht="12.75" x14ac:dyDescent="0.2">
      <c r="A25" s="14"/>
      <c r="B25" s="14"/>
      <c r="C25" s="21" t="s">
        <v>12</v>
      </c>
      <c r="D25" s="14"/>
      <c r="E25" s="14">
        <v>443.678</v>
      </c>
      <c r="F25" s="14"/>
      <c r="G25" s="14">
        <v>0</v>
      </c>
      <c r="H25" s="19"/>
      <c r="I25" s="22">
        <v>0</v>
      </c>
      <c r="J25" s="22"/>
      <c r="K25" s="22">
        <v>443.678</v>
      </c>
      <c r="L25" s="14"/>
      <c r="M25" s="22">
        <v>0</v>
      </c>
      <c r="N25" s="14"/>
      <c r="O25" s="22">
        <v>443.678</v>
      </c>
      <c r="P25" s="14"/>
      <c r="Q25" s="22">
        <v>0</v>
      </c>
      <c r="R25" s="14"/>
      <c r="S25" s="22">
        <v>443.678</v>
      </c>
      <c r="U25" s="22">
        <v>-54</v>
      </c>
      <c r="V25" s="28"/>
    </row>
    <row r="26" spans="1:22" ht="12.75" x14ac:dyDescent="0.2">
      <c r="A26" s="14"/>
      <c r="B26" s="14"/>
      <c r="C26" s="21" t="s">
        <v>9</v>
      </c>
      <c r="D26" s="14"/>
      <c r="E26" s="14">
        <v>-37.377000000000002</v>
      </c>
      <c r="F26" s="14"/>
      <c r="G26" s="14">
        <v>0</v>
      </c>
      <c r="H26" s="19"/>
      <c r="I26" s="22">
        <v>0</v>
      </c>
      <c r="J26" s="22"/>
      <c r="K26" s="22">
        <v>-37.377000000000002</v>
      </c>
      <c r="L26" s="14"/>
      <c r="M26" s="22">
        <v>45.43</v>
      </c>
      <c r="N26" s="14"/>
      <c r="O26" s="22">
        <v>8.0530000000000044</v>
      </c>
      <c r="P26" s="14"/>
      <c r="Q26" s="22">
        <v>0</v>
      </c>
      <c r="R26" s="14"/>
      <c r="S26" s="22">
        <v>8.0530000000000044</v>
      </c>
      <c r="U26" s="22">
        <v>158</v>
      </c>
      <c r="V26" s="28"/>
    </row>
    <row r="27" spans="1:22" ht="12.75" x14ac:dyDescent="0.2">
      <c r="A27" s="14"/>
      <c r="B27" s="14"/>
      <c r="C27" s="21" t="s">
        <v>60</v>
      </c>
      <c r="D27" s="14"/>
      <c r="E27" s="14">
        <v>761.49599999999998</v>
      </c>
      <c r="F27" s="14"/>
      <c r="G27" s="14">
        <v>0</v>
      </c>
      <c r="H27" s="19"/>
      <c r="I27" s="22">
        <v>0</v>
      </c>
      <c r="J27" s="22"/>
      <c r="K27" s="22">
        <v>761.49599999999998</v>
      </c>
      <c r="L27" s="14"/>
      <c r="M27" s="22">
        <v>201.5</v>
      </c>
      <c r="N27" s="14"/>
      <c r="O27" s="22">
        <v>962.99599999999998</v>
      </c>
      <c r="P27" s="14"/>
      <c r="Q27" s="22">
        <v>92</v>
      </c>
      <c r="R27" s="14"/>
      <c r="S27" s="22">
        <v>1054.9960000000001</v>
      </c>
      <c r="U27" s="22">
        <v>938</v>
      </c>
    </row>
    <row r="28" spans="1:22" ht="12.75" x14ac:dyDescent="0.2">
      <c r="A28" s="14"/>
      <c r="B28" s="14"/>
      <c r="C28" s="21" t="s">
        <v>10</v>
      </c>
      <c r="D28" s="14"/>
      <c r="E28" s="14">
        <v>202.87799999999999</v>
      </c>
      <c r="F28" s="14"/>
      <c r="G28" s="14">
        <v>0</v>
      </c>
      <c r="H28" s="19"/>
      <c r="I28" s="22">
        <v>0</v>
      </c>
      <c r="J28" s="22"/>
      <c r="K28" s="22">
        <v>202.87799999999999</v>
      </c>
      <c r="L28" s="14"/>
      <c r="M28" s="22">
        <v>0</v>
      </c>
      <c r="N28" s="14"/>
      <c r="O28" s="22">
        <v>202.87799999999999</v>
      </c>
      <c r="P28" s="14"/>
      <c r="Q28" s="22">
        <v>0</v>
      </c>
      <c r="R28" s="14"/>
      <c r="S28" s="22">
        <v>202.87799999999999</v>
      </c>
      <c r="U28" s="22">
        <v>-7</v>
      </c>
      <c r="V28" s="28"/>
    </row>
    <row r="29" spans="1:22" ht="12.75" hidden="1" x14ac:dyDescent="0.2">
      <c r="A29" s="14"/>
      <c r="B29" s="14"/>
      <c r="C29" s="21" t="s">
        <v>13</v>
      </c>
      <c r="D29" s="14"/>
      <c r="E29" s="14">
        <v>-2264.4</v>
      </c>
      <c r="F29" s="14"/>
      <c r="G29" s="14">
        <v>-2264.4</v>
      </c>
      <c r="H29" s="19"/>
      <c r="I29" s="22">
        <v>0</v>
      </c>
      <c r="J29" s="22"/>
      <c r="K29" s="41">
        <v>0</v>
      </c>
      <c r="L29" s="14"/>
      <c r="M29" s="22">
        <v>0</v>
      </c>
      <c r="N29" s="14"/>
      <c r="O29" s="22">
        <v>0</v>
      </c>
      <c r="P29" s="14"/>
      <c r="Q29" s="22">
        <v>0</v>
      </c>
      <c r="R29" s="14"/>
      <c r="S29" s="22">
        <v>0</v>
      </c>
      <c r="U29" s="22">
        <v>0</v>
      </c>
      <c r="V29" s="28"/>
    </row>
    <row r="30" spans="1:22" ht="12.75" x14ac:dyDescent="0.2">
      <c r="A30" s="14"/>
      <c r="B30" s="14"/>
      <c r="C30" s="21" t="s">
        <v>14</v>
      </c>
      <c r="D30" s="14"/>
      <c r="E30" s="14">
        <v>932.41800000000001</v>
      </c>
      <c r="F30" s="14"/>
      <c r="G30" s="14">
        <v>0</v>
      </c>
      <c r="H30" s="19"/>
      <c r="I30" s="22">
        <v>0</v>
      </c>
      <c r="J30" s="22"/>
      <c r="K30" s="22">
        <v>932.41800000000001</v>
      </c>
      <c r="L30" s="14"/>
      <c r="M30" s="22">
        <v>0</v>
      </c>
      <c r="N30" s="14"/>
      <c r="O30" s="22">
        <v>932.41800000000001</v>
      </c>
      <c r="P30" s="14"/>
      <c r="Q30" s="22">
        <v>0</v>
      </c>
      <c r="R30" s="14"/>
      <c r="S30" s="22">
        <v>932.41800000000001</v>
      </c>
      <c r="U30" s="22">
        <v>0</v>
      </c>
      <c r="V30" s="35" t="s">
        <v>49</v>
      </c>
    </row>
    <row r="31" spans="1:22" ht="12.75" x14ac:dyDescent="0.2">
      <c r="A31" s="14"/>
      <c r="B31" s="14"/>
      <c r="C31" s="21" t="s">
        <v>32</v>
      </c>
      <c r="D31" s="14"/>
      <c r="E31" s="14">
        <v>1.7</v>
      </c>
      <c r="F31" s="14"/>
      <c r="G31" s="14">
        <v>0</v>
      </c>
      <c r="H31" s="19"/>
      <c r="I31" s="22">
        <v>0</v>
      </c>
      <c r="J31" s="22"/>
      <c r="K31" s="22">
        <v>1.7</v>
      </c>
      <c r="L31" s="14"/>
      <c r="M31" s="22">
        <v>0</v>
      </c>
      <c r="N31" s="14"/>
      <c r="O31" s="22">
        <v>1.7</v>
      </c>
      <c r="P31" s="14"/>
      <c r="Q31" s="22">
        <v>0</v>
      </c>
      <c r="R31" s="14"/>
      <c r="S31" s="22">
        <v>1.7</v>
      </c>
      <c r="U31" s="22">
        <v>6.3</v>
      </c>
    </row>
    <row r="32" spans="1:22" ht="12.75" x14ac:dyDescent="0.2">
      <c r="A32" s="14"/>
      <c r="B32" s="14"/>
      <c r="C32" s="21"/>
      <c r="D32" s="14"/>
      <c r="E32" s="23">
        <v>12388.691999999999</v>
      </c>
      <c r="F32" s="14"/>
      <c r="G32" s="23">
        <v>-4446.3999999999996</v>
      </c>
      <c r="H32" s="19"/>
      <c r="I32" s="23">
        <v>-4131</v>
      </c>
      <c r="J32" s="24"/>
      <c r="K32" s="23">
        <v>12704.092000000001</v>
      </c>
      <c r="L32" s="14"/>
      <c r="M32" s="23">
        <v>29.708000000000027</v>
      </c>
      <c r="N32" s="14"/>
      <c r="O32" s="23">
        <v>12733.8</v>
      </c>
      <c r="P32" s="14"/>
      <c r="Q32" s="23">
        <v>472</v>
      </c>
      <c r="R32" s="14"/>
      <c r="S32" s="23">
        <v>13205.8</v>
      </c>
      <c r="U32" s="23">
        <v>8149.97</v>
      </c>
    </row>
    <row r="33" spans="1:22" ht="12.75" x14ac:dyDescent="0.2">
      <c r="A33" s="14"/>
      <c r="B33" s="14"/>
      <c r="C33" s="21"/>
      <c r="D33" s="14"/>
      <c r="E33" s="14"/>
      <c r="F33" s="14"/>
      <c r="G33" s="14"/>
      <c r="H33" s="19"/>
      <c r="I33" s="22"/>
      <c r="J33" s="22"/>
      <c r="K33" s="22"/>
      <c r="L33" s="14"/>
      <c r="M33" s="22"/>
      <c r="N33" s="14"/>
      <c r="O33" s="22"/>
      <c r="P33" s="14"/>
      <c r="Q33" s="22"/>
      <c r="R33" s="14"/>
      <c r="S33" s="22"/>
      <c r="U33" s="22"/>
    </row>
    <row r="34" spans="1:22" ht="12.75" x14ac:dyDescent="0.2">
      <c r="A34" s="14"/>
      <c r="B34" s="14"/>
      <c r="C34" s="20" t="s">
        <v>61</v>
      </c>
      <c r="D34" s="14"/>
      <c r="E34" s="14">
        <v>1056.1099999999999</v>
      </c>
      <c r="F34" s="14"/>
      <c r="G34" s="14">
        <v>0</v>
      </c>
      <c r="H34" s="19"/>
      <c r="I34" s="22">
        <v>-315.39999999999998</v>
      </c>
      <c r="J34" s="22"/>
      <c r="K34" s="22">
        <v>740.71</v>
      </c>
      <c r="L34" s="14"/>
      <c r="M34" s="22">
        <v>6.5</v>
      </c>
      <c r="N34" s="14"/>
      <c r="O34" s="22">
        <v>747.21</v>
      </c>
      <c r="P34" s="14"/>
      <c r="Q34" s="22">
        <v>102</v>
      </c>
      <c r="R34" s="14"/>
      <c r="S34" s="22">
        <v>849.21</v>
      </c>
      <c r="U34" s="22">
        <v>1732</v>
      </c>
    </row>
    <row r="35" spans="1:22" ht="12.75" x14ac:dyDescent="0.2">
      <c r="A35" s="14"/>
      <c r="B35" s="14"/>
      <c r="C35" s="42" t="s">
        <v>8</v>
      </c>
      <c r="D35" s="14"/>
      <c r="E35" s="14">
        <v>6722.1419999999998</v>
      </c>
      <c r="F35" s="14"/>
      <c r="G35" s="14">
        <v>0</v>
      </c>
      <c r="H35" s="19"/>
      <c r="I35" s="22">
        <v>0</v>
      </c>
      <c r="J35" s="22"/>
      <c r="K35" s="22">
        <v>6722.1419999999998</v>
      </c>
      <c r="L35" s="14"/>
      <c r="M35" s="22">
        <v>171.76</v>
      </c>
      <c r="N35" s="14"/>
      <c r="O35" s="22">
        <v>6893.902</v>
      </c>
      <c r="P35" s="14"/>
      <c r="Q35" s="22">
        <v>91</v>
      </c>
      <c r="R35" s="14"/>
      <c r="S35" s="22">
        <v>6984.902</v>
      </c>
      <c r="U35" s="22">
        <v>6933.1</v>
      </c>
      <c r="V35" s="28"/>
    </row>
    <row r="36" spans="1:22" ht="12.75" x14ac:dyDescent="0.2">
      <c r="A36" s="14"/>
      <c r="B36" s="14"/>
      <c r="C36" s="20" t="s">
        <v>62</v>
      </c>
      <c r="D36" s="14"/>
      <c r="E36" s="14">
        <v>653.17399999999998</v>
      </c>
      <c r="F36" s="14"/>
      <c r="G36" s="14">
        <v>0</v>
      </c>
      <c r="H36" s="19"/>
      <c r="I36" s="22">
        <v>0</v>
      </c>
      <c r="J36" s="25"/>
      <c r="K36" s="22">
        <v>653.17399999999998</v>
      </c>
      <c r="L36" s="14"/>
      <c r="M36" s="22">
        <v>0</v>
      </c>
      <c r="N36" s="14"/>
      <c r="O36" s="22">
        <v>653.17399999999998</v>
      </c>
      <c r="P36" s="14"/>
      <c r="Q36" s="22"/>
      <c r="R36" s="14"/>
      <c r="S36" s="22">
        <v>653.17399999999998</v>
      </c>
      <c r="U36" s="22">
        <v>544</v>
      </c>
    </row>
    <row r="37" spans="1:22" ht="12.75" x14ac:dyDescent="0.2">
      <c r="A37" s="14"/>
      <c r="B37" s="14"/>
      <c r="C37" s="21"/>
      <c r="D37" s="14"/>
      <c r="E37" s="14"/>
      <c r="F37" s="14"/>
      <c r="G37" s="14"/>
      <c r="H37" s="19"/>
      <c r="I37" s="22"/>
      <c r="J37" s="22"/>
      <c r="K37" s="22"/>
      <c r="L37" s="14"/>
      <c r="M37" s="22"/>
      <c r="N37" s="14"/>
      <c r="O37" s="22"/>
      <c r="P37" s="14"/>
      <c r="Q37" s="22"/>
      <c r="R37" s="14"/>
      <c r="S37" s="22"/>
      <c r="U37" s="22"/>
    </row>
    <row r="38" spans="1:22" ht="12.75" x14ac:dyDescent="0.2">
      <c r="A38" s="14"/>
      <c r="B38" s="14"/>
      <c r="C38" s="14" t="s">
        <v>39</v>
      </c>
      <c r="D38" s="14"/>
      <c r="E38" s="14">
        <v>2341.6350000000002</v>
      </c>
      <c r="F38" s="14"/>
      <c r="G38" s="14">
        <v>0</v>
      </c>
      <c r="H38" s="14"/>
      <c r="I38" s="14">
        <v>0</v>
      </c>
      <c r="J38" s="22"/>
      <c r="K38" s="22">
        <v>2341.6350000000002</v>
      </c>
      <c r="L38" s="14"/>
      <c r="M38" s="14">
        <v>-208</v>
      </c>
      <c r="N38" s="14"/>
      <c r="O38" s="14">
        <v>2133.6350000000002</v>
      </c>
      <c r="P38" s="14"/>
      <c r="Q38" s="14">
        <v>1450</v>
      </c>
      <c r="R38" s="14"/>
      <c r="S38" s="14">
        <v>3583.6350000000002</v>
      </c>
      <c r="U38" s="14">
        <v>4919.37</v>
      </c>
    </row>
    <row r="39" spans="1:22" ht="12.75" x14ac:dyDescent="0.2">
      <c r="A39" s="14"/>
      <c r="B39" s="14"/>
      <c r="C39" s="21"/>
      <c r="D39" s="14"/>
      <c r="E39" s="14"/>
      <c r="F39" s="14"/>
      <c r="G39" s="14"/>
      <c r="H39" s="14"/>
      <c r="I39" s="22"/>
      <c r="J39" s="22"/>
      <c r="K39" s="22"/>
      <c r="L39" s="14"/>
      <c r="M39" s="22"/>
      <c r="N39" s="14"/>
      <c r="O39" s="22"/>
      <c r="P39" s="14"/>
      <c r="Q39" s="22"/>
      <c r="R39" s="14"/>
      <c r="S39" s="22"/>
      <c r="U39" s="22"/>
    </row>
    <row r="40" spans="1:22" ht="12.75" x14ac:dyDescent="0.2">
      <c r="A40" s="14"/>
      <c r="B40" s="14"/>
      <c r="C40" s="20" t="s">
        <v>1</v>
      </c>
      <c r="D40" s="20"/>
      <c r="E40" s="26">
        <v>23308.207000000002</v>
      </c>
      <c r="F40" s="14"/>
      <c r="G40" s="26">
        <v>-4446.3999999999996</v>
      </c>
      <c r="H40" s="14"/>
      <c r="I40" s="26">
        <v>-4446.3999999999996</v>
      </c>
      <c r="J40" s="22"/>
      <c r="K40" s="26">
        <v>23308.207000000002</v>
      </c>
      <c r="L40" s="14"/>
      <c r="M40" s="26">
        <v>29.708000000000027</v>
      </c>
      <c r="N40" s="14"/>
      <c r="O40" s="26">
        <v>29268.920999999995</v>
      </c>
      <c r="P40" s="14"/>
      <c r="Q40" s="26">
        <v>2115</v>
      </c>
      <c r="R40" s="14"/>
      <c r="S40" s="26">
        <v>31383.820999999996</v>
      </c>
      <c r="U40" s="26">
        <v>28156.04</v>
      </c>
    </row>
    <row r="41" spans="1:22" ht="12.75" x14ac:dyDescent="0.2">
      <c r="A41" s="14"/>
      <c r="B41" s="14"/>
      <c r="C41" s="21"/>
      <c r="D41" s="14"/>
      <c r="E41" s="14"/>
      <c r="F41" s="14"/>
      <c r="G41" s="14"/>
      <c r="H41" s="19"/>
      <c r="I41" s="22"/>
      <c r="J41" s="22"/>
      <c r="K41" s="22"/>
      <c r="L41" s="14"/>
      <c r="M41" s="22"/>
      <c r="N41" s="14"/>
      <c r="O41" s="22"/>
      <c r="P41" s="14"/>
      <c r="Q41" s="22"/>
      <c r="R41" s="14"/>
      <c r="S41" s="22"/>
      <c r="U41" s="22"/>
    </row>
    <row r="42" spans="1:22" ht="12.75" x14ac:dyDescent="0.2">
      <c r="A42" s="14"/>
      <c r="B42" s="14"/>
      <c r="D42" s="28" t="s">
        <v>40</v>
      </c>
      <c r="E42" s="14"/>
      <c r="F42" s="14"/>
      <c r="G42" s="14"/>
      <c r="H42" s="19"/>
      <c r="I42" s="22"/>
      <c r="J42" s="22"/>
      <c r="K42" s="22"/>
      <c r="L42" s="14"/>
      <c r="M42" s="22"/>
      <c r="N42" s="14"/>
      <c r="O42" s="22"/>
      <c r="P42" s="14"/>
      <c r="Q42" s="22"/>
      <c r="R42" s="14"/>
      <c r="S42" s="22"/>
      <c r="U42" s="22"/>
    </row>
    <row r="43" spans="1:22" ht="12.75" x14ac:dyDescent="0.2">
      <c r="A43" s="14"/>
      <c r="B43" s="14"/>
      <c r="C43" s="21"/>
      <c r="D43" s="28" t="s">
        <v>42</v>
      </c>
      <c r="E43" s="14"/>
      <c r="F43" s="14"/>
      <c r="G43" s="14"/>
      <c r="H43" s="19"/>
      <c r="I43" s="22"/>
      <c r="J43" s="22"/>
      <c r="K43" s="22"/>
      <c r="L43" s="14"/>
      <c r="M43" s="22"/>
      <c r="N43" s="14"/>
      <c r="O43" s="22"/>
      <c r="P43" s="14"/>
      <c r="Q43" s="22"/>
      <c r="R43" s="14"/>
      <c r="S43" s="22"/>
      <c r="U43" s="22"/>
    </row>
    <row r="44" spans="1:22" ht="12.75" x14ac:dyDescent="0.2">
      <c r="A44" s="14"/>
      <c r="B44" s="14"/>
      <c r="C44" s="21"/>
      <c r="D44" s="28"/>
      <c r="E44" s="14"/>
      <c r="F44" s="14"/>
      <c r="G44" s="14"/>
      <c r="H44" s="19"/>
      <c r="I44" s="22"/>
      <c r="J44" s="22"/>
      <c r="K44" s="22"/>
      <c r="L44" s="14"/>
      <c r="M44" s="22"/>
      <c r="N44" s="14"/>
      <c r="O44" s="22"/>
      <c r="P44" s="14"/>
      <c r="Q44" s="22"/>
      <c r="R44" s="14"/>
      <c r="S44" s="22"/>
      <c r="U44" s="22"/>
    </row>
    <row r="45" spans="1:22" ht="12.75" x14ac:dyDescent="0.2">
      <c r="A45" s="14"/>
      <c r="B45" s="14"/>
      <c r="C45" s="33" t="s">
        <v>47</v>
      </c>
      <c r="D45" s="28" t="s">
        <v>50</v>
      </c>
      <c r="E45" s="14"/>
      <c r="F45" s="14"/>
      <c r="G45" s="14"/>
      <c r="H45" s="19"/>
      <c r="I45" s="22"/>
      <c r="J45" s="22"/>
      <c r="K45" s="22"/>
      <c r="L45" s="14"/>
      <c r="M45" s="22"/>
      <c r="N45" s="14"/>
      <c r="O45" s="22"/>
      <c r="P45" s="14"/>
      <c r="Q45" s="22"/>
      <c r="R45" s="14"/>
      <c r="S45" s="22"/>
      <c r="U45" s="22"/>
    </row>
    <row r="46" spans="1:22" ht="12.75" x14ac:dyDescent="0.2">
      <c r="A46" s="14"/>
      <c r="B46" s="14"/>
      <c r="C46" s="34" t="s">
        <v>48</v>
      </c>
      <c r="D46" s="28" t="s">
        <v>51</v>
      </c>
      <c r="E46" s="14"/>
      <c r="F46" s="14"/>
      <c r="G46" s="14"/>
      <c r="H46" s="19"/>
      <c r="I46" s="22"/>
      <c r="J46" s="22"/>
      <c r="K46" s="22"/>
      <c r="L46" s="14"/>
      <c r="M46" s="22"/>
      <c r="N46" s="14"/>
      <c r="O46" s="22"/>
      <c r="P46" s="14"/>
      <c r="Q46" s="22"/>
      <c r="R46" s="14"/>
      <c r="S46" s="22"/>
      <c r="U46" s="22"/>
    </row>
    <row r="47" spans="1:22" ht="12.75" x14ac:dyDescent="0.2">
      <c r="A47" s="14"/>
      <c r="B47" s="14"/>
      <c r="C47" s="33" t="s">
        <v>49</v>
      </c>
      <c r="D47" s="2" t="s">
        <v>52</v>
      </c>
      <c r="E47" s="14"/>
      <c r="F47" s="14"/>
      <c r="G47" s="14"/>
      <c r="H47" s="19"/>
      <c r="I47" s="22"/>
      <c r="J47" s="22"/>
      <c r="K47" s="22"/>
      <c r="L47" s="14"/>
      <c r="M47" s="22"/>
      <c r="N47" s="14"/>
      <c r="O47" s="22"/>
      <c r="P47" s="14"/>
      <c r="Q47" s="22"/>
      <c r="R47" s="14"/>
      <c r="S47" s="22"/>
      <c r="U47" s="22"/>
    </row>
    <row r="48" spans="1:22" ht="12.75" x14ac:dyDescent="0.2">
      <c r="A48" s="14"/>
      <c r="B48" s="14"/>
      <c r="C48" s="27"/>
      <c r="D48" s="14"/>
      <c r="E48" s="14"/>
      <c r="F48" s="14"/>
      <c r="G48" s="14"/>
      <c r="H48" s="19"/>
      <c r="I48" s="22"/>
      <c r="J48" s="22"/>
      <c r="K48" s="22"/>
      <c r="L48" s="14"/>
      <c r="M48" s="22"/>
      <c r="N48" s="14"/>
      <c r="O48" s="22"/>
      <c r="P48" s="14"/>
      <c r="Q48" s="22"/>
      <c r="R48" s="14"/>
      <c r="S48" s="22"/>
      <c r="U48" s="22"/>
    </row>
    <row r="49" spans="1:21" ht="12.75" x14ac:dyDescent="0.2">
      <c r="A49" s="14"/>
      <c r="B49" s="14"/>
      <c r="D49" s="14"/>
      <c r="E49" s="14"/>
      <c r="F49" s="14"/>
      <c r="G49" s="14"/>
      <c r="H49" s="19"/>
      <c r="I49" s="22"/>
      <c r="J49" s="22"/>
      <c r="K49" s="22"/>
      <c r="L49" s="14"/>
      <c r="M49" s="22"/>
      <c r="N49" s="14"/>
      <c r="O49" s="22"/>
      <c r="P49" s="14"/>
      <c r="Q49" s="22"/>
      <c r="R49" s="14"/>
      <c r="S49" s="22"/>
      <c r="U49" s="22"/>
    </row>
    <row r="50" spans="1:21" ht="12.75" x14ac:dyDescent="0.2">
      <c r="C50" s="7"/>
      <c r="H50"/>
      <c r="I50" s="8"/>
      <c r="J50" s="8"/>
      <c r="K50" s="8"/>
      <c r="M50" s="8"/>
      <c r="O50" s="8"/>
      <c r="Q50" s="8"/>
      <c r="S50" s="8"/>
      <c r="U50" s="8"/>
    </row>
    <row r="51" spans="1:21" ht="12.75" x14ac:dyDescent="0.2">
      <c r="C51" s="3" t="s">
        <v>16</v>
      </c>
      <c r="H51"/>
      <c r="I51" s="8"/>
      <c r="J51" s="8"/>
      <c r="K51" s="8"/>
      <c r="M51" s="8"/>
      <c r="O51" s="8"/>
      <c r="Q51" s="8"/>
      <c r="S51" s="8"/>
      <c r="U51" s="8"/>
    </row>
    <row r="52" spans="1:21" ht="12.75" x14ac:dyDescent="0.2">
      <c r="C52" s="7" t="s">
        <v>17</v>
      </c>
      <c r="E52" s="2">
        <v>395.60700000000003</v>
      </c>
      <c r="H52"/>
      <c r="I52" s="8"/>
      <c r="J52" s="8"/>
      <c r="K52" s="8">
        <f t="shared" ref="K52:K61" si="0">E52-G52+I52</f>
        <v>395.60700000000003</v>
      </c>
      <c r="M52" s="8">
        <v>0</v>
      </c>
      <c r="O52" s="8">
        <f>SUM(K52:N52)</f>
        <v>395.60700000000003</v>
      </c>
      <c r="Q52" s="8">
        <v>830</v>
      </c>
      <c r="S52" s="8">
        <f>SUM(O52:Q52)</f>
        <v>1225.607</v>
      </c>
      <c r="U52" s="8">
        <f>SUM(Q52:S52)</f>
        <v>2055.607</v>
      </c>
    </row>
    <row r="53" spans="1:21" ht="12.75" x14ac:dyDescent="0.2">
      <c r="C53" s="7" t="s">
        <v>18</v>
      </c>
      <c r="E53" s="2">
        <v>138.863</v>
      </c>
      <c r="H53"/>
      <c r="I53" s="8"/>
      <c r="J53" s="8"/>
      <c r="K53" s="8">
        <f t="shared" si="0"/>
        <v>138.863</v>
      </c>
      <c r="M53" s="8">
        <v>0</v>
      </c>
      <c r="O53" s="8">
        <f>SUM(K53:N53)</f>
        <v>138.863</v>
      </c>
      <c r="Q53" s="8">
        <v>110</v>
      </c>
      <c r="S53" s="8">
        <f t="shared" ref="S53:U61" si="1">SUM(O53:Q53)</f>
        <v>248.863</v>
      </c>
      <c r="U53" s="8">
        <f t="shared" si="1"/>
        <v>358.863</v>
      </c>
    </row>
    <row r="54" spans="1:21" ht="12.75" x14ac:dyDescent="0.2">
      <c r="C54" s="7" t="s">
        <v>35</v>
      </c>
      <c r="E54" s="2">
        <v>374.05799999999999</v>
      </c>
      <c r="H54"/>
      <c r="I54" s="8"/>
      <c r="J54" s="8"/>
      <c r="K54" s="8">
        <f t="shared" si="0"/>
        <v>374.05799999999999</v>
      </c>
      <c r="M54" s="8">
        <v>0</v>
      </c>
      <c r="O54" s="8">
        <f>SUM(K54:N54)</f>
        <v>374.05799999999999</v>
      </c>
      <c r="Q54" s="8">
        <v>0</v>
      </c>
      <c r="S54" s="8">
        <f t="shared" si="1"/>
        <v>374.05799999999999</v>
      </c>
      <c r="U54" s="8">
        <f t="shared" si="1"/>
        <v>374.05799999999999</v>
      </c>
    </row>
    <row r="55" spans="1:21" ht="12.75" x14ac:dyDescent="0.2">
      <c r="C55" s="7" t="s">
        <v>19</v>
      </c>
      <c r="E55" s="2">
        <v>-213.04499999999999</v>
      </c>
      <c r="H55"/>
      <c r="I55" s="8"/>
      <c r="J55" s="8"/>
      <c r="K55" s="8">
        <f t="shared" si="0"/>
        <v>-213.04499999999999</v>
      </c>
      <c r="M55" s="8"/>
      <c r="O55" s="8"/>
      <c r="Q55" s="8"/>
      <c r="S55" s="8">
        <f t="shared" si="1"/>
        <v>0</v>
      </c>
      <c r="U55" s="8">
        <f t="shared" si="1"/>
        <v>0</v>
      </c>
    </row>
    <row r="56" spans="1:21" ht="12.75" x14ac:dyDescent="0.2">
      <c r="C56" s="7" t="s">
        <v>22</v>
      </c>
      <c r="E56" s="2">
        <v>30.379000000000001</v>
      </c>
      <c r="H56"/>
      <c r="I56" s="8"/>
      <c r="J56" s="8"/>
      <c r="K56" s="8">
        <f t="shared" si="0"/>
        <v>30.379000000000001</v>
      </c>
      <c r="M56" s="8"/>
      <c r="O56" s="8"/>
      <c r="Q56" s="8"/>
      <c r="S56" s="8">
        <f t="shared" si="1"/>
        <v>0</v>
      </c>
      <c r="U56" s="8">
        <f t="shared" si="1"/>
        <v>0</v>
      </c>
    </row>
    <row r="57" spans="1:21" ht="12.75" x14ac:dyDescent="0.2">
      <c r="C57" s="7" t="s">
        <v>29</v>
      </c>
      <c r="E57" s="2">
        <v>1308.4000000000001</v>
      </c>
      <c r="H57"/>
      <c r="I57" s="8"/>
      <c r="J57" s="8"/>
      <c r="K57" s="8">
        <f t="shared" si="0"/>
        <v>1308.4000000000001</v>
      </c>
      <c r="M57" s="8"/>
      <c r="O57" s="8"/>
      <c r="Q57" s="8"/>
      <c r="S57" s="8">
        <f t="shared" si="1"/>
        <v>0</v>
      </c>
      <c r="U57" s="8">
        <f t="shared" si="1"/>
        <v>0</v>
      </c>
    </row>
    <row r="58" spans="1:21" ht="12.75" x14ac:dyDescent="0.2">
      <c r="C58" s="7" t="s">
        <v>15</v>
      </c>
      <c r="E58" s="2">
        <v>224.49299999999999</v>
      </c>
      <c r="H58"/>
      <c r="I58" s="8"/>
      <c r="J58" s="8"/>
      <c r="K58" s="8">
        <f t="shared" si="0"/>
        <v>224.49299999999999</v>
      </c>
      <c r="M58" s="8"/>
      <c r="O58" s="8"/>
      <c r="Q58" s="8"/>
      <c r="S58" s="8">
        <f t="shared" si="1"/>
        <v>0</v>
      </c>
      <c r="U58" s="8">
        <f t="shared" si="1"/>
        <v>0</v>
      </c>
    </row>
    <row r="59" spans="1:21" ht="12.75" x14ac:dyDescent="0.2">
      <c r="C59" s="7" t="s">
        <v>20</v>
      </c>
      <c r="E59" s="2">
        <v>0</v>
      </c>
      <c r="H59"/>
      <c r="I59" s="8"/>
      <c r="J59" s="8"/>
      <c r="K59" s="8">
        <f t="shared" si="0"/>
        <v>0</v>
      </c>
      <c r="M59" s="8">
        <f>SUM(I59:L59)</f>
        <v>0</v>
      </c>
      <c r="O59" s="8">
        <f>SUM(K59:N59)</f>
        <v>0</v>
      </c>
      <c r="Q59" s="8">
        <f>SUM(M59:P59)</f>
        <v>0</v>
      </c>
      <c r="S59" s="8">
        <f t="shared" si="1"/>
        <v>0</v>
      </c>
      <c r="U59" s="8">
        <f t="shared" si="1"/>
        <v>0</v>
      </c>
    </row>
    <row r="60" spans="1:21" ht="12.75" x14ac:dyDescent="0.2">
      <c r="C60" s="7" t="s">
        <v>33</v>
      </c>
      <c r="E60" s="2">
        <v>0.6</v>
      </c>
      <c r="H60"/>
      <c r="I60" s="8"/>
      <c r="J60" s="8"/>
      <c r="K60" s="8">
        <f t="shared" si="0"/>
        <v>0.6</v>
      </c>
      <c r="M60" s="8"/>
      <c r="O60" s="8"/>
      <c r="Q60" s="8">
        <v>510</v>
      </c>
      <c r="S60" s="8">
        <f t="shared" si="1"/>
        <v>510</v>
      </c>
      <c r="U60" s="8">
        <f t="shared" si="1"/>
        <v>1020</v>
      </c>
    </row>
    <row r="61" spans="1:21" ht="12.75" x14ac:dyDescent="0.2">
      <c r="C61" s="7" t="s">
        <v>21</v>
      </c>
      <c r="E61" s="2">
        <v>82.28</v>
      </c>
      <c r="H61"/>
      <c r="I61" s="8"/>
      <c r="J61" s="8"/>
      <c r="K61" s="8">
        <f t="shared" si="0"/>
        <v>82.28</v>
      </c>
      <c r="M61" s="8">
        <v>0</v>
      </c>
      <c r="O61" s="8">
        <f>SUM(K61:N61)</f>
        <v>82.28</v>
      </c>
      <c r="Q61" s="8">
        <v>0</v>
      </c>
      <c r="S61" s="8">
        <f t="shared" si="1"/>
        <v>82.28</v>
      </c>
      <c r="U61" s="8">
        <f t="shared" si="1"/>
        <v>82.28</v>
      </c>
    </row>
    <row r="62" spans="1:21" ht="12.75" x14ac:dyDescent="0.2">
      <c r="C62" s="7"/>
      <c r="E62" s="9">
        <f>SUM(E52:E61)</f>
        <v>2341.6350000000002</v>
      </c>
      <c r="G62" s="9">
        <f>SUM(G52:G61)</f>
        <v>0</v>
      </c>
      <c r="H62"/>
      <c r="I62" s="9">
        <f>SUM(I52:I61)</f>
        <v>0</v>
      </c>
      <c r="J62" s="10"/>
      <c r="K62" s="9">
        <f>SUM(K52:K61)</f>
        <v>2341.6350000000002</v>
      </c>
      <c r="M62" s="9">
        <v>902</v>
      </c>
      <c r="O62" s="9">
        <f>SUM(O52:O61)</f>
        <v>990.80799999999999</v>
      </c>
      <c r="Q62" s="9">
        <f>SUM(Q52:Q61)</f>
        <v>1450</v>
      </c>
      <c r="S62" s="9">
        <f>SUM(S52:S61)</f>
        <v>2440.8080000000004</v>
      </c>
      <c r="U62" s="9">
        <f>SUM(U52:U61)</f>
        <v>3890.808</v>
      </c>
    </row>
    <row r="63" spans="1:21" ht="12.75" x14ac:dyDescent="0.2">
      <c r="C63" s="7"/>
      <c r="H63"/>
    </row>
    <row r="64" spans="1:21" ht="12.75" x14ac:dyDescent="0.2">
      <c r="H64"/>
      <c r="I64" s="8"/>
      <c r="J64" s="8"/>
      <c r="K64" s="8"/>
      <c r="M64" s="8"/>
      <c r="O64" s="8"/>
      <c r="Q64" s="8"/>
      <c r="S64" s="8"/>
      <c r="U64" s="8"/>
    </row>
    <row r="65" spans="8:21" ht="12.75" x14ac:dyDescent="0.2">
      <c r="H65"/>
      <c r="I65" s="8"/>
      <c r="J65" s="8"/>
      <c r="K65" s="8"/>
      <c r="M65" s="8"/>
      <c r="O65" s="8"/>
      <c r="Q65" s="8"/>
      <c r="S65" s="8"/>
      <c r="U65" s="8"/>
    </row>
  </sheetData>
  <mergeCells count="4">
    <mergeCell ref="A5:V5"/>
    <mergeCell ref="A6:V6"/>
    <mergeCell ref="A7:V7"/>
    <mergeCell ref="O9:S9"/>
  </mergeCells>
  <phoneticPr fontId="0" type="noConversion"/>
  <printOptions horizontalCentered="1" verticalCentered="1"/>
  <pageMargins left="0.5" right="0.5" top="0.3" bottom="0.5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"/>
  <sheetViews>
    <sheetView workbookViewId="0">
      <selection activeCell="A4" sqref="A4:I4"/>
    </sheetView>
  </sheetViews>
  <sheetFormatPr defaultRowHeight="12.75" x14ac:dyDescent="0.2"/>
  <cols>
    <col min="1" max="1" width="19.28515625" bestFit="1" customWidth="1"/>
  </cols>
  <sheetData>
    <row r="2" spans="1:22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ht="15.75" x14ac:dyDescent="0.25">
      <c r="A3" s="44" t="s">
        <v>56</v>
      </c>
      <c r="B3" s="44"/>
      <c r="C3" s="44"/>
      <c r="D3" s="44"/>
      <c r="E3" s="44"/>
      <c r="F3" s="44"/>
      <c r="G3" s="44"/>
      <c r="H3" s="44"/>
      <c r="I3" s="44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5.75" x14ac:dyDescent="0.25">
      <c r="A4" s="45" t="s">
        <v>41</v>
      </c>
      <c r="B4" s="45"/>
      <c r="C4" s="45"/>
      <c r="D4" s="45"/>
      <c r="E4" s="45"/>
      <c r="F4" s="45"/>
      <c r="G4" s="45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7" spans="1:22" x14ac:dyDescent="0.2">
      <c r="A7" s="40" t="s">
        <v>16</v>
      </c>
      <c r="B7" t="s">
        <v>54</v>
      </c>
    </row>
    <row r="8" spans="1:22" x14ac:dyDescent="0.2">
      <c r="B8" t="s">
        <v>55</v>
      </c>
    </row>
  </sheetData>
  <mergeCells count="3">
    <mergeCell ref="A2:I2"/>
    <mergeCell ref="A3:I3"/>
    <mergeCell ref="A4:I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Capital Deployed</vt:lpstr>
      <vt:lpstr>Support Information</vt:lpstr>
      <vt:lpstr>'Capital Deployed'!Print_Area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2001-08-23T18:16:40Z</cp:lastPrinted>
  <dcterms:created xsi:type="dcterms:W3CDTF">2001-07-05T19:48:46Z</dcterms:created>
  <dcterms:modified xsi:type="dcterms:W3CDTF">2014-09-04T08:12:40Z</dcterms:modified>
</cp:coreProperties>
</file>