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NNG commercial-O&amp;M" sheetId="1" r:id="rId1"/>
    <sheet name="Sheet2" sheetId="2" r:id="rId2"/>
    <sheet name="Sheet3" sheetId="3" r:id="rId3"/>
  </sheets>
  <definedNames>
    <definedName name="_xlnm.Print_Area" localSheetId="0">'NNG commercial-O&amp;M'!$A$1:$AQ$21</definedName>
  </definedNames>
  <calcPr calcId="152511"/>
</workbook>
</file>

<file path=xl/calcChain.xml><?xml version="1.0" encoding="utf-8"?>
<calcChain xmlns="http://schemas.openxmlformats.org/spreadsheetml/2006/main">
  <c r="O14" i="1" l="1"/>
  <c r="W14" i="1" s="1"/>
  <c r="W21" i="1" s="1"/>
  <c r="S14" i="1"/>
  <c r="U14" i="1"/>
  <c r="Y14" i="1"/>
  <c r="Y21" i="1" s="1"/>
  <c r="AC14" i="1"/>
  <c r="AC21" i="1" s="1"/>
  <c r="AE14" i="1"/>
  <c r="AE21" i="1" s="1"/>
  <c r="AG14" i="1"/>
  <c r="AG21" i="1" s="1"/>
  <c r="AI14" i="1"/>
  <c r="AQ14" i="1" s="1"/>
  <c r="AQ21" i="1" s="1"/>
  <c r="AM14" i="1"/>
  <c r="AO14" i="1"/>
  <c r="AO21" i="1" s="1"/>
  <c r="AS14" i="1"/>
  <c r="M15" i="1"/>
  <c r="M21" i="1" s="1"/>
  <c r="W15" i="1"/>
  <c r="AG15" i="1"/>
  <c r="AQ15" i="1"/>
  <c r="AS15" i="1"/>
  <c r="W16" i="1"/>
  <c r="AQ16" i="1"/>
  <c r="AS16" i="1"/>
  <c r="W17" i="1"/>
  <c r="AG17" i="1"/>
  <c r="AQ17" i="1"/>
  <c r="AS17" i="1"/>
  <c r="W18" i="1"/>
  <c r="AG18" i="1"/>
  <c r="AQ18" i="1"/>
  <c r="W19" i="1"/>
  <c r="AG19" i="1"/>
  <c r="AQ19" i="1"/>
  <c r="E21" i="1"/>
  <c r="G21" i="1"/>
  <c r="I21" i="1"/>
  <c r="K21" i="1"/>
  <c r="O21" i="1"/>
  <c r="Q21" i="1"/>
  <c r="S21" i="1"/>
  <c r="U21" i="1"/>
  <c r="AA21" i="1"/>
  <c r="AI21" i="1"/>
  <c r="AS21" i="1" s="1"/>
  <c r="AK21" i="1"/>
  <c r="AM21" i="1"/>
  <c r="A49" i="1"/>
  <c r="A50" i="1"/>
</calcChain>
</file>

<file path=xl/sharedStrings.xml><?xml version="1.0" encoding="utf-8"?>
<sst xmlns="http://schemas.openxmlformats.org/spreadsheetml/2006/main" count="72" uniqueCount="29">
  <si>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</si>
  <si>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</si>
  <si>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</si>
  <si>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</si>
  <si>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</si>
  <si>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</si>
  <si>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</si>
  <si>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</si>
  <si>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</si>
  <si>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</si>
  <si>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</si>
  <si>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</si>
  <si>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</si>
  <si>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</si>
  <si>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</si>
  <si>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</si>
  <si>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</si>
  <si>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</si>
  <si>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</si>
  <si>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</si>
  <si>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</si>
  <si>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</si>
  <si>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</si>
  <si>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Revenue Mgmt Amort</t>
  </si>
  <si>
    <t>NORTHERN NATURAL GAS COMPANY-COMMERCIAL</t>
  </si>
  <si>
    <t>ETS Support</t>
  </si>
  <si>
    <t>Aviation</t>
  </si>
  <si>
    <t>NNG-Direct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</si>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</sst>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4" fontId="6" fillId="0" borderId="0" xfId="1" applyNumberFormat="1" applyFont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7" fillId="0" borderId="0" xfId="1" applyNumberFormat="1" applyFont="1"/>
    <xf numFmtId="0" fontId="7" fillId="0" borderId="0" xfId="2" applyFont="1"/>
    <xf numFmtId="165" fontId="7" fillId="0" borderId="0" xfId="3" applyNumberFormat="1" applyFont="1"/>
    <xf numFmtId="0" fontId="7" fillId="0" borderId="0" xfId="0" applyFont="1"/>
    <xf numFmtId="164" fontId="7" fillId="0" borderId="0" xfId="1" applyNumberFormat="1" applyFont="1" applyBorder="1"/>
    <xf numFmtId="165" fontId="7" fillId="0" borderId="1" xfId="3" applyNumberFormat="1" applyFont="1" applyBorder="1"/>
    <xf numFmtId="164" fontId="7" fillId="0" borderId="2" xfId="1" applyNumberFormat="1" applyFont="1" applyBorder="1"/>
    <xf numFmtId="165" fontId="7" fillId="0" borderId="2" xfId="3" applyNumberFormat="1" applyFont="1" applyBorder="1"/>
    <xf numFmtId="43" fontId="7" fillId="0" borderId="0" xfId="2" applyNumberFormat="1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11"/>
  <sheetViews>
    <sheetView tabSelected="1"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AQ26" sqref="AQ26"/>
    </sheetView>
  </sheetViews>
  <sheetFormatPr defaultRowHeight="12.75" x14ac:dyDescent="0.2"/>
  <cols>
    <col min="1" max="1" width="15.140625" style="2" customWidth="1"/>
    <col min="2" max="2" width="9.140625" style="2"/>
    <col min="3" max="3" width="3.42578125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63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3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3" ht="15.75" x14ac:dyDescent="0.25">
      <c r="A3" s="1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3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3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3" x14ac:dyDescent="0.2">
      <c r="A6" s="4"/>
    </row>
    <row r="8" spans="1:63" x14ac:dyDescent="0.2">
      <c r="E8" s="26" t="s">
        <v>14</v>
      </c>
      <c r="F8" s="26"/>
      <c r="G8" s="26"/>
      <c r="H8" s="26"/>
      <c r="I8" s="26"/>
      <c r="J8" s="26"/>
      <c r="K8" s="26"/>
      <c r="L8" s="26"/>
      <c r="M8" s="26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16</v>
      </c>
      <c r="Z8" s="5"/>
      <c r="AA8" s="5"/>
      <c r="AB8" s="5"/>
      <c r="AC8" s="5"/>
      <c r="AD8" s="5"/>
      <c r="AE8" s="5"/>
      <c r="AF8" s="5"/>
      <c r="AG8" s="5"/>
      <c r="AI8" s="5" t="s">
        <v>17</v>
      </c>
      <c r="AJ8" s="5"/>
      <c r="AK8" s="5"/>
      <c r="AL8" s="5"/>
      <c r="AM8" s="5"/>
      <c r="AN8" s="5"/>
      <c r="AO8" s="5"/>
      <c r="AP8" s="5"/>
      <c r="AQ8" s="5"/>
    </row>
    <row r="9" spans="1:63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63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63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21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21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21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21</v>
      </c>
      <c r="AP11" s="6"/>
      <c r="AQ11" s="6" t="s">
        <v>8</v>
      </c>
      <c r="AS11" s="10" t="s">
        <v>9</v>
      </c>
    </row>
    <row r="12" spans="1:63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22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22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22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22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63" x14ac:dyDescent="0.2">
      <c r="A13" s="8"/>
      <c r="B13" s="8"/>
      <c r="C13" s="8"/>
      <c r="E13" s="10"/>
      <c r="F13" s="6"/>
      <c r="G13" s="10"/>
      <c r="H13" s="10"/>
      <c r="I13" s="10"/>
      <c r="J13" s="10"/>
      <c r="K13" s="10"/>
      <c r="L13" s="6"/>
      <c r="M13" s="10"/>
      <c r="N13" s="10"/>
      <c r="O13" s="10"/>
      <c r="P13" s="6"/>
      <c r="Q13" s="10"/>
      <c r="R13" s="10"/>
      <c r="S13" s="10"/>
      <c r="T13" s="10"/>
      <c r="U13" s="10"/>
      <c r="V13" s="6"/>
      <c r="W13" s="10"/>
      <c r="Y13" s="10"/>
      <c r="Z13" s="6"/>
      <c r="AA13" s="10"/>
      <c r="AB13" s="10"/>
      <c r="AC13" s="10"/>
      <c r="AD13" s="10"/>
      <c r="AE13" s="10"/>
      <c r="AF13" s="6"/>
      <c r="AG13" s="10"/>
      <c r="AI13" s="10"/>
      <c r="AK13" s="10"/>
      <c r="AM13" s="10"/>
      <c r="AN13" s="10"/>
      <c r="AO13" s="10"/>
      <c r="AP13" s="6"/>
      <c r="AQ13" s="10"/>
      <c r="AR13" s="11"/>
      <c r="AS13" s="10"/>
      <c r="AT13" s="11"/>
      <c r="AU13" s="11"/>
      <c r="AV13" s="11"/>
    </row>
    <row r="14" spans="1:63" x14ac:dyDescent="0.2">
      <c r="A14" s="16" t="s">
        <v>27</v>
      </c>
      <c r="E14" s="17"/>
      <c r="F14" s="17"/>
      <c r="G14" s="17"/>
      <c r="H14" s="17"/>
      <c r="I14" s="17"/>
      <c r="J14" s="17"/>
      <c r="K14" s="17"/>
      <c r="L14" s="17"/>
      <c r="M14" s="17">
        <v>13.9</v>
      </c>
      <c r="N14" s="17"/>
      <c r="O14" s="17">
        <f>11.2+3.6+2.6</f>
        <v>17.399999999999999</v>
      </c>
      <c r="P14" s="17"/>
      <c r="Q14" s="17"/>
      <c r="R14" s="17"/>
      <c r="S14" s="17">
        <f>1+0.6+0.54</f>
        <v>2.14</v>
      </c>
      <c r="T14" s="17"/>
      <c r="U14" s="17">
        <f>-0.4-0.2-0.3</f>
        <v>-0.90000000000000013</v>
      </c>
      <c r="V14" s="17"/>
      <c r="W14" s="17">
        <f t="shared" ref="W14:W19" si="0">+O14-Q14-S14+U14</f>
        <v>14.359999999999998</v>
      </c>
      <c r="X14" s="18"/>
      <c r="Y14" s="17">
        <f>11.2+3.6+2.6</f>
        <v>17.399999999999999</v>
      </c>
      <c r="Z14" s="17"/>
      <c r="AA14" s="17"/>
      <c r="AB14" s="17"/>
      <c r="AC14" s="17">
        <f>1+0.6+0.54</f>
        <v>2.14</v>
      </c>
      <c r="AD14" s="17"/>
      <c r="AE14" s="17">
        <f>-0.4-0.2-0.3</f>
        <v>-0.90000000000000013</v>
      </c>
      <c r="AF14" s="17"/>
      <c r="AG14" s="17">
        <f>+Y14-AA14-AC14+AE14</f>
        <v>14.359999999999998</v>
      </c>
      <c r="AH14" s="17"/>
      <c r="AI14" s="17">
        <f>11.2+3.6+2.6</f>
        <v>17.399999999999999</v>
      </c>
      <c r="AJ14" s="17"/>
      <c r="AK14" s="17"/>
      <c r="AL14" s="17"/>
      <c r="AM14" s="17">
        <f>1.1+0.5+0.5</f>
        <v>2.1</v>
      </c>
      <c r="AN14" s="17"/>
      <c r="AO14" s="17">
        <f>-0.5-0.1-0.2</f>
        <v>-0.8</v>
      </c>
      <c r="AP14" s="17"/>
      <c r="AQ14" s="17">
        <f t="shared" ref="AQ14:AQ19" si="1">+AI14-AK14-AM14+AO14</f>
        <v>14.499999999999998</v>
      </c>
      <c r="AR14" s="18"/>
      <c r="AS14" s="19">
        <f>-448.4/11017</f>
        <v>-4.070073522737587E-2</v>
      </c>
      <c r="AT14" s="18"/>
      <c r="AU14" s="25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">
      <c r="A15" s="16"/>
      <c r="E15" s="17"/>
      <c r="F15" s="17"/>
      <c r="G15" s="17"/>
      <c r="H15" s="17"/>
      <c r="I15" s="17"/>
      <c r="J15" s="17"/>
      <c r="K15" s="17"/>
      <c r="L15" s="17"/>
      <c r="M15" s="17">
        <f>+E15-G15-I15+K15</f>
        <v>0</v>
      </c>
      <c r="N15" s="17"/>
      <c r="O15" s="17"/>
      <c r="P15" s="17"/>
      <c r="Q15" s="17"/>
      <c r="R15" s="17"/>
      <c r="S15" s="17"/>
      <c r="T15" s="17"/>
      <c r="U15" s="17"/>
      <c r="V15" s="17"/>
      <c r="W15" s="17">
        <f t="shared" si="0"/>
        <v>0</v>
      </c>
      <c r="X15" s="18"/>
      <c r="Y15" s="17"/>
      <c r="Z15" s="17"/>
      <c r="AA15" s="17"/>
      <c r="AB15" s="17"/>
      <c r="AC15" s="17"/>
      <c r="AD15" s="17"/>
      <c r="AE15" s="17"/>
      <c r="AF15" s="17"/>
      <c r="AG15" s="17">
        <f>+Y15-AA15-AC15+AE15</f>
        <v>0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>
        <f t="shared" si="1"/>
        <v>0</v>
      </c>
      <c r="AR15" s="18"/>
      <c r="AS15" s="19">
        <f>-102.4/1810</f>
        <v>-5.6574585635359116E-2</v>
      </c>
      <c r="AT15" s="18"/>
      <c r="AU15" s="25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">
      <c r="A16" s="16" t="s">
        <v>23</v>
      </c>
      <c r="E16" s="20"/>
      <c r="F16" s="20"/>
      <c r="G16" s="20"/>
      <c r="H16" s="20"/>
      <c r="I16" s="20"/>
      <c r="J16" s="20"/>
      <c r="K16" s="20"/>
      <c r="L16" s="17"/>
      <c r="M16" s="17">
        <v>0</v>
      </c>
      <c r="N16" s="21"/>
      <c r="O16" s="20">
        <v>0.9</v>
      </c>
      <c r="P16" s="20"/>
      <c r="Q16" s="20"/>
      <c r="R16" s="20"/>
      <c r="S16" s="20"/>
      <c r="T16" s="20"/>
      <c r="U16" s="20"/>
      <c r="V16" s="17"/>
      <c r="W16" s="17">
        <f t="shared" si="0"/>
        <v>0.9</v>
      </c>
      <c r="X16" s="18"/>
      <c r="Y16" s="20">
        <v>0.9</v>
      </c>
      <c r="Z16" s="20"/>
      <c r="AA16" s="20"/>
      <c r="AB16" s="20"/>
      <c r="AC16" s="20"/>
      <c r="AD16" s="20"/>
      <c r="AE16" s="20"/>
      <c r="AF16" s="17"/>
      <c r="AG16" s="17">
        <v>0.9</v>
      </c>
      <c r="AH16" s="17"/>
      <c r="AI16" s="20">
        <v>1.6</v>
      </c>
      <c r="AJ16" s="20"/>
      <c r="AK16" s="20"/>
      <c r="AL16" s="20"/>
      <c r="AM16" s="20"/>
      <c r="AN16" s="20"/>
      <c r="AO16" s="20"/>
      <c r="AP16" s="17"/>
      <c r="AQ16" s="17">
        <f t="shared" si="1"/>
        <v>1.6</v>
      </c>
      <c r="AR16" s="18"/>
      <c r="AS16" s="22">
        <f>-155.5/1959</f>
        <v>-7.937723328228688E-2</v>
      </c>
      <c r="AT16" s="18"/>
      <c r="AU16" s="25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">
      <c r="A17" s="16" t="s">
        <v>25</v>
      </c>
      <c r="E17" s="20"/>
      <c r="F17" s="20"/>
      <c r="G17" s="20"/>
      <c r="H17" s="20"/>
      <c r="I17" s="20"/>
      <c r="J17" s="20"/>
      <c r="K17" s="20"/>
      <c r="L17" s="17"/>
      <c r="M17" s="21">
        <v>0</v>
      </c>
      <c r="N17" s="21"/>
      <c r="O17" s="20">
        <v>0.3</v>
      </c>
      <c r="P17" s="20"/>
      <c r="Q17" s="20"/>
      <c r="R17" s="20"/>
      <c r="S17" s="20"/>
      <c r="T17" s="20"/>
      <c r="U17" s="20"/>
      <c r="V17" s="17"/>
      <c r="W17" s="17">
        <f t="shared" si="0"/>
        <v>0.3</v>
      </c>
      <c r="X17" s="18"/>
      <c r="Y17" s="20">
        <v>0.3</v>
      </c>
      <c r="Z17" s="20"/>
      <c r="AA17" s="20"/>
      <c r="AB17" s="20"/>
      <c r="AC17" s="20"/>
      <c r="AD17" s="20"/>
      <c r="AE17" s="20"/>
      <c r="AF17" s="17"/>
      <c r="AG17" s="17">
        <f>+Y17-AA17-AC17+AE17</f>
        <v>0.3</v>
      </c>
      <c r="AH17" s="17"/>
      <c r="AI17" s="20">
        <v>0.4</v>
      </c>
      <c r="AJ17" s="20"/>
      <c r="AK17" s="20"/>
      <c r="AL17" s="20"/>
      <c r="AM17" s="20"/>
      <c r="AN17" s="20"/>
      <c r="AO17" s="20"/>
      <c r="AP17" s="17"/>
      <c r="AQ17" s="17">
        <f t="shared" si="1"/>
        <v>0.4</v>
      </c>
      <c r="AR17" s="18"/>
      <c r="AS17" s="19">
        <f>(AI17-Y17)/Y17</f>
        <v>0.33333333333333348</v>
      </c>
      <c r="AT17" s="18"/>
      <c r="AU17" s="25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">
      <c r="A18" s="16" t="s">
        <v>26</v>
      </c>
      <c r="E18" s="20"/>
      <c r="F18" s="20"/>
      <c r="G18" s="20"/>
      <c r="H18" s="20"/>
      <c r="I18" s="20"/>
      <c r="J18" s="20"/>
      <c r="K18" s="20"/>
      <c r="L18" s="17"/>
      <c r="M18" s="17">
        <v>1.7</v>
      </c>
      <c r="N18" s="21"/>
      <c r="O18" s="20">
        <v>1.7</v>
      </c>
      <c r="P18" s="20"/>
      <c r="Q18" s="20"/>
      <c r="R18" s="20"/>
      <c r="S18" s="20"/>
      <c r="T18" s="20"/>
      <c r="U18" s="20"/>
      <c r="V18" s="17"/>
      <c r="W18" s="17">
        <f t="shared" si="0"/>
        <v>1.7</v>
      </c>
      <c r="X18" s="18"/>
      <c r="Y18" s="20">
        <v>1.2</v>
      </c>
      <c r="Z18" s="20"/>
      <c r="AA18" s="20"/>
      <c r="AB18" s="20"/>
      <c r="AC18" s="20"/>
      <c r="AD18" s="20"/>
      <c r="AE18" s="20"/>
      <c r="AF18" s="17"/>
      <c r="AG18" s="17">
        <f>+Y18-AA18-AC18+AE18</f>
        <v>1.2</v>
      </c>
      <c r="AH18" s="17"/>
      <c r="AI18" s="20">
        <v>0.2</v>
      </c>
      <c r="AJ18" s="20"/>
      <c r="AK18" s="20"/>
      <c r="AL18" s="20"/>
      <c r="AM18" s="20"/>
      <c r="AN18" s="20"/>
      <c r="AO18" s="20"/>
      <c r="AP18" s="17"/>
      <c r="AQ18" s="17">
        <f t="shared" si="1"/>
        <v>0.2</v>
      </c>
      <c r="AR18" s="18"/>
      <c r="AS18" s="19"/>
      <c r="AT18" s="18"/>
      <c r="AU18" s="25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">
      <c r="A19" s="16"/>
      <c r="E19" s="20"/>
      <c r="F19" s="20"/>
      <c r="G19" s="20"/>
      <c r="H19" s="20"/>
      <c r="I19" s="20"/>
      <c r="J19" s="20"/>
      <c r="K19" s="20"/>
      <c r="L19" s="17"/>
      <c r="M19" s="17"/>
      <c r="N19" s="21"/>
      <c r="O19" s="20"/>
      <c r="P19" s="20"/>
      <c r="Q19" s="20"/>
      <c r="R19" s="20"/>
      <c r="S19" s="20"/>
      <c r="T19" s="20"/>
      <c r="U19" s="20"/>
      <c r="V19" s="17"/>
      <c r="W19" s="17">
        <f t="shared" si="0"/>
        <v>0</v>
      </c>
      <c r="X19" s="18"/>
      <c r="Y19" s="20"/>
      <c r="Z19" s="20"/>
      <c r="AA19" s="20"/>
      <c r="AB19" s="20"/>
      <c r="AC19" s="20"/>
      <c r="AD19" s="20"/>
      <c r="AE19" s="20"/>
      <c r="AF19" s="17"/>
      <c r="AG19" s="17">
        <f>+Y19-AA19-AC19+AE19</f>
        <v>0</v>
      </c>
      <c r="AH19" s="17"/>
      <c r="AI19" s="20"/>
      <c r="AJ19" s="20"/>
      <c r="AK19" s="20"/>
      <c r="AL19" s="20"/>
      <c r="AM19" s="20"/>
      <c r="AN19" s="20"/>
      <c r="AO19" s="20"/>
      <c r="AP19" s="17"/>
      <c r="AQ19" s="17">
        <f t="shared" si="1"/>
        <v>0</v>
      </c>
      <c r="AR19" s="18"/>
      <c r="AS19" s="19"/>
      <c r="AT19" s="18"/>
      <c r="AU19" s="25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ht="13.5" thickBot="1" x14ac:dyDescent="0.25">
      <c r="A21" s="2" t="s">
        <v>13</v>
      </c>
      <c r="E21" s="23">
        <f>SUM(E14:E20)</f>
        <v>0</v>
      </c>
      <c r="F21" s="17"/>
      <c r="G21" s="23">
        <f>SUM(G14:G20)</f>
        <v>0</v>
      </c>
      <c r="H21" s="21"/>
      <c r="I21" s="23">
        <f>SUM(I14:I20)</f>
        <v>0</v>
      </c>
      <c r="J21" s="21"/>
      <c r="K21" s="23">
        <f>SUM(K14:K20)</f>
        <v>0</v>
      </c>
      <c r="L21" s="17"/>
      <c r="M21" s="23">
        <f>SUM(M14:M20)</f>
        <v>15.6</v>
      </c>
      <c r="N21" s="21"/>
      <c r="O21" s="23">
        <f>SUM(O14:O20)</f>
        <v>20.299999999999997</v>
      </c>
      <c r="P21" s="17"/>
      <c r="Q21" s="23">
        <f>SUM(Q14:Q20)</f>
        <v>0</v>
      </c>
      <c r="R21" s="21"/>
      <c r="S21" s="23">
        <f>SUM(S14:S20)</f>
        <v>2.14</v>
      </c>
      <c r="T21" s="21"/>
      <c r="U21" s="23">
        <f>SUM(U14:U20)</f>
        <v>-0.90000000000000013</v>
      </c>
      <c r="V21" s="17"/>
      <c r="W21" s="23">
        <f>SUM(W14:W20)</f>
        <v>17.259999999999998</v>
      </c>
      <c r="X21" s="17"/>
      <c r="Y21" s="23">
        <f>SUM(Y14:Y20)</f>
        <v>19.799999999999997</v>
      </c>
      <c r="Z21" s="17"/>
      <c r="AA21" s="23">
        <f>SUM(AA14:AA20)</f>
        <v>0</v>
      </c>
      <c r="AB21" s="21"/>
      <c r="AC21" s="23">
        <f>SUM(AC14:AC20)</f>
        <v>2.14</v>
      </c>
      <c r="AD21" s="21"/>
      <c r="AE21" s="23">
        <f>SUM(AE14:AE20)</f>
        <v>-0.90000000000000013</v>
      </c>
      <c r="AF21" s="17"/>
      <c r="AG21" s="23">
        <f>SUM(AG14:AG20)</f>
        <v>16.759999999999998</v>
      </c>
      <c r="AH21" s="17"/>
      <c r="AI21" s="23">
        <f>SUM(AI14:AI20)</f>
        <v>19.599999999999998</v>
      </c>
      <c r="AJ21" s="17"/>
      <c r="AK21" s="23">
        <f>SUM(AK14:AK20)</f>
        <v>0</v>
      </c>
      <c r="AL21" s="21"/>
      <c r="AM21" s="23">
        <f>SUM(AM14:AM20)</f>
        <v>2.1</v>
      </c>
      <c r="AN21" s="21"/>
      <c r="AO21" s="23">
        <f>SUM(AO14:AO20)</f>
        <v>-0.8</v>
      </c>
      <c r="AP21" s="17"/>
      <c r="AQ21" s="23">
        <f>SUM(AQ14:AQ20)</f>
        <v>16.699999999999996</v>
      </c>
      <c r="AR21" s="17"/>
      <c r="AS21" s="24">
        <f>(AI21-Y21)/Y21</f>
        <v>-1.0101010101010067E-2</v>
      </c>
      <c r="AT21" s="18"/>
      <c r="AU21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ht="25.5" customHeight="1" thickTop="1" x14ac:dyDescent="0.2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ht="12.75" customHeight="1" x14ac:dyDescent="0.2"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2.75" customHeight="1" x14ac:dyDescent="0.2">
      <c r="A24" s="16" t="s">
        <v>28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>
        <v>4.9000000000000004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ht="12.75" customHeight="1" x14ac:dyDescent="0.2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ht="12.75" customHeight="1" x14ac:dyDescent="0.2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ht="12.75" customHeight="1" x14ac:dyDescent="0.2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63" x14ac:dyDescent="0.2">
      <c r="A29" t="s">
        <v>19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63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63" x14ac:dyDescent="0.2">
      <c r="A31" t="s">
        <v>20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63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4" x14ac:dyDescent="0.2">
      <c r="A49" s="14" t="str">
        <f ca="1">CELL("filename")</f>
        <v>C:\Users\Felienne\Enron\EnronSpreadsheets\[tracy_geaccone__40298__8_27_O&amp;M_as submitted.xls]NNG commercial-O&amp;M</v>
      </c>
      <c r="B49" s="14"/>
      <c r="C49" s="14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A50" s="15">
        <f ca="1">NOW()</f>
        <v>41886.430200925926</v>
      </c>
      <c r="B50" s="14"/>
      <c r="C50" s="14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A51" s="14"/>
      <c r="B51" s="14"/>
      <c r="C51" s="14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spans="5:44" x14ac:dyDescent="0.2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spans="5:44" x14ac:dyDescent="0.2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</sheetData>
  <mergeCells count="1">
    <mergeCell ref="E8:M8"/>
  </mergeCells>
  <phoneticPr fontId="0" type="noConversion"/>
  <pageMargins left="0.2" right="0.2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NNG commercial-O&amp;M</vt:lpstr>
      <vt:lpstr>Sheet2</vt:lpstr>
      <vt:lpstr>Sheet3</vt:lpstr>
      <vt:lpstr>'NNG commercial-O&amp;M'!Print_Area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2001-08-27T16:35:58Z</cp:lastPrinted>
  <dcterms:created xsi:type="dcterms:W3CDTF">2001-07-19T21:53:52Z</dcterms:created>
  <dcterms:modified xsi:type="dcterms:W3CDTF">2014-09-04T08:19:29Z</dcterms:modified>
</cp:coreProperties>
</file>