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60" windowWidth="11340" windowHeight="6030"/>
  </bookViews>
  <sheets>
    <sheet name="summary" sheetId="1" r:id="rId1"/>
    <sheet name="3rdCE Cash Flow" sheetId="2" r:id="rId2"/>
  </sheets>
  <calcPr calcId="152511"/>
</workbook>
</file>

<file path=xl/calcChain.xml><?xml version="1.0" encoding="utf-8"?>
<calcChain xmlns="http://schemas.openxmlformats.org/spreadsheetml/2006/main">
  <c r="P7" i="2" l="1"/>
  <c r="F15" i="2" s="1"/>
  <c r="P8" i="2"/>
  <c r="P9" i="2"/>
  <c r="P10" i="2"/>
  <c r="P11" i="2"/>
  <c r="P12" i="2"/>
  <c r="P13" i="2"/>
  <c r="E15" i="2"/>
  <c r="G15" i="2"/>
  <c r="H15" i="2"/>
  <c r="I15" i="2"/>
  <c r="M15" i="2"/>
  <c r="O15" i="2"/>
  <c r="E9" i="1"/>
  <c r="G9" i="1"/>
  <c r="J9" i="1"/>
  <c r="J12" i="1"/>
  <c r="J14" i="1"/>
  <c r="E17" i="1"/>
  <c r="J17" i="1" s="1"/>
  <c r="J26" i="1" s="1"/>
  <c r="J34" i="1" s="1"/>
  <c r="G17" i="1"/>
  <c r="G26" i="1" s="1"/>
  <c r="G34" i="1" s="1"/>
  <c r="J20" i="1"/>
  <c r="J23" i="1"/>
  <c r="J29" i="1"/>
  <c r="J31" i="1"/>
  <c r="E16" i="2" l="1"/>
  <c r="F16" i="2" s="1"/>
  <c r="G16" i="2" s="1"/>
  <c r="H16" i="2" s="1"/>
  <c r="I16" i="2" s="1"/>
  <c r="J16" i="2" s="1"/>
  <c r="K15" i="2"/>
  <c r="E26" i="1"/>
  <c r="E34" i="1" s="1"/>
  <c r="L15" i="2"/>
  <c r="D15" i="2"/>
  <c r="J15" i="2"/>
  <c r="N15" i="2"/>
  <c r="K16" i="2" l="1"/>
  <c r="L16" i="2" s="1"/>
  <c r="M16" i="2" s="1"/>
  <c r="N16" i="2" s="1"/>
  <c r="O16" i="2" s="1"/>
</calcChain>
</file>

<file path=xl/sharedStrings.xml><?xml version="1.0" encoding="utf-8"?>
<sst xmlns="http://schemas.openxmlformats.org/spreadsheetml/2006/main" count="49" uniqueCount="47">
  <si>
    <t>Northern Natural Gas Company</t>
  </si>
  <si>
    <t>2001 Marketing Capital</t>
  </si>
  <si>
    <t>CE to Plan</t>
  </si>
  <si>
    <t>($MM)</t>
  </si>
  <si>
    <t>Discretionary</t>
  </si>
  <si>
    <t>Non-Discretionary</t>
  </si>
  <si>
    <t>Total</t>
  </si>
  <si>
    <t>2001 PLAN</t>
  </si>
  <si>
    <t>1st Current Estimate Changes</t>
  </si>
  <si>
    <t>Transfer Retirements &lt; $50,000 to Operations</t>
  </si>
  <si>
    <t>Transfer funds from Marketing Pool to Wisconsin Gas Pool</t>
  </si>
  <si>
    <t xml:space="preserve">     Added project for prior year's settlement</t>
  </si>
  <si>
    <t>Total 1st Current Estimate</t>
  </si>
  <si>
    <t>2nd Current Estimate Changes</t>
  </si>
  <si>
    <t>Transfer funds from Marketing Pool to Koch Extension</t>
  </si>
  <si>
    <t xml:space="preserve">     Koch costs over plan amount</t>
  </si>
  <si>
    <t>Return Capital Dollars from Pool</t>
  </si>
  <si>
    <t>Total 2nd Current Estimate</t>
  </si>
  <si>
    <t>3rd Current Estimate Changes</t>
  </si>
  <si>
    <t>Transfer funds to TW for 1/2 of Gray County</t>
  </si>
  <si>
    <t>Total 3rd Current Estimate</t>
  </si>
  <si>
    <t>NNG MARKETING</t>
  </si>
  <si>
    <t>3rd CURRENT ESTIMATE - SEPTEMBER 2001</t>
  </si>
  <si>
    <t>CAPITAL EXPENDITURES</t>
  </si>
  <si>
    <t>(In Millions)</t>
  </si>
  <si>
    <t>Total Capital by Company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</si>
  <si>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</si>
  <si>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</si>
  <si>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</si>
  <si>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</si>
  <si>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</si>
  <si>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</si>
  <si>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</si>
  <si>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</si>
  <si>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</si>
  <si>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</si>
  <si>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</si>
  <si>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</si>
  <si>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NNG</t>
  </si>
  <si>
    <t>TW</t>
  </si>
  <si>
    <t>Citrus</t>
  </si>
  <si>
    <t>Plains</t>
  </si>
  <si>
    <t>GCO</t>
  </si>
  <si>
    <t>ETS</t>
  </si>
  <si>
    <t>Other</t>
  </si>
  <si>
    <t>percent / month</t>
  </si>
  <si>
    <t>cummulative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</si>
</sst>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5" formatCode="0.0%"/>
    <numFmt numFmtId="166" formatCode="0.00_);[Red]\(0.00\)"/>
    <numFmt numFmtId="175" formatCode="#,##0.0_);\(#,##0.0\)"/>
    <numFmt numFmtId="184" formatCode="_(* #,##0.000_);_(* \(#,##0.000\);_(* &quot;-&quot;???_);_(@_)"/>
    <numFmt numFmtId="186" formatCode="mmmmm"/>
    <numFmt numFmtId="188" formatCode="_(* #,##0.0_);_(* \(#,##0.0\);_(* &quot;-&quot;???_);_(@_)"/>
  </numFmts>
  <fonts count="8">
    <font>
      <sz val="10"/>
      <name val="Arial"/>
    </font>
    <font>
      <sz val="12"/>
      <name val="Arial MT"/>
    </font>
    <font>
      <b/>
      <sz val="18"/>
      <name val="Arial MT"/>
    </font>
    <font>
      <b/>
      <sz val="10"/>
      <name val="Arial"/>
      <family val="2"/>
    </font>
    <font>
      <sz val="10"/>
      <name val="Helv"/>
    </font>
    <font>
      <sz val="10"/>
      <name val="Palatino"/>
      <family val="1"/>
    </font>
    <font>
      <b/>
      <sz val="10"/>
      <name val="Palatino"/>
      <family val="1"/>
    </font>
    <font>
      <b/>
      <sz val="6"/>
      <name val="Palatino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175" fontId="4" fillId="0" borderId="0"/>
    <xf numFmtId="37" fontId="1" fillId="0" borderId="0"/>
  </cellStyleXfs>
  <cellXfs count="34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1" xfId="0" applyBorder="1"/>
    <xf numFmtId="0" fontId="0" fillId="0" borderId="0" xfId="0" applyBorder="1"/>
    <xf numFmtId="0" fontId="3" fillId="0" borderId="0" xfId="0" applyFont="1"/>
    <xf numFmtId="166" fontId="3" fillId="0" borderId="0" xfId="0" applyNumberFormat="1" applyFont="1"/>
    <xf numFmtId="166" fontId="0" fillId="0" borderId="0" xfId="0" applyNumberFormat="1"/>
    <xf numFmtId="0" fontId="0" fillId="0" borderId="0" xfId="0" quotePrefix="1"/>
    <xf numFmtId="166" fontId="0" fillId="0" borderId="1" xfId="0" applyNumberFormat="1" applyBorder="1"/>
    <xf numFmtId="166" fontId="3" fillId="0" borderId="0" xfId="0" applyNumberFormat="1" applyFont="1" applyBorder="1"/>
    <xf numFmtId="166" fontId="3" fillId="0" borderId="2" xfId="0" applyNumberFormat="1" applyFont="1" applyBorder="1"/>
    <xf numFmtId="175" fontId="5" fillId="0" borderId="0" xfId="1" applyFont="1"/>
    <xf numFmtId="175" fontId="6" fillId="0" borderId="0" xfId="1" applyFont="1" applyAlignment="1">
      <alignment horizontal="centerContinuous"/>
    </xf>
    <xf numFmtId="175" fontId="5" fillId="0" borderId="0" xfId="1" applyFont="1" applyAlignment="1">
      <alignment horizontal="centerContinuous"/>
    </xf>
    <xf numFmtId="175" fontId="7" fillId="0" borderId="0" xfId="1" quotePrefix="1" applyFont="1" applyAlignment="1">
      <alignment horizontal="centerContinuous"/>
    </xf>
    <xf numFmtId="186" fontId="6" fillId="0" borderId="3" xfId="1" applyNumberFormat="1" applyFont="1" applyBorder="1"/>
    <xf numFmtId="186" fontId="5" fillId="0" borderId="4" xfId="1" applyNumberFormat="1" applyFont="1" applyBorder="1"/>
    <xf numFmtId="186" fontId="6" fillId="0" borderId="5" xfId="1" applyNumberFormat="1" applyFont="1" applyBorder="1"/>
    <xf numFmtId="175" fontId="5" fillId="0" borderId="6" xfId="1" applyFont="1" applyBorder="1"/>
    <xf numFmtId="175" fontId="5" fillId="0" borderId="7" xfId="1" applyFont="1" applyBorder="1"/>
    <xf numFmtId="188" fontId="5" fillId="0" borderId="8" xfId="1" applyNumberFormat="1" applyFont="1" applyBorder="1"/>
    <xf numFmtId="188" fontId="5" fillId="0" borderId="9" xfId="1" applyNumberFormat="1" applyFont="1" applyBorder="1"/>
    <xf numFmtId="175" fontId="5" fillId="0" borderId="10" xfId="1" applyFont="1" applyBorder="1"/>
    <xf numFmtId="175" fontId="5" fillId="0" borderId="11" xfId="1" applyFont="1" applyBorder="1"/>
    <xf numFmtId="184" fontId="5" fillId="0" borderId="8" xfId="1" applyNumberFormat="1" applyFont="1" applyBorder="1"/>
    <xf numFmtId="184" fontId="5" fillId="0" borderId="9" xfId="1" applyNumberFormat="1" applyFont="1" applyBorder="1"/>
    <xf numFmtId="175" fontId="5" fillId="0" borderId="12" xfId="1" applyFont="1" applyBorder="1"/>
    <xf numFmtId="175" fontId="5" fillId="0" borderId="13" xfId="1" applyFont="1" applyBorder="1"/>
    <xf numFmtId="184" fontId="5" fillId="0" borderId="14" xfId="1" applyNumberFormat="1" applyFont="1" applyBorder="1"/>
    <xf numFmtId="184" fontId="5" fillId="0" borderId="15" xfId="1" applyNumberFormat="1" applyFont="1" applyBorder="1"/>
    <xf numFmtId="165" fontId="5" fillId="0" borderId="0" xfId="1" applyNumberFormat="1" applyFont="1"/>
    <xf numFmtId="37" fontId="2" fillId="0" borderId="0" xfId="2" applyFont="1" applyAlignment="1">
      <alignment horizontal="center"/>
    </xf>
    <xf numFmtId="0" fontId="3" fillId="0" borderId="0" xfId="0" quotePrefix="1" applyFont="1" applyAlignment="1">
      <alignment horizontal="center"/>
    </xf>
  </cellXfs>
  <cellStyles count="3">
    <cellStyle name="Normal" xfId="0" builtinId="0"/>
    <cellStyle name="Normal_Book2" xfId="1"/>
    <cellStyle name="Normal_TW99-2C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tabSelected="1" workbookViewId="0">
      <pane ySplit="7" topLeftCell="A24" activePane="bottomLeft" state="frozen"/>
      <selection pane="bottomLeft" activeCell="J35" sqref="J35"/>
    </sheetView>
  </sheetViews>
  <sheetFormatPr defaultRowHeight="12.75"/>
  <cols>
    <col min="1" max="1" width="7" customWidth="1"/>
    <col min="2" max="2" width="35.5703125" customWidth="1"/>
    <col min="5" max="5" width="12.7109375" customWidth="1"/>
    <col min="7" max="7" width="12.7109375" customWidth="1"/>
    <col min="9" max="9" width="4.5703125" customWidth="1"/>
    <col min="10" max="10" width="12.7109375" customWidth="1"/>
  </cols>
  <sheetData>
    <row r="1" spans="1:11" ht="23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ht="23.25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ht="23.25">
      <c r="A3" s="32" t="s">
        <v>2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1">
      <c r="A4" s="33" t="s">
        <v>3</v>
      </c>
      <c r="B4" s="33"/>
      <c r="C4" s="33"/>
      <c r="D4" s="33"/>
      <c r="E4" s="33"/>
      <c r="F4" s="33"/>
      <c r="G4" s="33"/>
      <c r="H4" s="33"/>
      <c r="I4" s="33"/>
      <c r="J4" s="33"/>
      <c r="K4" s="33"/>
    </row>
    <row r="7" spans="1:11">
      <c r="E7" s="1" t="s">
        <v>4</v>
      </c>
      <c r="G7" s="2" t="s">
        <v>5</v>
      </c>
      <c r="H7" s="3"/>
      <c r="I7" s="4"/>
      <c r="J7" s="1" t="s">
        <v>6</v>
      </c>
    </row>
    <row r="9" spans="1:11">
      <c r="A9" s="5" t="s">
        <v>7</v>
      </c>
      <c r="E9" s="6">
        <f>15.83+0.29</f>
        <v>16.12</v>
      </c>
      <c r="F9" s="5"/>
      <c r="G9" s="6">
        <f>12.07+0.09</f>
        <v>12.16</v>
      </c>
      <c r="H9" s="5"/>
      <c r="I9" s="5"/>
      <c r="J9" s="6">
        <f>+E9+G9</f>
        <v>28.28</v>
      </c>
    </row>
    <row r="10" spans="1:11">
      <c r="E10" s="7"/>
      <c r="G10" s="7"/>
      <c r="J10" s="7"/>
    </row>
    <row r="11" spans="1:11">
      <c r="A11" s="8" t="s">
        <v>8</v>
      </c>
      <c r="E11" s="7"/>
      <c r="G11" s="7"/>
      <c r="J11" s="7"/>
    </row>
    <row r="12" spans="1:11">
      <c r="B12" t="s">
        <v>9</v>
      </c>
      <c r="E12" s="7"/>
      <c r="G12" s="7">
        <v>-0.7</v>
      </c>
      <c r="J12" s="7">
        <f>+E12+G12</f>
        <v>-0.7</v>
      </c>
    </row>
    <row r="13" spans="1:11">
      <c r="E13" s="7"/>
      <c r="G13" s="7"/>
      <c r="J13" s="7"/>
    </row>
    <row r="14" spans="1:11">
      <c r="B14" t="s">
        <v>10</v>
      </c>
      <c r="E14" s="7">
        <v>-0.24</v>
      </c>
      <c r="G14" s="7">
        <v>0.24</v>
      </c>
      <c r="J14" s="7">
        <f>+E14+G14</f>
        <v>0</v>
      </c>
    </row>
    <row r="15" spans="1:11">
      <c r="B15" t="s">
        <v>11</v>
      </c>
      <c r="E15" s="9"/>
      <c r="G15" s="9"/>
      <c r="J15" s="9"/>
    </row>
    <row r="16" spans="1:11">
      <c r="E16" s="7"/>
      <c r="G16" s="7"/>
      <c r="J16" s="7"/>
    </row>
    <row r="17" spans="1:10">
      <c r="A17" s="5" t="s">
        <v>12</v>
      </c>
      <c r="E17" s="6">
        <f>SUM(E9:E16)</f>
        <v>15.88</v>
      </c>
      <c r="F17" s="5"/>
      <c r="G17" s="6">
        <f>SUM(G9:G16)</f>
        <v>11.700000000000001</v>
      </c>
      <c r="H17" s="5"/>
      <c r="I17" s="5"/>
      <c r="J17" s="6">
        <f>+E17+G17</f>
        <v>27.580000000000002</v>
      </c>
    </row>
    <row r="18" spans="1:10">
      <c r="E18" s="7"/>
      <c r="G18" s="7"/>
      <c r="J18" s="7"/>
    </row>
    <row r="19" spans="1:10">
      <c r="A19" s="8" t="s">
        <v>13</v>
      </c>
      <c r="E19" s="7"/>
      <c r="G19" s="7"/>
      <c r="J19" s="7"/>
    </row>
    <row r="20" spans="1:10">
      <c r="B20" t="s">
        <v>14</v>
      </c>
      <c r="E20" s="7">
        <v>-1.03</v>
      </c>
      <c r="G20" s="7">
        <v>1.03</v>
      </c>
      <c r="J20" s="7">
        <f>+E20+G20</f>
        <v>0</v>
      </c>
    </row>
    <row r="21" spans="1:10">
      <c r="B21" t="s">
        <v>15</v>
      </c>
      <c r="E21" s="7"/>
      <c r="G21" s="7"/>
      <c r="J21" s="7"/>
    </row>
    <row r="22" spans="1:10">
      <c r="E22" s="7"/>
      <c r="G22" s="7"/>
      <c r="J22" s="7"/>
    </row>
    <row r="23" spans="1:10">
      <c r="B23" t="s">
        <v>16</v>
      </c>
      <c r="E23" s="7">
        <v>-5</v>
      </c>
      <c r="G23" s="7"/>
      <c r="J23" s="7">
        <f>+E23+G23</f>
        <v>-5</v>
      </c>
    </row>
    <row r="24" spans="1:10">
      <c r="E24" s="9"/>
      <c r="G24" s="9"/>
      <c r="J24" s="9"/>
    </row>
    <row r="25" spans="1:10">
      <c r="E25" s="7"/>
      <c r="G25" s="7"/>
      <c r="J25" s="7"/>
    </row>
    <row r="26" spans="1:10">
      <c r="A26" s="5" t="s">
        <v>17</v>
      </c>
      <c r="E26" s="10">
        <f>SUM(E17:E24)</f>
        <v>9.8500000000000014</v>
      </c>
      <c r="F26" s="5"/>
      <c r="G26" s="10">
        <f>SUM(G17:G24)</f>
        <v>12.73</v>
      </c>
      <c r="H26" s="5"/>
      <c r="I26" s="5"/>
      <c r="J26" s="10">
        <f>SUM(J17:J24)</f>
        <v>22.580000000000002</v>
      </c>
    </row>
    <row r="27" spans="1:10">
      <c r="E27" s="7"/>
      <c r="G27" s="7"/>
    </row>
    <row r="28" spans="1:10">
      <c r="A28" s="8" t="s">
        <v>18</v>
      </c>
      <c r="E28" s="7"/>
    </row>
    <row r="29" spans="1:10">
      <c r="B29" t="s">
        <v>19</v>
      </c>
      <c r="E29" s="7">
        <v>-0.69</v>
      </c>
      <c r="J29" s="7">
        <f>+E29+G29</f>
        <v>-0.69</v>
      </c>
    </row>
    <row r="30" spans="1:10">
      <c r="E30" s="7"/>
      <c r="J30" s="7"/>
    </row>
    <row r="31" spans="1:10">
      <c r="B31" t="s">
        <v>16</v>
      </c>
      <c r="E31" s="7">
        <v>-0.5</v>
      </c>
      <c r="J31" s="7">
        <f>+E31+G31</f>
        <v>-0.5</v>
      </c>
    </row>
    <row r="32" spans="1:10">
      <c r="E32" s="9"/>
      <c r="G32" s="3"/>
      <c r="J32" s="3"/>
    </row>
    <row r="33" spans="1:10">
      <c r="E33" s="7"/>
    </row>
    <row r="34" spans="1:10" ht="13.5" thickBot="1">
      <c r="A34" s="5" t="s">
        <v>20</v>
      </c>
      <c r="E34" s="11">
        <f>+E26+E29+E31</f>
        <v>8.6600000000000019</v>
      </c>
      <c r="G34" s="11">
        <f>+G26+G29+G31</f>
        <v>12.73</v>
      </c>
      <c r="J34" s="11">
        <f>+J26+J29+J31</f>
        <v>21.39</v>
      </c>
    </row>
    <row r="35" spans="1:10" ht="13.5" thickTop="1">
      <c r="E35" s="7"/>
    </row>
    <row r="36" spans="1:10">
      <c r="E36" s="7"/>
    </row>
    <row r="37" spans="1:10">
      <c r="E37" s="7"/>
    </row>
    <row r="38" spans="1:10">
      <c r="E38" s="7"/>
    </row>
    <row r="39" spans="1:10">
      <c r="E39" s="7"/>
    </row>
    <row r="40" spans="1:10">
      <c r="E40" s="7"/>
    </row>
    <row r="41" spans="1:10">
      <c r="E41" s="7"/>
    </row>
    <row r="42" spans="1:10">
      <c r="E42" s="7"/>
    </row>
    <row r="43" spans="1:10">
      <c r="E43" s="7"/>
    </row>
    <row r="44" spans="1:10">
      <c r="E44" s="7"/>
    </row>
    <row r="45" spans="1:10">
      <c r="E45" s="7"/>
    </row>
    <row r="46" spans="1:10">
      <c r="E46" s="7"/>
    </row>
    <row r="47" spans="1:10">
      <c r="E47" s="7"/>
    </row>
    <row r="48" spans="1:10">
      <c r="E48" s="7"/>
    </row>
    <row r="49" spans="5:5">
      <c r="E49" s="7"/>
    </row>
    <row r="50" spans="5:5">
      <c r="E50" s="7"/>
    </row>
    <row r="51" spans="5:5">
      <c r="E51" s="7"/>
    </row>
    <row r="52" spans="5:5">
      <c r="E52" s="7"/>
    </row>
    <row r="53" spans="5:5">
      <c r="E53" s="7"/>
    </row>
    <row r="54" spans="5:5">
      <c r="E54" s="7"/>
    </row>
  </sheetData>
  <mergeCells count="4">
    <mergeCell ref="A1:K1"/>
    <mergeCell ref="A2:K2"/>
    <mergeCell ref="A3:K3"/>
    <mergeCell ref="A4:K4"/>
  </mergeCells>
  <phoneticPr fontId="0" type="noConversion"/>
  <pageMargins left="0.75" right="0.75" top="1" bottom="1" header="0.5" footer="0.5"/>
  <pageSetup scale="94" orientation="landscape" r:id="rId1"/>
  <headerFooter alignWithMargins="0">
    <oddFooter>&amp;L&amp;D
&amp;F
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6"/>
  <sheetViews>
    <sheetView showGridLines="0" workbookViewId="0">
      <selection activeCell="M7" sqref="M7"/>
    </sheetView>
  </sheetViews>
  <sheetFormatPr defaultRowHeight="12.75"/>
  <cols>
    <col min="1" max="1" width="1" style="12" customWidth="1"/>
    <col min="2" max="2" width="19.5703125" style="12" customWidth="1"/>
    <col min="3" max="3" width="5.7109375" style="12" bestFit="1" customWidth="1"/>
    <col min="4" max="15" width="6.7109375" style="12" customWidth="1"/>
    <col min="16" max="16" width="6" style="12" bestFit="1" customWidth="1"/>
    <col min="17" max="16384" width="9.140625" style="12"/>
  </cols>
  <sheetData>
    <row r="1" spans="2:16">
      <c r="B1" s="13" t="s">
        <v>21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2:16">
      <c r="B2" s="13" t="s">
        <v>22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2:16">
      <c r="B3" s="13" t="s">
        <v>23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 spans="2:16">
      <c r="B4" s="15" t="s">
        <v>24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</row>
    <row r="6" spans="2:16">
      <c r="B6" s="16" t="s">
        <v>25</v>
      </c>
      <c r="C6" s="17"/>
      <c r="D6" s="18" t="s">
        <v>26</v>
      </c>
      <c r="E6" s="18" t="s">
        <v>27</v>
      </c>
      <c r="F6" s="18" t="s">
        <v>28</v>
      </c>
      <c r="G6" s="18" t="s">
        <v>29</v>
      </c>
      <c r="H6" s="18" t="s">
        <v>30</v>
      </c>
      <c r="I6" s="18" t="s">
        <v>31</v>
      </c>
      <c r="J6" s="18" t="s">
        <v>32</v>
      </c>
      <c r="K6" s="18" t="s">
        <v>33</v>
      </c>
      <c r="L6" s="18" t="s">
        <v>34</v>
      </c>
      <c r="M6" s="18" t="s">
        <v>35</v>
      </c>
      <c r="N6" s="18" t="s">
        <v>36</v>
      </c>
      <c r="O6" s="18" t="s">
        <v>37</v>
      </c>
      <c r="P6" s="18" t="s">
        <v>6</v>
      </c>
    </row>
    <row r="7" spans="2:16">
      <c r="B7" s="19" t="s">
        <v>38</v>
      </c>
      <c r="C7" s="20"/>
      <c r="D7" s="21">
        <v>0.2</v>
      </c>
      <c r="E7" s="21">
        <v>0</v>
      </c>
      <c r="F7" s="21">
        <v>2.1</v>
      </c>
      <c r="G7" s="21">
        <v>0.3</v>
      </c>
      <c r="H7" s="21">
        <v>0.8</v>
      </c>
      <c r="I7" s="21">
        <v>-1.5</v>
      </c>
      <c r="J7" s="21">
        <v>1.1000000000000001</v>
      </c>
      <c r="K7" s="21">
        <v>1.2</v>
      </c>
      <c r="L7" s="21">
        <v>4.3</v>
      </c>
      <c r="M7" s="21">
        <v>4.4000000000000004</v>
      </c>
      <c r="N7" s="21">
        <v>4.3</v>
      </c>
      <c r="O7" s="21">
        <v>4.2</v>
      </c>
      <c r="P7" s="22">
        <f t="shared" ref="P7:P13" si="0">SUM(D7:O7)</f>
        <v>21.4</v>
      </c>
    </row>
    <row r="8" spans="2:16">
      <c r="B8" s="23" t="s">
        <v>39</v>
      </c>
      <c r="C8" s="24"/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6">
        <f t="shared" si="0"/>
        <v>0</v>
      </c>
    </row>
    <row r="9" spans="2:16">
      <c r="B9" s="23" t="s">
        <v>40</v>
      </c>
      <c r="C9" s="24"/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6">
        <f t="shared" si="0"/>
        <v>0</v>
      </c>
    </row>
    <row r="10" spans="2:16">
      <c r="B10" s="23" t="s">
        <v>41</v>
      </c>
      <c r="C10" s="24"/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6">
        <f t="shared" si="0"/>
        <v>0</v>
      </c>
    </row>
    <row r="11" spans="2:16">
      <c r="B11" s="23" t="s">
        <v>42</v>
      </c>
      <c r="C11" s="24"/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6">
        <f t="shared" si="0"/>
        <v>0</v>
      </c>
    </row>
    <row r="12" spans="2:16">
      <c r="B12" s="23" t="s">
        <v>43</v>
      </c>
      <c r="C12" s="24"/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6">
        <f t="shared" si="0"/>
        <v>0</v>
      </c>
    </row>
    <row r="13" spans="2:16">
      <c r="B13" s="27" t="s">
        <v>44</v>
      </c>
      <c r="C13" s="28"/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30">
        <f t="shared" si="0"/>
        <v>0</v>
      </c>
    </row>
    <row r="15" spans="2:16">
      <c r="B15" s="12" t="s">
        <v>45</v>
      </c>
      <c r="D15" s="31">
        <f t="shared" ref="D15:O15" si="1">+D7/$P$7</f>
        <v>9.3457943925233655E-3</v>
      </c>
      <c r="E15" s="31">
        <f t="shared" si="1"/>
        <v>0</v>
      </c>
      <c r="F15" s="31">
        <f t="shared" si="1"/>
        <v>9.8130841121495338E-2</v>
      </c>
      <c r="G15" s="31">
        <f t="shared" si="1"/>
        <v>1.4018691588785047E-2</v>
      </c>
      <c r="H15" s="31">
        <f t="shared" si="1"/>
        <v>3.7383177570093462E-2</v>
      </c>
      <c r="I15" s="31">
        <f t="shared" si="1"/>
        <v>-7.0093457943925241E-2</v>
      </c>
      <c r="J15" s="31">
        <f t="shared" si="1"/>
        <v>5.140186915887851E-2</v>
      </c>
      <c r="K15" s="31">
        <f t="shared" si="1"/>
        <v>5.6074766355140186E-2</v>
      </c>
      <c r="L15" s="31">
        <f t="shared" si="1"/>
        <v>0.20093457943925233</v>
      </c>
      <c r="M15" s="31">
        <f t="shared" si="1"/>
        <v>0.20560747663551404</v>
      </c>
      <c r="N15" s="31">
        <f t="shared" si="1"/>
        <v>0.20093457943925233</v>
      </c>
      <c r="O15" s="31">
        <f t="shared" si="1"/>
        <v>0.19626168224299068</v>
      </c>
    </row>
    <row r="16" spans="2:16">
      <c r="B16" s="12" t="s">
        <v>46</v>
      </c>
      <c r="D16" s="31"/>
      <c r="E16" s="31">
        <f>+E15+D15</f>
        <v>9.3457943925233655E-3</v>
      </c>
      <c r="F16" s="31">
        <f t="shared" ref="F16:O16" si="2">+E16+F15</f>
        <v>0.1074766355140187</v>
      </c>
      <c r="G16" s="31">
        <f t="shared" si="2"/>
        <v>0.12149532710280375</v>
      </c>
      <c r="H16" s="31">
        <f t="shared" si="2"/>
        <v>0.15887850467289721</v>
      </c>
      <c r="I16" s="31">
        <f t="shared" si="2"/>
        <v>8.8785046728971972E-2</v>
      </c>
      <c r="J16" s="31">
        <f t="shared" si="2"/>
        <v>0.14018691588785048</v>
      </c>
      <c r="K16" s="31">
        <f t="shared" si="2"/>
        <v>0.19626168224299068</v>
      </c>
      <c r="L16" s="31">
        <f t="shared" si="2"/>
        <v>0.39719626168224298</v>
      </c>
      <c r="M16" s="31">
        <f t="shared" si="2"/>
        <v>0.60280373831775702</v>
      </c>
      <c r="N16" s="31">
        <f t="shared" si="2"/>
        <v>0.80373831775700932</v>
      </c>
      <c r="O16" s="31">
        <f t="shared" si="2"/>
        <v>1</v>
      </c>
    </row>
  </sheetData>
  <phoneticPr fontId="4" type="noConversion"/>
  <printOptions horizontalCentered="1"/>
  <pageMargins left="0.25" right="0.2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3rdCE Cash Flow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jfiscus</dc:creator>
  <cp:lastModifiedBy>Felienne</cp:lastModifiedBy>
  <dcterms:created xsi:type="dcterms:W3CDTF">2001-09-13T19:15:24Z</dcterms:created>
  <dcterms:modified xsi:type="dcterms:W3CDTF">2014-09-04T07:58:26Z</dcterms:modified>
</cp:coreProperties>
</file>