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" i="1" l="1"/>
  <c r="C5" i="1"/>
  <c r="D5" i="1"/>
  <c r="L5" i="1"/>
  <c r="L11" i="1" s="1"/>
  <c r="M5" i="1"/>
  <c r="B6" i="1"/>
  <c r="C6" i="1"/>
  <c r="M6" i="1" s="1"/>
  <c r="M11" i="1" s="1"/>
  <c r="D6" i="1"/>
  <c r="L6" i="1"/>
  <c r="L7" i="1"/>
  <c r="M7" i="1"/>
  <c r="B8" i="1"/>
  <c r="C8" i="1"/>
  <c r="M8" i="1" s="1"/>
  <c r="L8" i="1"/>
  <c r="C9" i="1"/>
  <c r="D9" i="1"/>
  <c r="L9" i="1"/>
  <c r="M9" i="1"/>
  <c r="B11" i="1"/>
  <c r="D11" i="1"/>
  <c r="F11" i="1"/>
  <c r="G11" i="1"/>
  <c r="I11" i="1"/>
  <c r="J11" i="1"/>
  <c r="A35" i="1"/>
  <c r="C11" i="1" l="1"/>
</calcChain>
</file>

<file path=xl/sharedStrings.xml><?xml version="1.0" encoding="utf-8"?>
<sst xmlns="http://schemas.openxmlformats.org/spreadsheetml/2006/main" count="22" uniqueCount="12">
  <si>
    <t>YTD</t>
  </si>
  <si>
    <t>PLAN</t>
  </si>
  <si>
    <t>CE</t>
  </si>
  <si>
    <t>O&amp;M Expenses</t>
  </si>
  <si>
    <t>Regulatory</t>
  </si>
  <si>
    <t>Aviation</t>
  </si>
  <si>
    <t>Other/Revenue Mangement</t>
  </si>
  <si>
    <t>NOV</t>
  </si>
  <si>
    <t>DEC</t>
  </si>
  <si>
    <t>ACTUALS</t>
  </si>
  <si>
    <t>OCTOBER</t>
  </si>
  <si>
    <t>UAF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</si>
</sst>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_);\(0.000\)"/>
  </numFmts>
  <fonts count="5" x14ac:knownFonts="1">
    <font>
      <sz val="10"/>
      <name val="Arial"/>
    </font>
    <font>
      <u/>
      <sz val="10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2" fillId="0" borderId="0" xfId="0" applyFont="1"/>
    <xf numFmtId="0" fontId="3" fillId="0" borderId="0" xfId="0" applyFont="1"/>
    <xf numFmtId="0" fontId="4" fillId="0" borderId="0" xfId="0" applyFont="1" applyBorder="1"/>
    <xf numFmtId="169" fontId="0" fillId="0" borderId="0" xfId="0" applyNumberFormat="1" applyAlignment="1">
      <alignment horizontal="center"/>
    </xf>
    <xf numFmtId="169" fontId="0" fillId="0" borderId="0" xfId="0" applyNumberFormat="1"/>
    <xf numFmtId="169" fontId="0" fillId="0" borderId="0" xfId="0" applyNumberFormat="1" applyBorder="1" applyAlignment="1">
      <alignment horizontal="center"/>
    </xf>
    <xf numFmtId="169" fontId="0" fillId="0" borderId="0" xfId="0" applyNumberFormat="1" applyBorder="1"/>
    <xf numFmtId="169" fontId="4" fillId="0" borderId="0" xfId="0" applyNumberFormat="1" applyFont="1" applyBorder="1" applyAlignment="1">
      <alignment horizontal="center"/>
    </xf>
    <xf numFmtId="169" fontId="4" fillId="0" borderId="0" xfId="0" applyNumberFormat="1" applyFont="1" applyBorder="1"/>
    <xf numFmtId="169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80" workbookViewId="0">
      <selection activeCell="C9" sqref="C9"/>
    </sheetView>
  </sheetViews>
  <sheetFormatPr defaultRowHeight="12.75" x14ac:dyDescent="0.2"/>
  <cols>
    <col min="1" max="1" width="25.7109375" customWidth="1"/>
    <col min="2" max="4" width="10.7109375" customWidth="1"/>
    <col min="5" max="5" width="3.7109375" customWidth="1"/>
    <col min="6" max="7" width="10.7109375" customWidth="1"/>
    <col min="8" max="8" width="3.7109375" customWidth="1"/>
    <col min="9" max="10" width="10.7109375" customWidth="1"/>
    <col min="11" max="11" width="3.7109375" customWidth="1"/>
    <col min="12" max="14" width="10.7109375" customWidth="1"/>
  </cols>
  <sheetData>
    <row r="1" spans="1:14" x14ac:dyDescent="0.2">
      <c r="B1" s="3"/>
      <c r="C1" s="2" t="s">
        <v>10</v>
      </c>
      <c r="D1" s="2"/>
    </row>
    <row r="2" spans="1:14" x14ac:dyDescent="0.2">
      <c r="B2" s="1" t="s">
        <v>1</v>
      </c>
      <c r="C2" s="1" t="s">
        <v>2</v>
      </c>
      <c r="D2" s="1" t="s">
        <v>9</v>
      </c>
      <c r="E2" s="1"/>
      <c r="F2" s="1" t="s">
        <v>7</v>
      </c>
      <c r="G2" s="1" t="s">
        <v>7</v>
      </c>
      <c r="H2" s="1"/>
      <c r="I2" s="1" t="s">
        <v>8</v>
      </c>
      <c r="J2" s="1" t="s">
        <v>8</v>
      </c>
      <c r="L2" s="1">
        <v>2001</v>
      </c>
      <c r="M2" s="1">
        <v>2001</v>
      </c>
    </row>
    <row r="3" spans="1:14" x14ac:dyDescent="0.2">
      <c r="B3" s="1" t="s">
        <v>0</v>
      </c>
      <c r="C3" s="1" t="s">
        <v>0</v>
      </c>
      <c r="D3" s="1" t="s">
        <v>0</v>
      </c>
      <c r="E3" s="1"/>
      <c r="F3" s="1" t="s">
        <v>1</v>
      </c>
      <c r="G3" s="1" t="s">
        <v>2</v>
      </c>
      <c r="H3" s="1"/>
      <c r="I3" s="1" t="s">
        <v>1</v>
      </c>
      <c r="J3" s="1" t="s">
        <v>2</v>
      </c>
      <c r="L3" s="1" t="s">
        <v>1</v>
      </c>
      <c r="M3" s="1" t="s">
        <v>2</v>
      </c>
    </row>
    <row r="4" spans="1:14" x14ac:dyDescent="0.2">
      <c r="D4" s="1"/>
      <c r="E4" s="1"/>
      <c r="F4" s="1"/>
    </row>
    <row r="5" spans="1:14" x14ac:dyDescent="0.2">
      <c r="A5" t="s">
        <v>4</v>
      </c>
      <c r="B5" s="7">
        <f>-2.154-2.133-2.072-0.708</f>
        <v>-7.0670000000000002</v>
      </c>
      <c r="C5" s="7">
        <f>-2.667-1.681-1.743-0.708</f>
        <v>-6.7990000000000004</v>
      </c>
      <c r="D5" s="7">
        <f>-2.667-1.681-1.661-0.709</f>
        <v>-6.718</v>
      </c>
      <c r="E5" s="7"/>
      <c r="F5" s="7">
        <v>-0.70399999999999996</v>
      </c>
      <c r="G5" s="7">
        <v>-0.70399999999999996</v>
      </c>
      <c r="H5" s="7"/>
      <c r="I5" s="7">
        <v>-0.73199999999999998</v>
      </c>
      <c r="J5" s="7">
        <v>-0.73199999999999998</v>
      </c>
      <c r="K5" s="8"/>
      <c r="L5" s="8">
        <f t="shared" ref="L5:M9" si="0">B5+F5+I5</f>
        <v>-8.5030000000000001</v>
      </c>
      <c r="M5" s="8">
        <f t="shared" si="0"/>
        <v>-8.2349999999999994</v>
      </c>
    </row>
    <row r="6" spans="1:14" x14ac:dyDescent="0.2">
      <c r="A6" t="s">
        <v>3</v>
      </c>
      <c r="B6" s="7">
        <f>-0.491-0.669-0.492-0.158</f>
        <v>-1.81</v>
      </c>
      <c r="C6" s="7">
        <f>-0.699-0.715-0.321-0.177</f>
        <v>-1.9119999999999999</v>
      </c>
      <c r="D6" s="7">
        <f>-0.699-0.715-0.33-0.177</f>
        <v>-1.921</v>
      </c>
      <c r="E6" s="7"/>
      <c r="F6" s="7">
        <v>-0.156</v>
      </c>
      <c r="G6" s="7">
        <v>-0.16300000000000001</v>
      </c>
      <c r="H6" s="7"/>
      <c r="I6" s="7">
        <v>-0.35799999999999998</v>
      </c>
      <c r="J6" s="7">
        <v>-0.16400000000000001</v>
      </c>
      <c r="K6" s="8"/>
      <c r="L6" s="8">
        <f t="shared" si="0"/>
        <v>-2.3239999999999998</v>
      </c>
      <c r="M6" s="8">
        <f t="shared" si="0"/>
        <v>-2.2389999999999999</v>
      </c>
    </row>
    <row r="7" spans="1:14" x14ac:dyDescent="0.2">
      <c r="A7" t="s">
        <v>5</v>
      </c>
      <c r="B7" s="9">
        <v>-0.3</v>
      </c>
      <c r="C7" s="9">
        <v>0</v>
      </c>
      <c r="D7" s="9">
        <v>0</v>
      </c>
      <c r="E7" s="9"/>
      <c r="F7" s="9">
        <v>0</v>
      </c>
      <c r="G7" s="9">
        <v>0</v>
      </c>
      <c r="H7" s="9"/>
      <c r="I7" s="9">
        <v>-0.1</v>
      </c>
      <c r="J7" s="9">
        <v>-0.1</v>
      </c>
      <c r="K7" s="10"/>
      <c r="L7" s="10">
        <f t="shared" si="0"/>
        <v>-0.4</v>
      </c>
      <c r="M7" s="10">
        <f t="shared" si="0"/>
        <v>-0.1</v>
      </c>
    </row>
    <row r="8" spans="1:14" x14ac:dyDescent="0.2">
      <c r="A8" t="s">
        <v>6</v>
      </c>
      <c r="B8" s="11">
        <f>-0.1-0.1</f>
        <v>-0.2</v>
      </c>
      <c r="C8" s="11">
        <f>D8</f>
        <v>4.8000000000000001E-2</v>
      </c>
      <c r="D8" s="11">
        <v>4.8000000000000001E-2</v>
      </c>
      <c r="E8" s="11"/>
      <c r="F8" s="11">
        <v>0</v>
      </c>
      <c r="G8" s="11">
        <v>0</v>
      </c>
      <c r="H8" s="11"/>
      <c r="I8" s="11">
        <v>-0.1</v>
      </c>
      <c r="J8" s="11">
        <v>-0.06</v>
      </c>
      <c r="K8" s="12"/>
      <c r="L8" s="12">
        <f t="shared" si="0"/>
        <v>-0.30000000000000004</v>
      </c>
      <c r="M8" s="12">
        <f t="shared" si="0"/>
        <v>-1.1999999999999997E-2</v>
      </c>
      <c r="N8" s="6"/>
    </row>
    <row r="9" spans="1:14" x14ac:dyDescent="0.2">
      <c r="A9" t="s">
        <v>11</v>
      </c>
      <c r="B9" s="13">
        <v>-1.7490000000000001</v>
      </c>
      <c r="C9" s="13">
        <f>-0.932-0.084+0.108-0.071</f>
        <v>-0.97899999999999998</v>
      </c>
      <c r="D9" s="13">
        <f>-0.932-0.084+0.432-0.301</f>
        <v>-0.88500000000000001</v>
      </c>
      <c r="E9" s="13"/>
      <c r="F9" s="13">
        <v>8.1000000000000003E-2</v>
      </c>
      <c r="G9" s="13">
        <v>8.1000000000000003E-2</v>
      </c>
      <c r="H9" s="13"/>
      <c r="I9" s="13">
        <v>-0.10299999999999999</v>
      </c>
      <c r="J9" s="13">
        <v>-0.10299999999999999</v>
      </c>
      <c r="K9" s="14"/>
      <c r="L9" s="14">
        <f t="shared" si="0"/>
        <v>-1.7710000000000001</v>
      </c>
      <c r="M9" s="14">
        <f t="shared" si="0"/>
        <v>-1.0010000000000001</v>
      </c>
      <c r="N9" s="6"/>
    </row>
    <row r="10" spans="1:14" x14ac:dyDescent="0.2">
      <c r="B10" s="7"/>
      <c r="C10" s="7"/>
      <c r="D10" s="7"/>
      <c r="E10" s="7"/>
      <c r="F10" s="7"/>
      <c r="G10" s="7"/>
      <c r="H10" s="7"/>
      <c r="I10" s="7"/>
      <c r="J10" s="7"/>
      <c r="K10" s="8"/>
      <c r="L10" s="8"/>
      <c r="M10" s="8"/>
    </row>
    <row r="11" spans="1:14" x14ac:dyDescent="0.2">
      <c r="B11" s="7">
        <f>SUM(B5:B10)</f>
        <v>-11.126000000000001</v>
      </c>
      <c r="C11" s="7">
        <f>SUM(C5:C10)</f>
        <v>-9.6419999999999995</v>
      </c>
      <c r="D11" s="7">
        <f>SUM(D5:D10)</f>
        <v>-9.4759999999999991</v>
      </c>
      <c r="E11" s="7"/>
      <c r="F11" s="7">
        <f>SUM(F5:F10)</f>
        <v>-0.77900000000000003</v>
      </c>
      <c r="G11" s="7">
        <f>SUM(G5:G10)</f>
        <v>-0.78600000000000003</v>
      </c>
      <c r="H11" s="7"/>
      <c r="I11" s="7">
        <f>SUM(I5:I10)</f>
        <v>-1.393</v>
      </c>
      <c r="J11" s="7">
        <f>SUM(J5:J10)</f>
        <v>-1.159</v>
      </c>
      <c r="K11" s="8"/>
      <c r="L11" s="8">
        <f>SUM(L5:L10)</f>
        <v>-13.298000000000002</v>
      </c>
      <c r="M11" s="8">
        <f>SUM(M5:M10)</f>
        <v>-11.587</v>
      </c>
    </row>
    <row r="12" spans="1:14" x14ac:dyDescent="0.2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31" spans="1:3" ht="15" x14ac:dyDescent="0.2">
      <c r="A31" s="4"/>
      <c r="B31" s="5"/>
      <c r="C31" s="5"/>
    </row>
    <row r="35" spans="1:1" x14ac:dyDescent="0.2">
      <c r="A35" t="str">
        <f ca="1">CELL("filename",A29:A35)</f>
        <v>C:\Users\Felienne\Enron\EnronSpreadsheets\[tracy_geaccone__40417__Expense Analysis1.xls]Sheet1</v>
      </c>
    </row>
  </sheetData>
  <phoneticPr fontId="0" type="noConversion"/>
  <pageMargins left="0.5" right="0.5" top="1.25" bottom="1" header="0.5" footer="0.5"/>
  <pageSetup orientation="landscape" r:id="rId1"/>
  <headerFooter alignWithMargins="0">
    <oddHeader xml:space="preserve">&amp;C&amp;14 2001 EXPENSE ANALYSIS&amp;10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2001-11-15T13:52:45Z</cp:lastPrinted>
  <dcterms:created xsi:type="dcterms:W3CDTF">2001-11-14T13:45:04Z</dcterms:created>
  <dcterms:modified xsi:type="dcterms:W3CDTF">2014-09-04T05:59:06Z</dcterms:modified>
</cp:coreProperties>
</file>