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Felix:
</t>
        </r>
        <r>
          <rPr>
            <sz val="9"/>
            <color rgb="FF000000"/>
            <rFont val="Segoe UI"/>
            <family val="0"/>
            <charset val="1"/>
          </rPr>
          <t xml:space="preserve">- smarte HK-Thermostate in EssZi + WoZi
- Thermostat Ths unterfüttert, damit es besser schließt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Felix:
</t>
        </r>
        <r>
          <rPr>
            <sz val="9"/>
            <color rgb="FF000000"/>
            <rFont val="Segoe UI"/>
            <family val="0"/>
            <charset val="1"/>
          </rPr>
          <t xml:space="preserve">mittlerweile auch smartes Thermo in der Küch installiert</t>
        </r>
      </text>
    </comment>
    <comment ref="N2" authorId="0">
      <text>
        <r>
          <rPr>
            <sz val="11"/>
            <color rgb="FF000000"/>
            <rFont val="Calibri"/>
            <family val="2"/>
            <charset val="1"/>
          </rPr>
          <t xml:space="preserve">Felix:
</t>
        </r>
        <r>
          <rPr>
            <sz val="9"/>
            <color rgb="FF000000"/>
            <rFont val="Segoe UI"/>
            <family val="0"/>
            <charset val="1"/>
          </rPr>
          <t xml:space="preserve">04.11.2022 Beginn des Heizens</t>
        </r>
      </text>
    </comment>
    <comment ref="T7" authorId="0">
      <text>
        <r>
          <rPr>
            <sz val="11"/>
            <color rgb="FF000000"/>
            <rFont val="Calibri"/>
            <family val="2"/>
            <charset val="1"/>
          </rPr>
          <t xml:space="preserve">Felix:
</t>
        </r>
        <r>
          <rPr>
            <sz val="9"/>
            <color rgb="FF000000"/>
            <rFont val="Segoe UI"/>
            <family val="0"/>
            <charset val="1"/>
          </rPr>
          <t xml:space="preserve">Schätzung</t>
        </r>
      </text>
    </comment>
    <comment ref="W2" authorId="0">
      <text>
        <r>
          <rPr>
            <sz val="11"/>
            <color rgb="FF000000"/>
            <rFont val="Calibri"/>
            <family val="2"/>
            <charset val="1"/>
          </rPr>
          <t xml:space="preserve">Felix:
</t>
        </r>
        <r>
          <rPr>
            <sz val="9"/>
            <color rgb="FF000000"/>
            <rFont val="Segoe UI"/>
            <family val="0"/>
            <charset val="1"/>
          </rPr>
          <t xml:space="preserve">Test wenn Heizung auf 22°C für genau 24h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Felix:
</t>
        </r>
        <r>
          <rPr>
            <sz val="9"/>
            <color rgb="FF000000"/>
            <rFont val="Segoe UI"/>
            <family val="0"/>
            <charset val="1"/>
          </rPr>
          <t xml:space="preserve">siehe 28.01.23</t>
        </r>
      </text>
    </comment>
    <comment ref="AC2" authorId="0">
      <text>
        <r>
          <rPr>
            <sz val="11"/>
            <color rgb="FF000000"/>
            <rFont val="Calibri"/>
            <family val="2"/>
            <charset val="1"/>
          </rPr>
          <t xml:space="preserve">Felix:
</t>
        </r>
        <r>
          <rPr>
            <sz val="9"/>
            <color rgb="FF000000"/>
            <rFont val="Segoe UI"/>
            <family val="0"/>
            <charset val="1"/>
          </rPr>
          <t xml:space="preserve">Heizung aus im Sommermodus</t>
        </r>
      </text>
    </comment>
    <comment ref="AD2" authorId="0">
      <text>
        <r>
          <rPr>
            <sz val="11"/>
            <color rgb="FF000000"/>
            <rFont val="Calibri"/>
            <family val="2"/>
            <charset val="1"/>
          </rPr>
          <t xml:space="preserve">Felix:
</t>
        </r>
        <r>
          <rPr>
            <sz val="9"/>
            <color rgb="FF000000"/>
            <rFont val="Segoe UI"/>
            <family val="0"/>
            <charset val="1"/>
          </rPr>
          <t xml:space="preserve">offizielle Ablesung</t>
        </r>
      </text>
    </comment>
  </commentList>
</comments>
</file>

<file path=xl/sharedStrings.xml><?xml version="1.0" encoding="utf-8"?>
<sst xmlns="http://schemas.openxmlformats.org/spreadsheetml/2006/main" count="47" uniqueCount="18">
  <si>
    <t xml:space="preserve">Ablesetage</t>
  </si>
  <si>
    <t xml:space="preserve">€/HKV-Einheit</t>
  </si>
  <si>
    <t xml:space="preserve">Nr</t>
  </si>
  <si>
    <t xml:space="preserve">Typ</t>
  </si>
  <si>
    <t xml:space="preserve">Ths</t>
  </si>
  <si>
    <t xml:space="preserve">HKV</t>
  </si>
  <si>
    <t xml:space="preserve">Kue</t>
  </si>
  <si>
    <t xml:space="preserve">Bad</t>
  </si>
  <si>
    <t xml:space="preserve">SchlaZi</t>
  </si>
  <si>
    <t xml:space="preserve">KiZi</t>
  </si>
  <si>
    <t xml:space="preserve">WoZi</t>
  </si>
  <si>
    <t xml:space="preserve">Büro</t>
  </si>
  <si>
    <t xml:space="preserve">Esszi</t>
  </si>
  <si>
    <t xml:space="preserve">WWZ</t>
  </si>
  <si>
    <t xml:space="preserve">KWZ</t>
  </si>
  <si>
    <t xml:space="preserve">normierter Verbrauch zw. Ablesungen</t>
  </si>
  <si>
    <t xml:space="preserve">AVG</t>
  </si>
  <si>
    <t xml:space="preserve">Tage zw. Ablesungen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</si>
</sst>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/mm/yy"/>
    <numFmt numFmtId="167" formatCode="0.00"/>
    <numFmt numFmtId="168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Segoe U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R1" activePane="topRight" state="frozen"/>
      <selection pane="topLeft" activeCell="A1" activeCellId="0" sqref="A1"/>
      <selection pane="topRight" activeCell="AF2" activeCellId="0" sqref="AF2"/>
    </sheetView>
  </sheetViews>
  <sheetFormatPr defaultColWidth="10.5390625" defaultRowHeight="15" zeroHeight="false" outlineLevelRow="0" outlineLevelCol="0"/>
  <cols>
    <col collapsed="false" customWidth="true" hidden="false" outlineLevel="0" max="5" min="5" style="0" width="5"/>
  </cols>
  <sheetData>
    <row r="1" customFormat="false" ht="15" hidden="false" customHeight="false" outlineLevel="0" collapsed="false">
      <c r="F1" s="1" t="s">
        <v>0</v>
      </c>
      <c r="G1" s="1"/>
      <c r="H1" s="1"/>
    </row>
    <row r="2" s="2" customFormat="true" ht="15" hidden="false" customHeight="false" outlineLevel="0" collapsed="false">
      <c r="B2" s="2" t="s">
        <v>1</v>
      </c>
      <c r="C2" s="2" t="s">
        <v>2</v>
      </c>
      <c r="D2" s="2" t="s">
        <v>3</v>
      </c>
      <c r="F2" s="3" t="n">
        <v>44197</v>
      </c>
      <c r="G2" s="4" t="n">
        <v>44440</v>
      </c>
      <c r="H2" s="5" t="n">
        <v>44598</v>
      </c>
      <c r="I2" s="5" t="n">
        <v>44621</v>
      </c>
      <c r="J2" s="5" t="n">
        <v>44627</v>
      </c>
      <c r="K2" s="5" t="n">
        <v>44633</v>
      </c>
      <c r="L2" s="5" t="n">
        <v>44661</v>
      </c>
      <c r="M2" s="6" t="n">
        <v>44805</v>
      </c>
      <c r="N2" s="5" t="n">
        <v>44871</v>
      </c>
      <c r="O2" s="5" t="n">
        <v>44873</v>
      </c>
      <c r="P2" s="5" t="n">
        <v>44881</v>
      </c>
      <c r="Q2" s="5" t="n">
        <v>44885</v>
      </c>
      <c r="R2" s="5" t="n">
        <v>44896</v>
      </c>
      <c r="S2" s="5" t="n">
        <v>44901</v>
      </c>
      <c r="T2" s="5" t="n">
        <v>44909</v>
      </c>
      <c r="U2" s="5" t="n">
        <v>44923</v>
      </c>
      <c r="V2" s="5" t="n">
        <v>44941</v>
      </c>
      <c r="W2" s="5" t="n">
        <v>44954</v>
      </c>
      <c r="X2" s="5" t="n">
        <v>44955</v>
      </c>
      <c r="Y2" s="5" t="n">
        <v>44958</v>
      </c>
      <c r="Z2" s="5" t="n">
        <v>44967</v>
      </c>
      <c r="AA2" s="5" t="n">
        <v>44983</v>
      </c>
      <c r="AB2" s="5" t="n">
        <v>44994</v>
      </c>
      <c r="AC2" s="5" t="n">
        <v>45047</v>
      </c>
      <c r="AD2" s="5" t="n">
        <v>45187</v>
      </c>
      <c r="AE2" s="7" t="n">
        <v>45230</v>
      </c>
    </row>
    <row r="3" customFormat="false" ht="15" hidden="false" customHeight="false" outlineLevel="0" collapsed="false">
      <c r="A3" s="0" t="s">
        <v>4</v>
      </c>
      <c r="B3" s="8" t="n">
        <f aca="false">0.419*0.1218</f>
        <v>0.0510342</v>
      </c>
      <c r="C3" s="0" t="n">
        <v>359</v>
      </c>
      <c r="D3" s="0" t="s">
        <v>5</v>
      </c>
      <c r="F3" s="9" t="n">
        <v>169</v>
      </c>
      <c r="G3" s="10" t="n">
        <v>346</v>
      </c>
      <c r="H3" s="0" t="n">
        <v>219</v>
      </c>
      <c r="I3" s="0" t="n">
        <v>243</v>
      </c>
      <c r="J3" s="0" t="n">
        <v>243</v>
      </c>
      <c r="K3" s="0" t="n">
        <v>243</v>
      </c>
      <c r="L3" s="0" t="n">
        <v>243</v>
      </c>
      <c r="M3" s="11" t="n">
        <v>243</v>
      </c>
      <c r="N3" s="0" t="n">
        <v>0</v>
      </c>
      <c r="AA3" s="0" t="n">
        <v>0</v>
      </c>
      <c r="AB3" s="0" t="n">
        <v>0</v>
      </c>
      <c r="AD3" s="0" t="n">
        <v>0</v>
      </c>
      <c r="AE3" s="0" t="n">
        <v>0</v>
      </c>
    </row>
    <row r="4" customFormat="false" ht="15" hidden="false" customHeight="false" outlineLevel="0" collapsed="false">
      <c r="A4" s="0" t="s">
        <v>6</v>
      </c>
      <c r="B4" s="8" t="n">
        <f aca="false">1.629*0.1218</f>
        <v>0.1984122</v>
      </c>
      <c r="C4" s="0" t="n">
        <v>366</v>
      </c>
      <c r="D4" s="0" t="s">
        <v>5</v>
      </c>
      <c r="F4" s="9" t="n">
        <v>171</v>
      </c>
      <c r="G4" s="10" t="n">
        <v>568</v>
      </c>
      <c r="H4" s="0" t="n">
        <v>287</v>
      </c>
      <c r="I4" s="0" t="n">
        <v>334</v>
      </c>
      <c r="J4" s="0" t="n">
        <v>354</v>
      </c>
      <c r="K4" s="0" t="n">
        <v>366</v>
      </c>
      <c r="L4" s="0" t="n">
        <v>382</v>
      </c>
      <c r="M4" s="11" t="n">
        <v>387</v>
      </c>
      <c r="N4" s="0" t="n">
        <v>0</v>
      </c>
      <c r="O4" s="0" t="n">
        <v>0</v>
      </c>
      <c r="P4" s="0" t="n">
        <v>0</v>
      </c>
      <c r="Q4" s="0" t="n">
        <v>4</v>
      </c>
      <c r="R4" s="0" t="n">
        <v>9</v>
      </c>
      <c r="S4" s="0" t="n">
        <v>13</v>
      </c>
      <c r="T4" s="0" t="n">
        <v>19</v>
      </c>
      <c r="U4" s="0" t="n">
        <v>31</v>
      </c>
      <c r="V4" s="0" t="n">
        <v>34</v>
      </c>
      <c r="W4" s="0" t="n">
        <v>42</v>
      </c>
      <c r="X4" s="0" t="n">
        <v>43</v>
      </c>
      <c r="Y4" s="0" t="n">
        <v>44</v>
      </c>
      <c r="Z4" s="0" t="n">
        <v>50</v>
      </c>
      <c r="AA4" s="0" t="n">
        <v>54</v>
      </c>
      <c r="AB4" s="0" t="n">
        <v>59</v>
      </c>
      <c r="AC4" s="0" t="n">
        <v>59</v>
      </c>
      <c r="AD4" s="0" t="n">
        <v>59</v>
      </c>
      <c r="AE4" s="0" t="n">
        <v>0</v>
      </c>
    </row>
    <row r="5" customFormat="false" ht="15" hidden="false" customHeight="false" outlineLevel="0" collapsed="false">
      <c r="A5" s="0" t="s">
        <v>7</v>
      </c>
      <c r="B5" s="8" t="n">
        <f aca="false">1.179*0.1218</f>
        <v>0.1436022</v>
      </c>
      <c r="C5" s="0" t="n">
        <v>360</v>
      </c>
      <c r="D5" s="0" t="s">
        <v>5</v>
      </c>
      <c r="F5" s="9" t="n">
        <v>90</v>
      </c>
      <c r="G5" s="10" t="n">
        <v>168</v>
      </c>
      <c r="H5" s="0" t="n">
        <v>76</v>
      </c>
      <c r="I5" s="0" t="n">
        <v>86</v>
      </c>
      <c r="J5" s="0" t="n">
        <v>91</v>
      </c>
      <c r="K5" s="0" t="n">
        <v>96</v>
      </c>
      <c r="L5" s="0" t="n">
        <v>103</v>
      </c>
      <c r="M5" s="11" t="n">
        <v>104</v>
      </c>
      <c r="N5" s="0" t="n">
        <v>0</v>
      </c>
      <c r="O5" s="0" t="n">
        <v>0</v>
      </c>
      <c r="P5" s="0" t="n">
        <v>0</v>
      </c>
      <c r="Q5" s="0" t="n">
        <v>1</v>
      </c>
      <c r="R5" s="0" t="n">
        <v>3</v>
      </c>
      <c r="S5" s="0" t="n">
        <v>6</v>
      </c>
      <c r="T5" s="0" t="n">
        <v>13</v>
      </c>
      <c r="U5" s="0" t="n">
        <v>22</v>
      </c>
      <c r="V5" s="0" t="n">
        <v>23</v>
      </c>
      <c r="W5" s="0" t="n">
        <v>24</v>
      </c>
      <c r="X5" s="0" t="n">
        <v>24</v>
      </c>
      <c r="Y5" s="0" t="n">
        <v>25</v>
      </c>
      <c r="Z5" s="0" t="n">
        <v>26</v>
      </c>
      <c r="AA5" s="0" t="n">
        <v>27</v>
      </c>
      <c r="AB5" s="0" t="n">
        <v>28</v>
      </c>
      <c r="AC5" s="0" t="n">
        <v>29</v>
      </c>
      <c r="AD5" s="0" t="n">
        <v>29</v>
      </c>
      <c r="AE5" s="0" t="n">
        <v>0</v>
      </c>
    </row>
    <row r="6" customFormat="false" ht="15" hidden="false" customHeight="false" outlineLevel="0" collapsed="false">
      <c r="A6" s="0" t="s">
        <v>8</v>
      </c>
      <c r="B6" s="8" t="n">
        <f aca="false">2.349*0.1218</f>
        <v>0.2861082</v>
      </c>
      <c r="C6" s="0" t="n">
        <v>348</v>
      </c>
      <c r="D6" s="0" t="s">
        <v>5</v>
      </c>
      <c r="F6" s="9" t="n">
        <v>50</v>
      </c>
      <c r="G6" s="10" t="n">
        <v>125</v>
      </c>
      <c r="H6" s="0" t="n">
        <v>14</v>
      </c>
      <c r="I6" s="0" t="n">
        <v>15</v>
      </c>
      <c r="J6" s="0" t="n">
        <v>15</v>
      </c>
      <c r="K6" s="0" t="n">
        <v>19</v>
      </c>
      <c r="L6" s="0" t="n">
        <v>20</v>
      </c>
      <c r="M6" s="11" t="n">
        <v>20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</v>
      </c>
      <c r="S6" s="0" t="n">
        <v>2</v>
      </c>
      <c r="T6" s="0" t="n">
        <v>4</v>
      </c>
      <c r="U6" s="0" t="n">
        <v>7</v>
      </c>
      <c r="V6" s="0" t="n">
        <v>7</v>
      </c>
      <c r="W6" s="0" t="n">
        <v>7</v>
      </c>
      <c r="X6" s="0" t="n">
        <v>7</v>
      </c>
      <c r="Y6" s="0" t="n">
        <v>7</v>
      </c>
      <c r="Z6" s="0" t="n">
        <v>7</v>
      </c>
      <c r="AA6" s="0" t="n">
        <v>7</v>
      </c>
      <c r="AB6" s="0" t="n">
        <v>7</v>
      </c>
      <c r="AC6" s="0" t="n">
        <v>7</v>
      </c>
      <c r="AD6" s="0" t="n">
        <v>7</v>
      </c>
      <c r="AE6" s="0" t="n">
        <v>0</v>
      </c>
    </row>
    <row r="7" customFormat="false" ht="15" hidden="false" customHeight="false" outlineLevel="0" collapsed="false">
      <c r="A7" s="0" t="s">
        <v>9</v>
      </c>
      <c r="B7" s="8" t="n">
        <f aca="false">2.655*0.1218</f>
        <v>0.323379</v>
      </c>
      <c r="C7" s="0" t="n">
        <v>363</v>
      </c>
      <c r="D7" s="0" t="s">
        <v>5</v>
      </c>
      <c r="F7" s="9" t="n">
        <v>58</v>
      </c>
      <c r="G7" s="10" t="n">
        <v>159</v>
      </c>
      <c r="H7" s="0" t="n">
        <v>77</v>
      </c>
      <c r="I7" s="0" t="n">
        <v>94</v>
      </c>
      <c r="J7" s="0" t="n">
        <v>97</v>
      </c>
      <c r="K7" s="0" t="n">
        <v>102</v>
      </c>
      <c r="L7" s="0" t="n">
        <v>110</v>
      </c>
      <c r="M7" s="11" t="n">
        <v>113</v>
      </c>
      <c r="N7" s="0" t="n">
        <v>1</v>
      </c>
      <c r="O7" s="0" t="n">
        <v>1</v>
      </c>
      <c r="P7" s="0" t="n">
        <v>3</v>
      </c>
      <c r="Q7" s="0" t="n">
        <v>6</v>
      </c>
      <c r="R7" s="0" t="n">
        <v>14</v>
      </c>
      <c r="S7" s="0" t="n">
        <v>20</v>
      </c>
      <c r="T7" s="12" t="n">
        <v>30</v>
      </c>
      <c r="U7" s="0" t="n">
        <v>34</v>
      </c>
      <c r="V7" s="0" t="n">
        <v>42</v>
      </c>
      <c r="W7" s="0" t="n">
        <v>52</v>
      </c>
      <c r="X7" s="0" t="n">
        <v>53</v>
      </c>
      <c r="Y7" s="0" t="n">
        <v>55</v>
      </c>
      <c r="Z7" s="0" t="n">
        <v>65</v>
      </c>
      <c r="AA7" s="0" t="n">
        <v>73</v>
      </c>
      <c r="AB7" s="0" t="n">
        <v>82</v>
      </c>
      <c r="AC7" s="0" t="n">
        <v>93</v>
      </c>
      <c r="AD7" s="0" t="n">
        <v>93</v>
      </c>
      <c r="AE7" s="0" t="n">
        <v>0</v>
      </c>
    </row>
    <row r="8" customFormat="false" ht="15" hidden="false" customHeight="false" outlineLevel="0" collapsed="false">
      <c r="A8" s="0" t="s">
        <v>10</v>
      </c>
      <c r="B8" s="8" t="n">
        <f aca="false">2.1*0.1218</f>
        <v>0.25578</v>
      </c>
      <c r="C8" s="0" t="n">
        <v>362</v>
      </c>
      <c r="D8" s="0" t="s">
        <v>5</v>
      </c>
      <c r="F8" s="9" t="n">
        <v>196</v>
      </c>
      <c r="G8" s="10" t="n">
        <v>494</v>
      </c>
      <c r="H8" s="0" t="n">
        <v>446</v>
      </c>
      <c r="I8" s="0" t="n">
        <v>528</v>
      </c>
      <c r="J8" s="0" t="n">
        <v>542</v>
      </c>
      <c r="K8" s="0" t="n">
        <v>553</v>
      </c>
      <c r="L8" s="0" t="n">
        <v>579</v>
      </c>
      <c r="M8" s="11" t="n">
        <v>590</v>
      </c>
      <c r="N8" s="0" t="n">
        <v>3</v>
      </c>
      <c r="O8" s="0" t="n">
        <v>4</v>
      </c>
      <c r="P8" s="0" t="n">
        <v>8</v>
      </c>
      <c r="Q8" s="0" t="n">
        <v>16</v>
      </c>
      <c r="R8" s="0" t="n">
        <v>39</v>
      </c>
      <c r="S8" s="0" t="n">
        <v>50</v>
      </c>
      <c r="T8" s="12" t="n">
        <v>70</v>
      </c>
      <c r="U8" s="0" t="n">
        <v>96</v>
      </c>
      <c r="V8" s="0" t="n">
        <v>119</v>
      </c>
      <c r="W8" s="0" t="n">
        <v>149</v>
      </c>
      <c r="X8" s="0" t="n">
        <v>153</v>
      </c>
      <c r="Y8" s="0" t="n">
        <v>159</v>
      </c>
      <c r="Z8" s="0" t="n">
        <v>184</v>
      </c>
      <c r="AA8" s="0" t="n">
        <v>203</v>
      </c>
      <c r="AB8" s="0" t="n">
        <v>233</v>
      </c>
      <c r="AC8" s="0" t="n">
        <v>287</v>
      </c>
      <c r="AD8" s="0" t="n">
        <v>287</v>
      </c>
      <c r="AE8" s="0" t="n">
        <v>0</v>
      </c>
    </row>
    <row r="9" customFormat="false" ht="15" hidden="false" customHeight="false" outlineLevel="0" collapsed="false">
      <c r="A9" s="0" t="s">
        <v>11</v>
      </c>
      <c r="B9" s="8" t="n">
        <f aca="false">1.785*0.1218</f>
        <v>0.217413</v>
      </c>
      <c r="C9" s="0" t="n">
        <v>361</v>
      </c>
      <c r="D9" s="0" t="s">
        <v>5</v>
      </c>
      <c r="F9" s="9" t="n">
        <v>0</v>
      </c>
      <c r="G9" s="10" t="n">
        <v>46</v>
      </c>
      <c r="H9" s="0" t="n">
        <v>50</v>
      </c>
      <c r="I9" s="0" t="n">
        <v>53</v>
      </c>
      <c r="J9" s="0" t="n">
        <v>55</v>
      </c>
      <c r="K9" s="0" t="n">
        <v>56</v>
      </c>
      <c r="L9" s="0" t="n">
        <v>69</v>
      </c>
      <c r="M9" s="11" t="n">
        <v>72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2</v>
      </c>
      <c r="U9" s="0" t="n">
        <v>4</v>
      </c>
      <c r="V9" s="0" t="n">
        <v>12</v>
      </c>
      <c r="W9" s="0" t="n">
        <v>15</v>
      </c>
      <c r="X9" s="0" t="n">
        <v>15</v>
      </c>
      <c r="Y9" s="0" t="n">
        <v>17</v>
      </c>
      <c r="Z9" s="0" t="n">
        <v>19</v>
      </c>
      <c r="AA9" s="0" t="n">
        <v>21</v>
      </c>
      <c r="AB9" s="0" t="n">
        <v>21</v>
      </c>
      <c r="AC9" s="0" t="n">
        <v>21</v>
      </c>
      <c r="AD9" s="0" t="n">
        <v>21</v>
      </c>
      <c r="AE9" s="0" t="n">
        <v>0</v>
      </c>
    </row>
    <row r="10" customFormat="false" ht="15" hidden="false" customHeight="false" outlineLevel="0" collapsed="false">
      <c r="A10" s="0" t="s">
        <v>12</v>
      </c>
      <c r="B10" s="8" t="n">
        <f aca="false">2.1*0.1218</f>
        <v>0.25578</v>
      </c>
      <c r="C10" s="0" t="n">
        <v>386</v>
      </c>
      <c r="D10" s="0" t="s">
        <v>5</v>
      </c>
      <c r="F10" s="9" t="n">
        <v>286</v>
      </c>
      <c r="G10" s="10" t="n">
        <v>556</v>
      </c>
      <c r="H10" s="0" t="n">
        <v>405</v>
      </c>
      <c r="I10" s="0" t="n">
        <v>469</v>
      </c>
      <c r="J10" s="0" t="n">
        <v>490</v>
      </c>
      <c r="K10" s="0" t="n">
        <v>508</v>
      </c>
      <c r="L10" s="0" t="n">
        <v>554</v>
      </c>
      <c r="M10" s="11" t="n">
        <v>572</v>
      </c>
      <c r="N10" s="0" t="n">
        <v>5</v>
      </c>
      <c r="O10" s="0" t="n">
        <v>7</v>
      </c>
      <c r="P10" s="0" t="n">
        <v>14</v>
      </c>
      <c r="Q10" s="0" t="n">
        <v>24</v>
      </c>
      <c r="R10" s="0" t="n">
        <v>52</v>
      </c>
      <c r="S10" s="0" t="n">
        <v>65</v>
      </c>
      <c r="T10" s="0" t="n">
        <v>90</v>
      </c>
      <c r="U10" s="0" t="n">
        <v>110</v>
      </c>
      <c r="V10" s="0" t="n">
        <v>126</v>
      </c>
      <c r="W10" s="0" t="n">
        <v>160</v>
      </c>
      <c r="X10" s="0" t="n">
        <v>164</v>
      </c>
      <c r="Y10" s="0" t="n">
        <v>174</v>
      </c>
      <c r="Z10" s="0" t="n">
        <v>197</v>
      </c>
      <c r="AA10" s="0" t="n">
        <v>212</v>
      </c>
      <c r="AB10" s="0" t="n">
        <v>229</v>
      </c>
      <c r="AC10" s="0" t="n">
        <v>255</v>
      </c>
      <c r="AD10" s="0" t="n">
        <v>255</v>
      </c>
      <c r="AE10" s="0" t="n">
        <v>0</v>
      </c>
    </row>
    <row r="11" customFormat="false" ht="15" hidden="false" customHeight="false" outlineLevel="0" collapsed="false">
      <c r="A11" s="0" t="s">
        <v>7</v>
      </c>
      <c r="C11" s="0" t="n">
        <v>1735103</v>
      </c>
      <c r="D11" s="0" t="s">
        <v>13</v>
      </c>
      <c r="F11" s="9" t="n">
        <v>61.69</v>
      </c>
      <c r="G11" s="10" t="n">
        <v>75.54</v>
      </c>
      <c r="M11" s="11" t="n">
        <v>95.26</v>
      </c>
      <c r="AD11" s="0" t="n">
        <v>111.355</v>
      </c>
    </row>
    <row r="12" customFormat="false" ht="15" hidden="false" customHeight="false" outlineLevel="0" collapsed="false">
      <c r="A12" s="0" t="s">
        <v>7</v>
      </c>
      <c r="C12" s="0" t="n">
        <v>18176399</v>
      </c>
      <c r="D12" s="0" t="s">
        <v>14</v>
      </c>
      <c r="F12" s="13" t="n">
        <v>158.35</v>
      </c>
      <c r="G12" s="14" t="n">
        <v>191.64</v>
      </c>
      <c r="M12" s="15" t="n">
        <v>241.36</v>
      </c>
      <c r="AD12" s="0" t="n">
        <v>292.19</v>
      </c>
    </row>
    <row r="14" customFormat="false" ht="15" hidden="false" customHeight="false" outlineLevel="0" collapsed="false">
      <c r="A14" s="2" t="s">
        <v>15</v>
      </c>
      <c r="C14" s="2"/>
      <c r="D14" s="2"/>
      <c r="E14" s="2" t="s">
        <v>16</v>
      </c>
      <c r="F14" s="2"/>
      <c r="G14" s="2"/>
      <c r="H14" s="2"/>
    </row>
    <row r="15" customFormat="false" ht="15" hidden="false" customHeight="false" outlineLevel="0" collapsed="false">
      <c r="A15" s="2" t="s">
        <v>17</v>
      </c>
      <c r="C15" s="2"/>
      <c r="D15" s="2"/>
      <c r="E15" s="2" t="n">
        <f aca="false">K2-$G$2</f>
        <v>193</v>
      </c>
      <c r="F15" s="2"/>
      <c r="G15" s="2" t="n">
        <f aca="false">G2-F2</f>
        <v>243</v>
      </c>
      <c r="H15" s="2" t="n">
        <f aca="false">H2-G2</f>
        <v>158</v>
      </c>
      <c r="I15" s="2" t="n">
        <f aca="false">I2-H2</f>
        <v>23</v>
      </c>
      <c r="J15" s="2" t="n">
        <f aca="false">J2-I2</f>
        <v>6</v>
      </c>
      <c r="K15" s="2" t="n">
        <f aca="false">K2-J2</f>
        <v>6</v>
      </c>
      <c r="L15" s="2" t="n">
        <f aca="false">L2-K2</f>
        <v>28</v>
      </c>
      <c r="M15" s="2" t="n">
        <f aca="false">M2-L2</f>
        <v>144</v>
      </c>
      <c r="N15" s="2" t="n">
        <f aca="false">N2-M2</f>
        <v>66</v>
      </c>
      <c r="O15" s="2" t="n">
        <f aca="false">O2-N2</f>
        <v>2</v>
      </c>
      <c r="P15" s="2" t="n">
        <f aca="false">P2-O2</f>
        <v>8</v>
      </c>
      <c r="Q15" s="2" t="n">
        <f aca="false">Q2-P2</f>
        <v>4</v>
      </c>
      <c r="R15" s="2" t="n">
        <f aca="false">R2-Q2</f>
        <v>11</v>
      </c>
      <c r="S15" s="2" t="n">
        <f aca="false">S2-R2</f>
        <v>5</v>
      </c>
      <c r="T15" s="2" t="n">
        <f aca="false">T2-S2</f>
        <v>8</v>
      </c>
      <c r="U15" s="2" t="n">
        <f aca="false">U2-T2</f>
        <v>14</v>
      </c>
      <c r="V15" s="2" t="n">
        <f aca="false">V2-U2</f>
        <v>18</v>
      </c>
      <c r="W15" s="2" t="n">
        <f aca="false">W2-V2</f>
        <v>13</v>
      </c>
      <c r="X15" s="2" t="n">
        <f aca="false">X2-W2</f>
        <v>1</v>
      </c>
      <c r="Y15" s="2" t="n">
        <f aca="false">Y2-X2</f>
        <v>3</v>
      </c>
      <c r="Z15" s="2" t="n">
        <f aca="false">Z2-Y2</f>
        <v>9</v>
      </c>
      <c r="AA15" s="2" t="n">
        <f aca="false">AA2-Z2</f>
        <v>16</v>
      </c>
      <c r="AB15" s="2" t="n">
        <f aca="false">AB2-AA2</f>
        <v>11</v>
      </c>
      <c r="AC15" s="2" t="n">
        <f aca="false">AC2-AB2</f>
        <v>53</v>
      </c>
    </row>
    <row r="16" customFormat="false" ht="15" hidden="false" customHeight="false" outlineLevel="0" collapsed="false">
      <c r="A16" s="0" t="s">
        <v>4</v>
      </c>
      <c r="C16" s="0" t="n">
        <v>359</v>
      </c>
      <c r="D16" s="0" t="s">
        <v>5</v>
      </c>
      <c r="E16" s="8" t="n">
        <f aca="false">K3/E$15</f>
        <v>1.25906735751295</v>
      </c>
      <c r="G16" s="8" t="n">
        <f aca="false">(G3-F3)/$G$15</f>
        <v>0.728395061728395</v>
      </c>
      <c r="H16" s="8" t="n">
        <f aca="false">H3/$H$15</f>
        <v>1.38607594936709</v>
      </c>
      <c r="I16" s="8" t="n">
        <f aca="false">(I3-H3)/$I$15</f>
        <v>1.04347826086957</v>
      </c>
      <c r="J16" s="8" t="n">
        <f aca="false">(J3-I3)/J$15</f>
        <v>0</v>
      </c>
      <c r="K16" s="8" t="n">
        <f aca="false">(K3-J3)/K$15</f>
        <v>0</v>
      </c>
      <c r="L16" s="8" t="n">
        <f aca="false">(L3-K3)/L$15</f>
        <v>0</v>
      </c>
      <c r="M16" s="8" t="n">
        <f aca="false">(M3-L3)/M$15</f>
        <v>0</v>
      </c>
      <c r="N16" s="8" t="n">
        <v>0</v>
      </c>
      <c r="O16" s="8" t="n">
        <f aca="false">(O3-N3)/O$15</f>
        <v>0</v>
      </c>
      <c r="P16" s="8" t="n">
        <f aca="false">(P3-O3)/P$15</f>
        <v>0</v>
      </c>
      <c r="Q16" s="8" t="n">
        <f aca="false">(Q3-P3)/Q$15</f>
        <v>0</v>
      </c>
      <c r="R16" s="8" t="n">
        <f aca="false">(R3-Q3)/R$15</f>
        <v>0</v>
      </c>
      <c r="S16" s="8" t="n">
        <f aca="false">(S3-R3)/S$15</f>
        <v>0</v>
      </c>
      <c r="T16" s="8" t="n">
        <f aca="false">(T3-S3)/T$15</f>
        <v>0</v>
      </c>
      <c r="U16" s="8" t="n">
        <f aca="false">(U3-T3)/U$15</f>
        <v>0</v>
      </c>
      <c r="V16" s="8" t="n">
        <f aca="false">(V3-U3)/V$15</f>
        <v>0</v>
      </c>
      <c r="W16" s="8" t="n">
        <f aca="false">(W3-V3)/W$15</f>
        <v>0</v>
      </c>
      <c r="X16" s="8" t="n">
        <f aca="false">(X3-W3)/X$15</f>
        <v>0</v>
      </c>
      <c r="Y16" s="8" t="n">
        <f aca="false">(Y3-X3)/Y$15</f>
        <v>0</v>
      </c>
      <c r="Z16" s="8" t="n">
        <f aca="false">(Z3-Y3)/Z$15</f>
        <v>0</v>
      </c>
      <c r="AA16" s="8" t="n">
        <f aca="false">(AA3-Z3)/AA$15</f>
        <v>0</v>
      </c>
      <c r="AB16" s="8" t="n">
        <f aca="false">(AB3-AA3)/AB$15</f>
        <v>0</v>
      </c>
      <c r="AC16" s="8" t="n">
        <f aca="false">(AC3-AB3)/AC$15</f>
        <v>0</v>
      </c>
    </row>
    <row r="17" customFormat="false" ht="15" hidden="false" customHeight="false" outlineLevel="0" collapsed="false">
      <c r="A17" s="0" t="s">
        <v>6</v>
      </c>
      <c r="C17" s="0" t="n">
        <v>366</v>
      </c>
      <c r="D17" s="0" t="s">
        <v>5</v>
      </c>
      <c r="E17" s="8" t="n">
        <f aca="false">K4/E$15</f>
        <v>1.89637305699482</v>
      </c>
      <c r="G17" s="8" t="n">
        <f aca="false">(G4-F4)/$G$15</f>
        <v>1.63374485596708</v>
      </c>
      <c r="H17" s="8" t="n">
        <f aca="false">H4/$H$15</f>
        <v>1.81645569620253</v>
      </c>
      <c r="I17" s="8" t="n">
        <f aca="false">(I4-H4)/$I$15</f>
        <v>2.04347826086957</v>
      </c>
      <c r="J17" s="8" t="n">
        <f aca="false">(J4-I4)/J$15</f>
        <v>3.33333333333333</v>
      </c>
      <c r="K17" s="8" t="n">
        <f aca="false">(K4-J4)/K$15</f>
        <v>2</v>
      </c>
      <c r="L17" s="8" t="n">
        <f aca="false">(L4-K4)/L$15</f>
        <v>0.571428571428571</v>
      </c>
      <c r="M17" s="8" t="n">
        <f aca="false">(M4-L4)/M$15</f>
        <v>0.0347222222222222</v>
      </c>
      <c r="N17" s="8" t="n">
        <v>0</v>
      </c>
      <c r="O17" s="8" t="n">
        <f aca="false">(O4-N4)/O$15</f>
        <v>0</v>
      </c>
      <c r="P17" s="8" t="n">
        <f aca="false">(P4-O4)/P$15</f>
        <v>0</v>
      </c>
      <c r="Q17" s="8" t="n">
        <f aca="false">(Q4-P4)/Q$15</f>
        <v>1</v>
      </c>
      <c r="R17" s="8" t="n">
        <f aca="false">(R4-Q4)/R$15</f>
        <v>0.454545454545455</v>
      </c>
      <c r="S17" s="8" t="n">
        <f aca="false">(S4-R4)/S$15</f>
        <v>0.8</v>
      </c>
      <c r="T17" s="8" t="n">
        <f aca="false">(T4-S4)/T$15</f>
        <v>0.75</v>
      </c>
      <c r="U17" s="8" t="n">
        <f aca="false">(U4-T4)/U$15</f>
        <v>0.857142857142857</v>
      </c>
      <c r="V17" s="8" t="n">
        <f aca="false">(V4-U4)/V$15</f>
        <v>0.166666666666667</v>
      </c>
      <c r="W17" s="8" t="n">
        <f aca="false">(W4-V4)/W$15</f>
        <v>0.615384615384615</v>
      </c>
      <c r="X17" s="8" t="n">
        <f aca="false">(X4-W4)/X$15</f>
        <v>1</v>
      </c>
      <c r="Y17" s="8" t="n">
        <f aca="false">(Y4-X4)/Y$15</f>
        <v>0.333333333333333</v>
      </c>
      <c r="Z17" s="8" t="n">
        <f aca="false">(Z4-Y4)/Z$15</f>
        <v>0.666666666666667</v>
      </c>
      <c r="AA17" s="8" t="n">
        <f aca="false">(AA4-Z4)/AA$15</f>
        <v>0.25</v>
      </c>
      <c r="AB17" s="8" t="n">
        <f aca="false">(AB4-AA4)/AB$15</f>
        <v>0.454545454545455</v>
      </c>
      <c r="AC17" s="8" t="n">
        <f aca="false">(AC4-AB4)/AC$15</f>
        <v>0</v>
      </c>
    </row>
    <row r="18" customFormat="false" ht="15" hidden="false" customHeight="false" outlineLevel="0" collapsed="false">
      <c r="A18" s="0" t="s">
        <v>7</v>
      </c>
      <c r="C18" s="0" t="n">
        <v>360</v>
      </c>
      <c r="D18" s="0" t="s">
        <v>5</v>
      </c>
      <c r="E18" s="8" t="n">
        <f aca="false">K5/E$15</f>
        <v>0.49740932642487</v>
      </c>
      <c r="G18" s="8" t="n">
        <f aca="false">(G5-F5)/$G$15</f>
        <v>0.320987654320988</v>
      </c>
      <c r="H18" s="8" t="n">
        <f aca="false">H5/$H$15</f>
        <v>0.481012658227848</v>
      </c>
      <c r="I18" s="8" t="n">
        <f aca="false">(I5-H5)/$I$15</f>
        <v>0.434782608695652</v>
      </c>
      <c r="J18" s="8" t="n">
        <f aca="false">(J5-I5)/J$15</f>
        <v>0.833333333333333</v>
      </c>
      <c r="K18" s="8" t="n">
        <f aca="false">(K5-J5)/K$15</f>
        <v>0.833333333333333</v>
      </c>
      <c r="L18" s="8" t="n">
        <f aca="false">(L5-K5)/L$15</f>
        <v>0.25</v>
      </c>
      <c r="M18" s="8" t="n">
        <f aca="false">(M5-L5)/M$15</f>
        <v>0.00694444444444444</v>
      </c>
      <c r="N18" s="8" t="n">
        <v>0</v>
      </c>
      <c r="O18" s="8" t="n">
        <f aca="false">(O5-N5)/O$15</f>
        <v>0</v>
      </c>
      <c r="P18" s="8" t="n">
        <f aca="false">(P5-O5)/P$15</f>
        <v>0</v>
      </c>
      <c r="Q18" s="8" t="n">
        <f aca="false">(Q5-P5)/Q$15</f>
        <v>0.25</v>
      </c>
      <c r="R18" s="8" t="n">
        <f aca="false">(R5-Q5)/R$15</f>
        <v>0.181818181818182</v>
      </c>
      <c r="S18" s="8" t="n">
        <f aca="false">(S5-R5)/S$15</f>
        <v>0.6</v>
      </c>
      <c r="T18" s="8" t="n">
        <f aca="false">(T5-S5)/T$15</f>
        <v>0.875</v>
      </c>
      <c r="U18" s="8" t="n">
        <f aca="false">(U5-T5)/U$15</f>
        <v>0.642857142857143</v>
      </c>
      <c r="V18" s="8" t="n">
        <f aca="false">(V5-U5)/V$15</f>
        <v>0.0555555555555556</v>
      </c>
      <c r="W18" s="8" t="n">
        <f aca="false">(W5-V5)/W$15</f>
        <v>0.0769230769230769</v>
      </c>
      <c r="X18" s="8" t="n">
        <f aca="false">(X5-W5)/X$15</f>
        <v>0</v>
      </c>
      <c r="Y18" s="8" t="n">
        <f aca="false">(Y5-X5)/Y$15</f>
        <v>0.333333333333333</v>
      </c>
      <c r="Z18" s="8" t="n">
        <f aca="false">(Z5-Y5)/Z$15</f>
        <v>0.111111111111111</v>
      </c>
      <c r="AA18" s="8" t="n">
        <f aca="false">(AA5-Z5)/AA$15</f>
        <v>0.0625</v>
      </c>
      <c r="AB18" s="8" t="n">
        <f aca="false">(AB5-AA5)/AB$15</f>
        <v>0.0909090909090909</v>
      </c>
      <c r="AC18" s="8" t="n">
        <f aca="false">(AC5-AB5)/AC$15</f>
        <v>0.0188679245283019</v>
      </c>
    </row>
    <row r="19" customFormat="false" ht="15" hidden="false" customHeight="false" outlineLevel="0" collapsed="false">
      <c r="A19" s="0" t="s">
        <v>8</v>
      </c>
      <c r="C19" s="0" t="n">
        <v>348</v>
      </c>
      <c r="D19" s="0" t="s">
        <v>5</v>
      </c>
      <c r="E19" s="8" t="n">
        <f aca="false">K6/E$15</f>
        <v>0.0984455958549223</v>
      </c>
      <c r="G19" s="8" t="n">
        <f aca="false">(G6-F6)/$G$15</f>
        <v>0.308641975308642</v>
      </c>
      <c r="H19" s="8" t="n">
        <f aca="false">H6/$H$15</f>
        <v>0.0886075949367089</v>
      </c>
      <c r="I19" s="8" t="n">
        <f aca="false">(I6-H6)/$I$15</f>
        <v>0.0434782608695652</v>
      </c>
      <c r="J19" s="8" t="n">
        <f aca="false">(J6-I6)/J$15</f>
        <v>0</v>
      </c>
      <c r="K19" s="8" t="n">
        <f aca="false">(K6-J6)/K$15</f>
        <v>0.666666666666667</v>
      </c>
      <c r="L19" s="8" t="n">
        <f aca="false">(L6-K6)/L$15</f>
        <v>0.0357142857142857</v>
      </c>
      <c r="M19" s="8" t="n">
        <f aca="false">(M6-L6)/M$15</f>
        <v>0</v>
      </c>
      <c r="N19" s="8" t="n">
        <v>0</v>
      </c>
      <c r="O19" s="8" t="n">
        <f aca="false">(O6-N6)/O$15</f>
        <v>0</v>
      </c>
      <c r="P19" s="8" t="n">
        <f aca="false">(P6-O6)/P$15</f>
        <v>0</v>
      </c>
      <c r="Q19" s="8" t="n">
        <f aca="false">(Q6-P6)/Q$15</f>
        <v>0</v>
      </c>
      <c r="R19" s="8" t="n">
        <f aca="false">(R6-Q6)/R$15</f>
        <v>0.0909090909090909</v>
      </c>
      <c r="S19" s="8" t="n">
        <f aca="false">(S6-R6)/S$15</f>
        <v>0.2</v>
      </c>
      <c r="T19" s="8" t="n">
        <f aca="false">(T6-S6)/T$15</f>
        <v>0.25</v>
      </c>
      <c r="U19" s="8" t="n">
        <f aca="false">(U6-T6)/U$15</f>
        <v>0.214285714285714</v>
      </c>
      <c r="V19" s="8" t="n">
        <f aca="false">(V6-U6)/V$15</f>
        <v>0</v>
      </c>
      <c r="W19" s="8" t="n">
        <f aca="false">(W6-V6)/W$15</f>
        <v>0</v>
      </c>
      <c r="X19" s="8" t="n">
        <f aca="false">(X6-W6)/X$15</f>
        <v>0</v>
      </c>
      <c r="Y19" s="8" t="n">
        <f aca="false">(Y6-X6)/Y$15</f>
        <v>0</v>
      </c>
      <c r="Z19" s="8" t="n">
        <f aca="false">(Z6-Y6)/Z$15</f>
        <v>0</v>
      </c>
      <c r="AA19" s="8" t="n">
        <f aca="false">(AA6-Z6)/AA$15</f>
        <v>0</v>
      </c>
      <c r="AB19" s="8" t="n">
        <f aca="false">(AB6-AA6)/AB$15</f>
        <v>0</v>
      </c>
      <c r="AC19" s="8" t="n">
        <f aca="false">(AC6-AB6)/AC$15</f>
        <v>0</v>
      </c>
    </row>
    <row r="20" customFormat="false" ht="15" hidden="false" customHeight="false" outlineLevel="0" collapsed="false">
      <c r="A20" s="0" t="s">
        <v>9</v>
      </c>
      <c r="C20" s="0" t="n">
        <v>363</v>
      </c>
      <c r="D20" s="0" t="s">
        <v>5</v>
      </c>
      <c r="E20" s="8" t="n">
        <f aca="false">K7/E$15</f>
        <v>0.528497409326425</v>
      </c>
      <c r="G20" s="8" t="n">
        <f aca="false">(G7-F7)/$G$15</f>
        <v>0.415637860082305</v>
      </c>
      <c r="H20" s="8" t="n">
        <f aca="false">H7/$H$15</f>
        <v>0.487341772151899</v>
      </c>
      <c r="I20" s="8" t="n">
        <f aca="false">(I7-H7)/$I$15</f>
        <v>0.739130434782609</v>
      </c>
      <c r="J20" s="8" t="n">
        <f aca="false">(J7-I7)/J$15</f>
        <v>0.5</v>
      </c>
      <c r="K20" s="8" t="n">
        <f aca="false">(K7-J7)/K$15</f>
        <v>0.833333333333333</v>
      </c>
      <c r="L20" s="8" t="n">
        <f aca="false">(L7-K7)/L$15</f>
        <v>0.285714285714286</v>
      </c>
      <c r="M20" s="8" t="n">
        <f aca="false">(M7-L7)/M$15</f>
        <v>0.0208333333333333</v>
      </c>
      <c r="N20" s="8" t="n">
        <v>0</v>
      </c>
      <c r="O20" s="8" t="n">
        <f aca="false">(O7-N7)/O$15</f>
        <v>0</v>
      </c>
      <c r="P20" s="8" t="n">
        <f aca="false">(P7-O7)/P$15</f>
        <v>0.25</v>
      </c>
      <c r="Q20" s="8" t="n">
        <f aca="false">(Q7-P7)/Q$15</f>
        <v>0.75</v>
      </c>
      <c r="R20" s="8" t="n">
        <f aca="false">(R7-Q7)/R$15</f>
        <v>0.727272727272727</v>
      </c>
      <c r="S20" s="8" t="n">
        <f aca="false">(S7-R7)/S$15</f>
        <v>1.2</v>
      </c>
      <c r="T20" s="8" t="n">
        <f aca="false">(T7-S7)/T$15</f>
        <v>1.25</v>
      </c>
      <c r="U20" s="8" t="n">
        <f aca="false">(U7-T7)/U$15</f>
        <v>0.285714285714286</v>
      </c>
      <c r="V20" s="8" t="n">
        <f aca="false">(V7-U7)/V$15</f>
        <v>0.444444444444444</v>
      </c>
      <c r="W20" s="8" t="n">
        <f aca="false">(W7-V7)/W$15</f>
        <v>0.769230769230769</v>
      </c>
      <c r="X20" s="8" t="n">
        <f aca="false">(X7-W7)/X$15</f>
        <v>1</v>
      </c>
      <c r="Y20" s="8" t="n">
        <f aca="false">(Y7-X7)/Y$15</f>
        <v>0.666666666666667</v>
      </c>
      <c r="Z20" s="8" t="n">
        <f aca="false">(Z7-Y7)/Z$15</f>
        <v>1.11111111111111</v>
      </c>
      <c r="AA20" s="8" t="n">
        <f aca="false">(AA7-Z7)/AA$15</f>
        <v>0.5</v>
      </c>
      <c r="AB20" s="8" t="n">
        <f aca="false">(AB7-AA7)/AB$15</f>
        <v>0.818181818181818</v>
      </c>
      <c r="AC20" s="8" t="n">
        <f aca="false">(AC7-AB7)/AC$15</f>
        <v>0.207547169811321</v>
      </c>
    </row>
    <row r="21" customFormat="false" ht="15" hidden="false" customHeight="false" outlineLevel="0" collapsed="false">
      <c r="A21" s="0" t="s">
        <v>10</v>
      </c>
      <c r="C21" s="0" t="n">
        <v>362</v>
      </c>
      <c r="D21" s="0" t="s">
        <v>5</v>
      </c>
      <c r="E21" s="8" t="n">
        <f aca="false">K8/E$15</f>
        <v>2.86528497409326</v>
      </c>
      <c r="G21" s="8" t="n">
        <f aca="false">(G8-F8)/$G$15</f>
        <v>1.22633744855967</v>
      </c>
      <c r="H21" s="8" t="n">
        <f aca="false">H8/$H$15</f>
        <v>2.82278481012658</v>
      </c>
      <c r="I21" s="8" t="n">
        <f aca="false">(I8-H8)/$I$15</f>
        <v>3.56521739130435</v>
      </c>
      <c r="J21" s="8" t="n">
        <f aca="false">(J8-I8)/J$15</f>
        <v>2.33333333333333</v>
      </c>
      <c r="K21" s="8" t="n">
        <f aca="false">(K8-J8)/K$15</f>
        <v>1.83333333333333</v>
      </c>
      <c r="L21" s="8" t="n">
        <f aca="false">(L8-K8)/L$15</f>
        <v>0.928571428571429</v>
      </c>
      <c r="M21" s="8" t="n">
        <f aca="false">(M8-L8)/M$15</f>
        <v>0.0763888888888889</v>
      </c>
      <c r="N21" s="8" t="n">
        <v>0</v>
      </c>
      <c r="O21" s="8" t="n">
        <f aca="false">(O8-N8)/O$15</f>
        <v>0.5</v>
      </c>
      <c r="P21" s="8" t="n">
        <f aca="false">(P8-O8)/P$15</f>
        <v>0.5</v>
      </c>
      <c r="Q21" s="8" t="n">
        <f aca="false">(Q8-P8)/Q$15</f>
        <v>2</v>
      </c>
      <c r="R21" s="8" t="n">
        <f aca="false">(R8-Q8)/R$15</f>
        <v>2.09090909090909</v>
      </c>
      <c r="S21" s="8" t="n">
        <f aca="false">(S8-R8)/S$15</f>
        <v>2.2</v>
      </c>
      <c r="T21" s="8" t="n">
        <f aca="false">(T8-S8)/T$15</f>
        <v>2.5</v>
      </c>
      <c r="U21" s="8" t="n">
        <f aca="false">(U8-T8)/U$15</f>
        <v>1.85714285714286</v>
      </c>
      <c r="V21" s="8" t="n">
        <f aca="false">(V8-U8)/V$15</f>
        <v>1.27777777777778</v>
      </c>
      <c r="W21" s="8" t="n">
        <f aca="false">(W8-V8)/W$15</f>
        <v>2.30769230769231</v>
      </c>
      <c r="X21" s="8" t="n">
        <f aca="false">(X8-W8)/X$15</f>
        <v>4</v>
      </c>
      <c r="Y21" s="8" t="n">
        <f aca="false">(Y8-X8)/Y$15</f>
        <v>2</v>
      </c>
      <c r="Z21" s="8" t="n">
        <f aca="false">(Z8-Y8)/Z$15</f>
        <v>2.77777777777778</v>
      </c>
      <c r="AA21" s="8" t="n">
        <f aca="false">(AA8-Z8)/AA$15</f>
        <v>1.1875</v>
      </c>
      <c r="AB21" s="8" t="n">
        <f aca="false">(AB8-AA8)/AB$15</f>
        <v>2.72727272727273</v>
      </c>
      <c r="AC21" s="8" t="n">
        <f aca="false">(AC8-AB8)/AC$15</f>
        <v>1.0188679245283</v>
      </c>
    </row>
    <row r="22" customFormat="false" ht="15" hidden="false" customHeight="false" outlineLevel="0" collapsed="false">
      <c r="A22" s="0" t="s">
        <v>11</v>
      </c>
      <c r="C22" s="0" t="n">
        <v>361</v>
      </c>
      <c r="D22" s="0" t="s">
        <v>5</v>
      </c>
      <c r="E22" s="8" t="n">
        <f aca="false">K9/E$15</f>
        <v>0.290155440414508</v>
      </c>
      <c r="G22" s="8" t="n">
        <f aca="false">(G9-F9)/$G$15</f>
        <v>0.189300411522634</v>
      </c>
      <c r="H22" s="8" t="n">
        <f aca="false">H9/$H$15</f>
        <v>0.316455696202532</v>
      </c>
      <c r="I22" s="8" t="n">
        <f aca="false">(I9-H9)/$I$15</f>
        <v>0.130434782608696</v>
      </c>
      <c r="J22" s="8" t="n">
        <f aca="false">(J9-I9)/J$15</f>
        <v>0.333333333333333</v>
      </c>
      <c r="K22" s="8" t="n">
        <f aca="false">(K9-J9)/K$15</f>
        <v>0.166666666666667</v>
      </c>
      <c r="L22" s="8" t="n">
        <f aca="false">(L9-K9)/L$15</f>
        <v>0.464285714285714</v>
      </c>
      <c r="M22" s="8" t="n">
        <f aca="false">(M9-L9)/M$15</f>
        <v>0.0208333333333333</v>
      </c>
      <c r="N22" s="8" t="n">
        <v>0</v>
      </c>
      <c r="O22" s="8" t="n">
        <f aca="false">(O9-N9)/O$15</f>
        <v>0</v>
      </c>
      <c r="P22" s="8" t="n">
        <f aca="false">(P9-O9)/P$15</f>
        <v>0</v>
      </c>
      <c r="Q22" s="8" t="n">
        <f aca="false">(Q9-P9)/Q$15</f>
        <v>0</v>
      </c>
      <c r="R22" s="8" t="n">
        <f aca="false">(R9-Q9)/R$15</f>
        <v>0</v>
      </c>
      <c r="S22" s="8" t="n">
        <f aca="false">(S9-R9)/S$15</f>
        <v>0</v>
      </c>
      <c r="T22" s="8" t="n">
        <f aca="false">(T9-S9)/T$15</f>
        <v>0.25</v>
      </c>
      <c r="U22" s="8" t="n">
        <f aca="false">(U9-T9)/U$15</f>
        <v>0.142857142857143</v>
      </c>
      <c r="V22" s="8" t="n">
        <f aca="false">(V9-U9)/V$15</f>
        <v>0.444444444444444</v>
      </c>
      <c r="W22" s="8" t="n">
        <f aca="false">(W9-V9)/W$15</f>
        <v>0.230769230769231</v>
      </c>
      <c r="X22" s="8" t="n">
        <f aca="false">(X9-W9)/X$15</f>
        <v>0</v>
      </c>
      <c r="Y22" s="8" t="n">
        <f aca="false">(Y9-X9)/Y$15</f>
        <v>0.666666666666667</v>
      </c>
      <c r="Z22" s="8" t="n">
        <f aca="false">(Z9-Y9)/Z$15</f>
        <v>0.222222222222222</v>
      </c>
      <c r="AA22" s="8" t="n">
        <f aca="false">(AA9-Z9)/AA$15</f>
        <v>0.125</v>
      </c>
      <c r="AB22" s="8" t="n">
        <f aca="false">(AB9-AA9)/AB$15</f>
        <v>0</v>
      </c>
      <c r="AC22" s="8" t="n">
        <f aca="false">(AC9-AB9)/AC$15</f>
        <v>0</v>
      </c>
    </row>
    <row r="23" customFormat="false" ht="15" hidden="false" customHeight="false" outlineLevel="0" collapsed="false">
      <c r="A23" s="0" t="s">
        <v>12</v>
      </c>
      <c r="C23" s="0" t="n">
        <v>386</v>
      </c>
      <c r="D23" s="0" t="s">
        <v>5</v>
      </c>
      <c r="E23" s="8" t="n">
        <f aca="false">K10/E$15</f>
        <v>2.63212435233161</v>
      </c>
      <c r="G23" s="8" t="n">
        <f aca="false">(G10-F10)/$G$15</f>
        <v>1.11111111111111</v>
      </c>
      <c r="H23" s="8" t="n">
        <f aca="false">H10/$H$15</f>
        <v>2.56329113924051</v>
      </c>
      <c r="I23" s="8" t="n">
        <f aca="false">(I10-H10)/$I$15</f>
        <v>2.78260869565217</v>
      </c>
      <c r="J23" s="8" t="n">
        <f aca="false">(J10-I10)/J$15</f>
        <v>3.5</v>
      </c>
      <c r="K23" s="8" t="n">
        <f aca="false">(K10-J10)/K$15</f>
        <v>3</v>
      </c>
      <c r="L23" s="8" t="n">
        <f aca="false">(L10-K10)/L$15</f>
        <v>1.64285714285714</v>
      </c>
      <c r="M23" s="8" t="n">
        <f aca="false">(M10-L10)/M$15</f>
        <v>0.125</v>
      </c>
      <c r="N23" s="8" t="n">
        <v>0</v>
      </c>
      <c r="O23" s="8" t="n">
        <f aca="false">(O10-N10)/O$15</f>
        <v>1</v>
      </c>
      <c r="P23" s="8" t="n">
        <f aca="false">(P10-O10)/P$15</f>
        <v>0.875</v>
      </c>
      <c r="Q23" s="8" t="n">
        <f aca="false">(Q10-P10)/Q$15</f>
        <v>2.5</v>
      </c>
      <c r="R23" s="8" t="n">
        <f aca="false">(R10-Q10)/R$15</f>
        <v>2.54545454545455</v>
      </c>
      <c r="S23" s="8" t="n">
        <f aca="false">(S10-R10)/S$15</f>
        <v>2.6</v>
      </c>
      <c r="T23" s="8" t="n">
        <f aca="false">(T10-S10)/T$15</f>
        <v>3.125</v>
      </c>
      <c r="U23" s="8" t="n">
        <f aca="false">(U10-T10)/U$15</f>
        <v>1.42857142857143</v>
      </c>
      <c r="V23" s="8" t="n">
        <f aca="false">(V10-U10)/V$15</f>
        <v>0.888888888888889</v>
      </c>
      <c r="W23" s="8" t="n">
        <f aca="false">(W10-V10)/W$15</f>
        <v>2.61538461538462</v>
      </c>
      <c r="X23" s="8" t="n">
        <f aca="false">(X10-W10)/X$15</f>
        <v>4</v>
      </c>
      <c r="Y23" s="8" t="n">
        <f aca="false">(Y10-X10)/Y$15</f>
        <v>3.33333333333333</v>
      </c>
      <c r="Z23" s="8" t="n">
        <f aca="false">(Z10-Y10)/Z$15</f>
        <v>2.55555555555556</v>
      </c>
      <c r="AA23" s="8" t="n">
        <f aca="false">(AA10-Z10)/AA$15</f>
        <v>0.9375</v>
      </c>
      <c r="AB23" s="8" t="n">
        <f aca="false">(AB10-AA10)/AB$15</f>
        <v>1.54545454545455</v>
      </c>
      <c r="AC23" s="8" t="n">
        <f aca="false">(AC10-AB10)/AC$15</f>
        <v>0.490566037735849</v>
      </c>
    </row>
    <row r="24" customFormat="false" ht="15" hidden="false" customHeight="false" outlineLevel="0" collapsed="false">
      <c r="A24" s="0" t="s">
        <v>7</v>
      </c>
      <c r="C24" s="0" t="n">
        <v>1735103</v>
      </c>
      <c r="D24" s="0" t="s">
        <v>13</v>
      </c>
      <c r="E24" s="8" t="n">
        <f aca="false">K11/E$15</f>
        <v>0</v>
      </c>
      <c r="G24" s="8" t="n">
        <f aca="false">(G11-F11)/$G$15</f>
        <v>0.0569958847736626</v>
      </c>
      <c r="H24" s="16"/>
      <c r="J24" s="8"/>
    </row>
    <row r="25" customFormat="false" ht="15" hidden="false" customHeight="false" outlineLevel="0" collapsed="false">
      <c r="A25" s="0" t="s">
        <v>7</v>
      </c>
      <c r="C25" s="0" t="n">
        <v>18176399</v>
      </c>
      <c r="D25" s="0" t="s">
        <v>14</v>
      </c>
      <c r="E25" s="8" t="n">
        <f aca="false">K12/E$15</f>
        <v>0</v>
      </c>
      <c r="G25" s="8" t="n">
        <f aca="false">(G12-F12)/$G$15</f>
        <v>0.136995884773663</v>
      </c>
      <c r="H25" s="16"/>
      <c r="J25" s="8"/>
    </row>
    <row r="28" customFormat="false" ht="15" hidden="false" customHeight="false" outlineLevel="0" collapsed="false">
      <c r="G28" s="16"/>
      <c r="M28" s="16"/>
    </row>
    <row r="29" customFormat="false" ht="15" hidden="false" customHeight="false" outlineLevel="0" collapsed="false">
      <c r="G29" s="16"/>
      <c r="M29" s="16"/>
    </row>
  </sheetData>
  <mergeCells count="1">
    <mergeCell ref="F1:H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2022-02-06T16:02:49Z</dcterms:created>
  <dc:creator>Felix</dc:creator>
  <dc:description/>
  <dc:language>de-DE</dc:language>
  <cp:lastModifiedBy/>
  <dcterms:modified xsi:type="dcterms:W3CDTF">2023-11-22T21:54:54Z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