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840" yWindow="420" windowWidth="19155" windowHeight="73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6" i="1"/>
  <c r="K16"/>
  <c r="L16"/>
  <c r="J13"/>
  <c r="K13"/>
  <c r="L13"/>
  <c r="J14"/>
  <c r="K14"/>
  <c r="L14"/>
  <c r="J8"/>
  <c r="K8"/>
  <c r="L8"/>
  <c r="I16" l="1"/>
  <c r="I13"/>
  <c r="I14"/>
  <c r="I8"/>
  <c r="H16"/>
  <c r="H8"/>
  <c r="H7"/>
  <c r="C14"/>
  <c r="D14"/>
  <c r="E14"/>
  <c r="F14"/>
  <c r="F16" s="1"/>
  <c r="C16"/>
  <c r="D16"/>
  <c r="E16"/>
  <c r="B16"/>
  <c r="B14"/>
  <c r="C12"/>
  <c r="D12"/>
  <c r="E12"/>
  <c r="F12"/>
  <c r="B12"/>
  <c r="C6" l="1"/>
  <c r="D6"/>
  <c r="E6"/>
  <c r="F6"/>
  <c r="B6"/>
</calcChain>
</file>

<file path=xl/sharedStrings.xml><?xml version="1.0" encoding="utf-8"?>
<sst xmlns="http://schemas.openxmlformats.org/spreadsheetml/2006/main" count="38" uniqueCount="33">
  <si>
    <t>项目</t>
    <phoneticPr fontId="1" type="noConversion"/>
  </si>
  <si>
    <t>资产</t>
    <phoneticPr fontId="1" type="noConversion"/>
  </si>
  <si>
    <t>流动资产</t>
    <phoneticPr fontId="1" type="noConversion"/>
  </si>
  <si>
    <t>货币资产</t>
    <phoneticPr fontId="1" type="noConversion"/>
  </si>
  <si>
    <t>流动资产合计</t>
    <phoneticPr fontId="1" type="noConversion"/>
  </si>
  <si>
    <t>非流动资产</t>
    <phoneticPr fontId="1" type="noConversion"/>
  </si>
  <si>
    <t>固定资产原值</t>
    <phoneticPr fontId="1" type="noConversion"/>
  </si>
  <si>
    <t>减：累计折旧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</si>
  <si>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</si>
  <si>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</si>
  <si>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</si>
  <si>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</si>
  <si>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</si>
  <si>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长期摊销费用</t>
    <phoneticPr fontId="1" type="noConversion"/>
  </si>
  <si>
    <t>非流动资产合计</t>
    <phoneticPr fontId="1" type="noConversion"/>
  </si>
  <si>
    <t>资产合计</t>
    <phoneticPr fontId="1" type="noConversion"/>
  </si>
  <si>
    <t>固定资产净值</t>
    <phoneticPr fontId="1" type="noConversion"/>
  </si>
  <si>
    <t>项目</t>
    <phoneticPr fontId="1" type="noConversion"/>
  </si>
  <si>
    <t>流动负债</t>
    <phoneticPr fontId="1" type="noConversion"/>
  </si>
  <si>
    <t>短期借款</t>
    <phoneticPr fontId="1" type="noConversion"/>
  </si>
  <si>
    <t>应交税费</t>
    <phoneticPr fontId="1" type="noConversion"/>
  </si>
  <si>
    <t>应付利息</t>
    <phoneticPr fontId="1" type="noConversion"/>
  </si>
  <si>
    <t>负债合计</t>
    <phoneticPr fontId="1" type="noConversion"/>
  </si>
  <si>
    <t>负债及股东权益</t>
    <phoneticPr fontId="1" type="noConversion"/>
  </si>
  <si>
    <t>所有者权益</t>
    <phoneticPr fontId="1" type="noConversion"/>
  </si>
  <si>
    <t>实收资本</t>
    <phoneticPr fontId="1" type="noConversion"/>
  </si>
  <si>
    <t>资本公积</t>
    <phoneticPr fontId="1" type="noConversion"/>
  </si>
  <si>
    <t>盈余公积</t>
    <phoneticPr fontId="1" type="noConversion"/>
  </si>
  <si>
    <t>非分配利润</t>
    <phoneticPr fontId="1" type="noConversion"/>
  </si>
  <si>
    <t>所有者权益合计</t>
    <phoneticPr fontId="1" type="noConversion"/>
  </si>
  <si>
    <t>负债及所有者权益合计</t>
    <phoneticPr fontId="1" type="noConversion"/>
  </si>
  <si>
    <t>应收账款</t>
    <phoneticPr fontId="1" type="noConversion"/>
  </si>
  <si>
    <t>应付账款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</si>
</sst>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2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6"/>
  <sheetViews>
    <sheetView tabSelected="1" zoomScale="115" zoomScaleNormal="115" workbookViewId="0">
      <selection activeCell="G7" sqref="G7"/>
    </sheetView>
  </sheetViews>
  <sheetFormatPr defaultRowHeight="13.5"/>
  <cols>
    <col min="1" max="1" width="14" customWidth="1"/>
    <col min="2" max="3" width="9.125" bestFit="1" customWidth="1"/>
    <col min="4" max="6" width="12.75" bestFit="1" customWidth="1"/>
    <col min="7" max="7" width="20.375" customWidth="1"/>
  </cols>
  <sheetData>
    <row r="1" spans="1:17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1"/>
      <c r="N1" s="1"/>
      <c r="O1" s="1"/>
      <c r="P1" s="1"/>
      <c r="Q1" s="1"/>
    </row>
    <row r="2" spans="1:17">
      <c r="A2" s="2" t="s">
        <v>1</v>
      </c>
      <c r="B2" s="2"/>
      <c r="C2" s="2"/>
      <c r="D2" s="2"/>
      <c r="E2" s="2"/>
      <c r="F2" s="2"/>
      <c r="G2" s="2" t="s">
        <v>23</v>
      </c>
      <c r="H2" s="2"/>
      <c r="I2" s="2"/>
      <c r="J2" s="2"/>
      <c r="K2" s="2"/>
      <c r="L2" s="2"/>
      <c r="M2" s="1"/>
      <c r="N2" s="1"/>
      <c r="O2" s="1"/>
      <c r="P2" s="1"/>
      <c r="Q2" s="1"/>
    </row>
    <row r="3" spans="1:17">
      <c r="A3" s="2" t="s">
        <v>2</v>
      </c>
      <c r="B3" s="2"/>
      <c r="C3" s="2"/>
      <c r="D3" s="2"/>
      <c r="E3" s="2"/>
      <c r="F3" s="2"/>
      <c r="G3" s="2" t="s">
        <v>18</v>
      </c>
      <c r="H3" s="2"/>
      <c r="I3" s="2"/>
      <c r="J3" s="2"/>
      <c r="K3" s="2"/>
      <c r="L3" s="2"/>
      <c r="M3" s="1"/>
      <c r="N3" s="1"/>
      <c r="O3" s="1"/>
      <c r="P3" s="1"/>
      <c r="Q3" s="1"/>
    </row>
    <row r="4" spans="1:17">
      <c r="A4" s="2" t="s">
        <v>3</v>
      </c>
      <c r="B4" s="2">
        <v>24.5</v>
      </c>
      <c r="C4" s="2">
        <v>89</v>
      </c>
      <c r="D4" s="2">
        <v>239.11</v>
      </c>
      <c r="E4" s="2">
        <v>416.46</v>
      </c>
      <c r="F4" s="2">
        <v>595.78</v>
      </c>
      <c r="G4" s="2" t="s">
        <v>19</v>
      </c>
      <c r="H4" s="2">
        <v>30</v>
      </c>
      <c r="I4" s="2">
        <v>64.34</v>
      </c>
      <c r="J4" s="2">
        <v>102.83</v>
      </c>
      <c r="K4" s="2">
        <v>136.22</v>
      </c>
      <c r="L4" s="2">
        <v>181.89</v>
      </c>
      <c r="M4" s="1"/>
      <c r="N4" s="1"/>
      <c r="O4" s="1"/>
      <c r="P4" s="1"/>
      <c r="Q4" s="1"/>
    </row>
    <row r="5" spans="1:17">
      <c r="A5" s="3" t="s">
        <v>31</v>
      </c>
      <c r="B5" s="2">
        <v>12</v>
      </c>
      <c r="C5" s="2">
        <v>16.04</v>
      </c>
      <c r="D5" s="2">
        <v>18</v>
      </c>
      <c r="E5" s="2">
        <v>23</v>
      </c>
      <c r="F5" s="2">
        <v>31.8</v>
      </c>
      <c r="G5" s="3" t="s">
        <v>32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1"/>
      <c r="N5" s="1"/>
      <c r="O5" s="1"/>
      <c r="P5" s="1"/>
      <c r="Q5" s="1"/>
    </row>
    <row r="6" spans="1:17">
      <c r="A6" s="2" t="s">
        <v>4</v>
      </c>
      <c r="B6" s="2">
        <f>SUM(B4:B5)</f>
        <v>36.5</v>
      </c>
      <c r="C6" s="2">
        <f t="shared" ref="C6:F6" si="0">SUM(C4:C5)</f>
        <v>105.03999999999999</v>
      </c>
      <c r="D6" s="2">
        <f t="shared" si="0"/>
        <v>257.11</v>
      </c>
      <c r="E6" s="2">
        <f t="shared" si="0"/>
        <v>439.46</v>
      </c>
      <c r="F6" s="2">
        <f t="shared" si="0"/>
        <v>627.57999999999993</v>
      </c>
      <c r="G6" s="2" t="s">
        <v>20</v>
      </c>
      <c r="H6" s="2">
        <v>2.1</v>
      </c>
      <c r="I6" s="2">
        <v>5.3</v>
      </c>
      <c r="J6" s="2">
        <v>8.6999999999999993</v>
      </c>
      <c r="K6" s="2">
        <v>11.6</v>
      </c>
      <c r="L6" s="2">
        <v>15.18</v>
      </c>
      <c r="M6" s="1"/>
      <c r="N6" s="1"/>
      <c r="O6" s="1"/>
      <c r="P6" s="1"/>
      <c r="Q6" s="1"/>
    </row>
    <row r="7" spans="1:17">
      <c r="A7" s="2"/>
      <c r="B7" s="2"/>
      <c r="C7" s="2"/>
      <c r="D7" s="2"/>
      <c r="E7" s="2"/>
      <c r="F7" s="2"/>
      <c r="G7" s="2" t="s">
        <v>21</v>
      </c>
      <c r="H7" s="2">
        <f>B16-H14-H4-H6</f>
        <v>1.8000000000000056</v>
      </c>
      <c r="I7" s="2">
        <v>3.86</v>
      </c>
      <c r="J7" s="2">
        <v>6.17</v>
      </c>
      <c r="K7" s="2">
        <v>8.18</v>
      </c>
      <c r="L7" s="2">
        <v>10.91</v>
      </c>
      <c r="M7" s="1"/>
      <c r="N7" s="1"/>
      <c r="O7" s="1"/>
      <c r="P7" s="1"/>
      <c r="Q7" s="1"/>
    </row>
    <row r="8" spans="1:17">
      <c r="A8" s="2"/>
      <c r="B8" s="2"/>
      <c r="C8" s="2"/>
      <c r="D8" s="2"/>
      <c r="E8" s="2"/>
      <c r="F8" s="2"/>
      <c r="G8" s="2" t="s">
        <v>22</v>
      </c>
      <c r="H8" s="2">
        <f>SUM(H4:H7)</f>
        <v>33.900000000000006</v>
      </c>
      <c r="I8" s="2">
        <f>SUM(I4:I7)</f>
        <v>73.5</v>
      </c>
      <c r="J8" s="2">
        <f t="shared" ref="J8:L8" si="1">SUM(J4:J7)</f>
        <v>117.7</v>
      </c>
      <c r="K8" s="2">
        <f t="shared" si="1"/>
        <v>156</v>
      </c>
      <c r="L8" s="2">
        <f t="shared" si="1"/>
        <v>207.98</v>
      </c>
      <c r="M8" s="1"/>
      <c r="N8" s="1"/>
      <c r="O8" s="1"/>
      <c r="P8" s="1"/>
      <c r="Q8" s="1"/>
    </row>
    <row r="9" spans="1:17">
      <c r="A9" s="2" t="s">
        <v>5</v>
      </c>
      <c r="B9" s="2"/>
      <c r="C9" s="2"/>
      <c r="D9" s="2"/>
      <c r="E9" s="2"/>
      <c r="F9" s="2"/>
      <c r="G9" s="2" t="s">
        <v>24</v>
      </c>
      <c r="H9" s="2"/>
      <c r="I9" s="2"/>
      <c r="J9" s="2"/>
      <c r="K9" s="2"/>
      <c r="L9" s="2"/>
      <c r="M9" s="1"/>
      <c r="N9" s="1"/>
      <c r="O9" s="1"/>
      <c r="P9" s="1"/>
      <c r="Q9" s="1"/>
    </row>
    <row r="10" spans="1:17">
      <c r="A10" s="2" t="s">
        <v>6</v>
      </c>
      <c r="B10" s="2">
        <v>30.8</v>
      </c>
      <c r="C10" s="2">
        <v>32.630000000000003</v>
      </c>
      <c r="D10" s="2">
        <v>79.63</v>
      </c>
      <c r="E10" s="2">
        <v>116.83</v>
      </c>
      <c r="F10" s="2">
        <v>163.03</v>
      </c>
      <c r="G10" s="2" t="s">
        <v>25</v>
      </c>
      <c r="H10" s="2">
        <v>30</v>
      </c>
      <c r="I10" s="2">
        <v>40</v>
      </c>
      <c r="J10" s="2">
        <v>40</v>
      </c>
      <c r="K10" s="2">
        <v>40</v>
      </c>
      <c r="L10" s="2">
        <v>40</v>
      </c>
      <c r="M10" s="1"/>
      <c r="N10" s="1"/>
      <c r="O10" s="1"/>
      <c r="P10" s="1"/>
      <c r="Q10" s="1"/>
    </row>
    <row r="11" spans="1:17">
      <c r="A11" s="2" t="s">
        <v>7</v>
      </c>
      <c r="B11" s="2">
        <v>3.4</v>
      </c>
      <c r="C11" s="2">
        <v>3.4</v>
      </c>
      <c r="D11" s="2">
        <v>4.5</v>
      </c>
      <c r="E11" s="2">
        <v>5</v>
      </c>
      <c r="F11" s="2">
        <v>6.7</v>
      </c>
      <c r="G11" s="2" t="s">
        <v>26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1"/>
      <c r="N11" s="1"/>
      <c r="O11" s="1"/>
      <c r="P11" s="1"/>
      <c r="Q11" s="1"/>
    </row>
    <row r="12" spans="1:17">
      <c r="A12" s="2" t="s">
        <v>16</v>
      </c>
      <c r="B12" s="2">
        <f>B10-B11</f>
        <v>27.400000000000002</v>
      </c>
      <c r="C12" s="2">
        <f t="shared" ref="C12:F12" si="2">C10-C11</f>
        <v>29.230000000000004</v>
      </c>
      <c r="D12" s="2">
        <f t="shared" si="2"/>
        <v>75.13</v>
      </c>
      <c r="E12" s="2">
        <f t="shared" si="2"/>
        <v>111.83</v>
      </c>
      <c r="F12" s="2">
        <f t="shared" si="2"/>
        <v>156.33000000000001</v>
      </c>
      <c r="G12" s="2" t="s">
        <v>27</v>
      </c>
      <c r="H12" s="2">
        <v>3</v>
      </c>
      <c r="I12" s="2">
        <v>5.3</v>
      </c>
      <c r="J12" s="2">
        <v>9.8699999999999992</v>
      </c>
      <c r="K12" s="2">
        <v>14.48</v>
      </c>
      <c r="L12" s="2">
        <v>18.62</v>
      </c>
      <c r="M12" s="1"/>
      <c r="N12" s="1"/>
      <c r="O12" s="1"/>
      <c r="P12" s="1"/>
      <c r="Q12" s="1"/>
    </row>
    <row r="13" spans="1:17">
      <c r="A13" s="2" t="s">
        <v>13</v>
      </c>
      <c r="B13" s="2">
        <v>3</v>
      </c>
      <c r="C13" s="2">
        <v>3</v>
      </c>
      <c r="D13" s="2">
        <v>3</v>
      </c>
      <c r="E13" s="2">
        <v>3</v>
      </c>
      <c r="F13" s="2">
        <v>3</v>
      </c>
      <c r="G13" s="2" t="s">
        <v>28</v>
      </c>
      <c r="H13" s="2">
        <v>0</v>
      </c>
      <c r="I13" s="2">
        <f>I14-I10-I12</f>
        <v>18.469999999999981</v>
      </c>
      <c r="J13" s="2">
        <f t="shared" ref="J13:L13" si="3">J14-J10-J12</f>
        <v>167.67000000000002</v>
      </c>
      <c r="K13" s="2">
        <f t="shared" si="3"/>
        <v>343.80999999999995</v>
      </c>
      <c r="L13" s="2">
        <f t="shared" si="3"/>
        <v>520.30999999999995</v>
      </c>
      <c r="M13" s="1"/>
      <c r="N13" s="1"/>
      <c r="O13" s="1"/>
      <c r="P13" s="1"/>
      <c r="Q13" s="1"/>
    </row>
    <row r="14" spans="1:17">
      <c r="A14" s="2" t="s">
        <v>14</v>
      </c>
      <c r="B14" s="2">
        <f>B12+B13</f>
        <v>30.400000000000002</v>
      </c>
      <c r="C14" s="2">
        <f t="shared" ref="C14:F14" si="4">C12+C13</f>
        <v>32.230000000000004</v>
      </c>
      <c r="D14" s="2">
        <f t="shared" si="4"/>
        <v>78.13</v>
      </c>
      <c r="E14" s="2">
        <f t="shared" si="4"/>
        <v>114.83</v>
      </c>
      <c r="F14" s="2">
        <f t="shared" si="4"/>
        <v>159.33000000000001</v>
      </c>
      <c r="G14" s="2" t="s">
        <v>29</v>
      </c>
      <c r="H14" s="2">
        <v>33</v>
      </c>
      <c r="I14" s="2">
        <f>C16-I8</f>
        <v>63.769999999999982</v>
      </c>
      <c r="J14" s="2">
        <f t="shared" ref="J14:L14" si="5">D16-J8</f>
        <v>217.54000000000002</v>
      </c>
      <c r="K14" s="2">
        <f t="shared" si="5"/>
        <v>398.28999999999996</v>
      </c>
      <c r="L14" s="2">
        <f t="shared" si="5"/>
        <v>578.92999999999995</v>
      </c>
      <c r="M14" s="1"/>
      <c r="N14" s="1"/>
      <c r="O14" s="1"/>
      <c r="P14" s="1"/>
      <c r="Q14" s="1"/>
    </row>
    <row r="15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1"/>
      <c r="N15" s="1"/>
      <c r="O15" s="1"/>
      <c r="P15" s="1"/>
      <c r="Q15" s="1"/>
    </row>
    <row r="16" spans="1:17">
      <c r="A16" s="2" t="s">
        <v>15</v>
      </c>
      <c r="B16" s="2">
        <f>B6+B14</f>
        <v>66.900000000000006</v>
      </c>
      <c r="C16" s="2">
        <f t="shared" ref="C16:F16" si="6">C6+C14</f>
        <v>137.26999999999998</v>
      </c>
      <c r="D16" s="2">
        <f t="shared" si="6"/>
        <v>335.24</v>
      </c>
      <c r="E16" s="2">
        <f t="shared" si="6"/>
        <v>554.29</v>
      </c>
      <c r="F16" s="2">
        <f t="shared" si="6"/>
        <v>786.91</v>
      </c>
      <c r="G16" s="2" t="s">
        <v>30</v>
      </c>
      <c r="H16" s="2">
        <f>H8+H14</f>
        <v>66.900000000000006</v>
      </c>
      <c r="I16" s="2">
        <f>I8+I14</f>
        <v>137.26999999999998</v>
      </c>
      <c r="J16" s="2">
        <f t="shared" ref="J16:L16" si="7">J8+J14</f>
        <v>335.24</v>
      </c>
      <c r="K16" s="2">
        <f t="shared" si="7"/>
        <v>554.29</v>
      </c>
      <c r="L16" s="2">
        <f t="shared" si="7"/>
        <v>786.91</v>
      </c>
      <c r="M16" s="1"/>
      <c r="N16" s="1"/>
      <c r="O16" s="1"/>
      <c r="P16" s="1"/>
      <c r="Q16" s="1"/>
    </row>
    <row r="17" spans="1: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</sheetData>
  <phoneticPr fontId="1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Meldoy</dc:creator>
  <cp:lastModifiedBy>Microsoft</cp:lastModifiedBy>
  <dcterms:created xsi:type="dcterms:W3CDTF">2017-06-16T02:14:01Z</dcterms:created>
  <dcterms:modified xsi:type="dcterms:W3CDTF">2017-06-17T00:12:51Z</dcterms:modified>
</cp:coreProperties>
</file>