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1057" documentId="13_ncr:1_{88FE44C8-070E-4DB6-88E4-F6BAD5C61D10}" xr6:coauthVersionLast="47" xr6:coauthVersionMax="47" xr10:uidLastSave="{3A06A7BD-A5E5-403F-9A89-3A410137A99E}"/>
  <bookViews>
    <workbookView xWindow="-14355" yWindow="3675" windowWidth="12975" windowHeight="1084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3" l="1"/>
  <c r="T13" i="3"/>
  <c r="T8" i="3"/>
  <c r="T9" i="3"/>
  <c r="T10" i="3"/>
  <c r="T11" i="3"/>
  <c r="T7" i="3"/>
  <c r="T3" i="3"/>
  <c r="T4" i="3"/>
  <c r="T5" i="3"/>
  <c r="T2" i="3"/>
  <c r="R8" i="3"/>
  <c r="R9" i="3"/>
  <c r="R10" i="3"/>
  <c r="S10" i="3" s="1"/>
  <c r="R11" i="3"/>
  <c r="R14" i="3"/>
  <c r="S14" i="3" s="1"/>
  <c r="R13" i="3"/>
  <c r="S13" i="3" s="1"/>
  <c r="R7" i="3"/>
  <c r="S7" i="3" s="1"/>
  <c r="R3" i="3"/>
  <c r="R4" i="3"/>
  <c r="R5" i="3"/>
  <c r="S2" i="3"/>
  <c r="R2" i="3"/>
  <c r="S3" i="3"/>
  <c r="S4" i="3"/>
  <c r="S5" i="3"/>
  <c r="S8" i="3"/>
  <c r="S9" i="3"/>
  <c r="S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<sst xmlns="http://schemas.openxmlformats.org/spreadsheetml/2006/main" count="23" uniqueCount="23">
  <si>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</si>
  <si>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</si>
  <si>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</si>
  <si>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</si>
  <si>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</si>
  <si>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</si>
  <si>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</si>
  <si>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</si>
  <si>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</si>
  <si>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</si>
  <si>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</si>
  <si>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</si>
  <si>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</si>
  <si>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</si>
  <si>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</si>
  <si>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</si>
  <si>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</si>
  <si>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</si>
  <si>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</si>
  <si>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</si>
  <si>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damp</t>
  </si>
  <si>
    <t>MP0</t>
  </si>
  <si>
    <t>eta_pre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</si>
</sst>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30"/>
  <sheetViews>
    <sheetView tabSelected="1" topLeftCell="A13" zoomScale="115" zoomScaleNormal="115"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1" max="1" width="9.140625" customWidth="1"/>
    <col min="2" max="2" width="13.42578125" style="3" bestFit="1" customWidth="1"/>
    <col min="3" max="4" width="8.85546875" style="3" customWidth="1"/>
    <col min="5" max="5" width="12.28515625" bestFit="1" customWidth="1"/>
    <col min="6" max="6" width="6.5703125" customWidth="1"/>
    <col min="7" max="7" width="9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2" x14ac:dyDescent="0.25">
      <c r="A1" s="7" t="s">
        <v>9</v>
      </c>
      <c r="B1" t="s">
        <v>0</v>
      </c>
      <c r="C1" t="s">
        <v>15</v>
      </c>
      <c r="D1" t="s">
        <v>21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22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s="2">
        <v>103</v>
      </c>
      <c r="B2" s="8">
        <v>103189.08742834201</v>
      </c>
      <c r="C2" s="1">
        <v>8116728.1646937234</v>
      </c>
      <c r="D2" s="3">
        <v>10020030.314189278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5.9796854594379383</v>
      </c>
      <c r="R2">
        <f>AVERAGE(R$6,R$12)</f>
        <v>0.42574525000000002</v>
      </c>
      <c r="S2" s="4">
        <f>R2*(L2/AVERAGE(L$6,L$12))</f>
        <v>0.24148448786374552</v>
      </c>
      <c r="T2" s="3">
        <f>AVERAGE(T$6,T$12)</f>
        <v>157704.5</v>
      </c>
      <c r="U2">
        <v>0.261380655505565</v>
      </c>
      <c r="V2">
        <v>10</v>
      </c>
    </row>
    <row r="3" spans="1:22" x14ac:dyDescent="0.25">
      <c r="A3" s="2">
        <v>107</v>
      </c>
      <c r="B3" s="8">
        <v>58043.2640862935</v>
      </c>
      <c r="C3" s="1">
        <v>1846537.4922355928</v>
      </c>
      <c r="D3" s="3">
        <v>8895043.4635307752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6.1282220790280437</v>
      </c>
      <c r="R3">
        <f t="shared" ref="R3:R11" si="0">AVERAGE(R$6,R$12)</f>
        <v>0.42574525000000002</v>
      </c>
      <c r="S3" s="4">
        <f t="shared" ref="S3:S14" si="1">R3*(L3/AVERAGE(L$6,L$12))</f>
        <v>0.64888650334002862</v>
      </c>
      <c r="T3" s="3">
        <f t="shared" ref="T3:T14" si="2">AVERAGE(T$6,T$12)</f>
        <v>157704.5</v>
      </c>
      <c r="U3">
        <v>0.32302407247138198</v>
      </c>
      <c r="V3">
        <v>8</v>
      </c>
    </row>
    <row r="4" spans="1:22" x14ac:dyDescent="0.25">
      <c r="A4" s="2">
        <v>110</v>
      </c>
      <c r="B4" s="8">
        <v>125441.02868385149</v>
      </c>
      <c r="C4" s="1">
        <v>1196856.1936573707</v>
      </c>
      <c r="D4" s="3">
        <v>3904429.66637144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2.279517953436863</v>
      </c>
      <c r="R4">
        <f t="shared" si="0"/>
        <v>0.42574525000000002</v>
      </c>
      <c r="S4" s="4">
        <f t="shared" si="1"/>
        <v>0.21118360116722892</v>
      </c>
      <c r="T4" s="3">
        <f t="shared" si="2"/>
        <v>157704.5</v>
      </c>
      <c r="U4">
        <v>0.25285737106720202</v>
      </c>
      <c r="V4">
        <v>5</v>
      </c>
    </row>
    <row r="5" spans="1:22" x14ac:dyDescent="0.25">
      <c r="A5" s="2">
        <v>111</v>
      </c>
      <c r="B5" s="8">
        <v>133576.32102528051</v>
      </c>
      <c r="C5" s="1">
        <v>1699792.4570155146</v>
      </c>
      <c r="D5" s="3">
        <v>13665869.398446977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0.26339561699168085</v>
      </c>
      <c r="R5">
        <f t="shared" si="0"/>
        <v>0.42574525000000002</v>
      </c>
      <c r="S5" s="4">
        <f t="shared" si="1"/>
        <v>4.2343910278225758</v>
      </c>
      <c r="T5" s="3">
        <f t="shared" si="2"/>
        <v>157704.5</v>
      </c>
      <c r="U5">
        <v>0.26127293121909401</v>
      </c>
      <c r="V5">
        <v>10</v>
      </c>
    </row>
    <row r="6" spans="1:22" x14ac:dyDescent="0.25">
      <c r="A6" s="2">
        <v>112</v>
      </c>
      <c r="B6" s="8">
        <v>91874.885289202502</v>
      </c>
      <c r="C6" s="1">
        <v>1305569.4629719569</v>
      </c>
      <c r="D6" s="3">
        <v>5549087.6574470792</v>
      </c>
      <c r="E6">
        <v>40000000</v>
      </c>
      <c r="F6">
        <v>75</v>
      </c>
      <c r="G6" s="8">
        <v>2.5112017231068E-6</v>
      </c>
      <c r="H6">
        <v>4</v>
      </c>
      <c r="I6">
        <v>8.0160420000000006</v>
      </c>
      <c r="J6">
        <v>18.479933899999999</v>
      </c>
      <c r="K6">
        <v>2.7943685999999999</v>
      </c>
      <c r="L6">
        <v>0.25933157200000001</v>
      </c>
      <c r="M6">
        <v>4.02494453</v>
      </c>
      <c r="N6">
        <v>3.4053900000000001</v>
      </c>
      <c r="O6">
        <v>3.661775</v>
      </c>
      <c r="P6">
        <v>25381</v>
      </c>
      <c r="Q6">
        <v>11.267802823725656</v>
      </c>
      <c r="R6">
        <v>0.80343500000000001</v>
      </c>
      <c r="S6" s="4">
        <v>0.80343500000000001</v>
      </c>
      <c r="T6" s="3">
        <v>279718</v>
      </c>
      <c r="U6">
        <v>0.37933777118740603</v>
      </c>
      <c r="V6">
        <v>5</v>
      </c>
    </row>
    <row r="7" spans="1:22" x14ac:dyDescent="0.25">
      <c r="A7" s="2">
        <v>204</v>
      </c>
      <c r="B7" s="8">
        <v>130149.54736443554</v>
      </c>
      <c r="C7" s="1">
        <v>560065.95260446297</v>
      </c>
      <c r="D7" s="3">
        <v>905205.5585905019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0.20852004097487692</v>
      </c>
      <c r="R7">
        <f t="shared" si="0"/>
        <v>0.42574525000000002</v>
      </c>
      <c r="S7" s="4">
        <f t="shared" si="1"/>
        <v>1.5413660185977183</v>
      </c>
      <c r="T7" s="3">
        <f t="shared" si="2"/>
        <v>157704.5</v>
      </c>
      <c r="U7">
        <v>0.99280377466332603</v>
      </c>
      <c r="V7">
        <v>5</v>
      </c>
    </row>
    <row r="8" spans="1:22" x14ac:dyDescent="0.25">
      <c r="A8" s="2">
        <v>207</v>
      </c>
      <c r="B8" s="8">
        <v>1051896.9507343341</v>
      </c>
      <c r="C8" s="1">
        <v>4631634.8650783384</v>
      </c>
      <c r="D8" s="3">
        <v>21705324.638360538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0.29667776339855562</v>
      </c>
      <c r="R8">
        <f t="shared" si="0"/>
        <v>0.42574525000000002</v>
      </c>
      <c r="S8" s="4">
        <f t="shared" si="1"/>
        <v>6.2530575353787565</v>
      </c>
      <c r="T8" s="3">
        <f t="shared" si="2"/>
        <v>157704.5</v>
      </c>
      <c r="U8">
        <v>0.27072566975611001</v>
      </c>
      <c r="V8">
        <v>5</v>
      </c>
    </row>
    <row r="9" spans="1:22" x14ac:dyDescent="0.25">
      <c r="A9" s="2">
        <v>302</v>
      </c>
      <c r="B9" s="8">
        <v>156531.75176465002</v>
      </c>
      <c r="C9" s="1">
        <v>1432693.9788477651</v>
      </c>
      <c r="D9" s="3">
        <v>6738280.7700697565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0.78610111969459584</v>
      </c>
      <c r="R9">
        <f t="shared" si="0"/>
        <v>0.42574525000000002</v>
      </c>
      <c r="S9" s="4">
        <f t="shared" si="1"/>
        <v>1.0468044418957341</v>
      </c>
      <c r="T9" s="3">
        <f t="shared" si="2"/>
        <v>157704.5</v>
      </c>
      <c r="U9">
        <v>0.25125019365531598</v>
      </c>
      <c r="V9">
        <v>10</v>
      </c>
    </row>
    <row r="10" spans="1:22" x14ac:dyDescent="0.25">
      <c r="A10" s="2">
        <v>307</v>
      </c>
      <c r="B10" s="8">
        <v>118044.80092091049</v>
      </c>
      <c r="C10" s="1">
        <v>1291839.2124674341</v>
      </c>
      <c r="D10" s="3">
        <v>6557151.0704902662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0.52125119544162102</v>
      </c>
      <c r="R10">
        <f t="shared" si="0"/>
        <v>0.42574525000000002</v>
      </c>
      <c r="S10" s="4">
        <f t="shared" si="1"/>
        <v>2.5259370617117765</v>
      </c>
      <c r="T10" s="3">
        <f t="shared" si="2"/>
        <v>157704.5</v>
      </c>
      <c r="U10">
        <v>0.27170994733419301</v>
      </c>
      <c r="V10">
        <v>4</v>
      </c>
    </row>
    <row r="11" spans="1:22" x14ac:dyDescent="0.25">
      <c r="A11" s="2">
        <v>308</v>
      </c>
      <c r="B11" s="8">
        <v>85322.978447038491</v>
      </c>
      <c r="C11" s="1">
        <v>4469408.5742644677</v>
      </c>
      <c r="D11" s="3">
        <v>12035485.967506882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6.1623133815543207</v>
      </c>
      <c r="R11">
        <f t="shared" si="0"/>
        <v>0.42574525000000002</v>
      </c>
      <c r="S11" s="4">
        <f t="shared" si="1"/>
        <v>0.17560176044383038</v>
      </c>
      <c r="T11" s="3">
        <f t="shared" si="2"/>
        <v>157704.5</v>
      </c>
      <c r="U11">
        <v>0.25709184438923299</v>
      </c>
      <c r="V11">
        <v>10</v>
      </c>
    </row>
    <row r="12" spans="1:22" x14ac:dyDescent="0.25">
      <c r="A12" s="2">
        <v>311</v>
      </c>
      <c r="B12" s="8">
        <v>21917.343068197501</v>
      </c>
      <c r="C12" s="1">
        <v>1993708.4403941345</v>
      </c>
      <c r="D12" s="3">
        <v>3714564.7052870644</v>
      </c>
      <c r="E12">
        <v>40000000</v>
      </c>
      <c r="F12">
        <v>75</v>
      </c>
      <c r="G12" s="8">
        <v>6.2014267999657994E-5</v>
      </c>
      <c r="H12">
        <v>4</v>
      </c>
      <c r="I12">
        <v>2.5668629643007801</v>
      </c>
      <c r="J12">
        <v>114.062</v>
      </c>
      <c r="K12">
        <v>3.5971397703411698</v>
      </c>
      <c r="L12">
        <v>0.100075</v>
      </c>
      <c r="M12">
        <v>1.1567411000000001</v>
      </c>
      <c r="N12">
        <v>0.226458617</v>
      </c>
      <c r="O12">
        <v>7.7121899999999997</v>
      </c>
      <c r="P12">
        <v>39914</v>
      </c>
      <c r="Q12">
        <v>2.5409250053000001</v>
      </c>
      <c r="R12">
        <v>4.8055500000000001E-2</v>
      </c>
      <c r="S12" s="4">
        <v>4.8055500000000001E-2</v>
      </c>
      <c r="T12" s="3">
        <v>35691</v>
      </c>
      <c r="U12">
        <v>0.84314784277999999</v>
      </c>
      <c r="V12">
        <v>4</v>
      </c>
    </row>
    <row r="13" spans="1:22" x14ac:dyDescent="0.25">
      <c r="A13" s="2">
        <v>312</v>
      </c>
      <c r="B13" s="8">
        <v>95894.777504065001</v>
      </c>
      <c r="C13" s="1">
        <v>1674621.1812961455</v>
      </c>
      <c r="D13" s="3">
        <v>2817806.2552765664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0.55437237845981868</v>
      </c>
      <c r="R13">
        <f t="shared" ref="R13:R14" si="3">AVERAGE(R$6,R$12)</f>
        <v>0.42574525000000002</v>
      </c>
      <c r="S13" s="4">
        <f>R13*(L13/AVERAGE(L$6,L$12))</f>
        <v>1.4977980314739037</v>
      </c>
      <c r="T13" s="3">
        <f t="shared" si="2"/>
        <v>157704.5</v>
      </c>
      <c r="U13">
        <v>0.34769792617772399</v>
      </c>
      <c r="V13">
        <v>5</v>
      </c>
    </row>
    <row r="14" spans="1:22" x14ac:dyDescent="0.25">
      <c r="A14" t="s">
        <v>11</v>
      </c>
      <c r="B14">
        <v>112664.94114695265</v>
      </c>
      <c r="C14" s="3">
        <v>1940565.8654689959</v>
      </c>
      <c r="D14" s="3">
        <v>6142679.2278116168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1.2526478403629442</v>
      </c>
      <c r="R14">
        <f t="shared" si="3"/>
        <v>0.42574525000000002</v>
      </c>
      <c r="S14" s="4">
        <f t="shared" si="1"/>
        <v>0.42741107136814044</v>
      </c>
      <c r="T14" s="3">
        <f t="shared" si="2"/>
        <v>157704.5</v>
      </c>
      <c r="U14">
        <v>0.26602221398218401</v>
      </c>
      <c r="V14">
        <v>10</v>
      </c>
    </row>
    <row r="15" spans="1:22" x14ac:dyDescent="0.25">
      <c r="B15" s="1"/>
      <c r="C15" s="1"/>
      <c r="D15" s="1"/>
      <c r="F15" s="2"/>
      <c r="G15" s="4"/>
      <c r="H15" s="6"/>
    </row>
    <row r="16" spans="1:22" x14ac:dyDescent="0.25">
      <c r="A16" s="2"/>
      <c r="B16" s="1"/>
      <c r="C16" s="1"/>
      <c r="D16" s="1"/>
      <c r="F16" s="2"/>
      <c r="G16" s="4"/>
      <c r="H16" s="6"/>
    </row>
    <row r="17" spans="1:16" x14ac:dyDescent="0.25">
      <c r="A17" s="2"/>
      <c r="B17" s="1"/>
      <c r="C17" s="1"/>
      <c r="D17" s="1"/>
      <c r="E17" s="3"/>
      <c r="F17" s="2"/>
      <c r="G17" s="4"/>
      <c r="H17" s="6"/>
      <c r="M17" s="7"/>
      <c r="N17" s="10"/>
    </row>
    <row r="18" spans="1:16" x14ac:dyDescent="0.25">
      <c r="A18" s="2"/>
      <c r="B18" s="1"/>
      <c r="C18" s="1"/>
      <c r="D18" s="1"/>
      <c r="E18" s="3"/>
      <c r="F18" s="2"/>
      <c r="G18" s="4"/>
      <c r="H18" s="6"/>
      <c r="M18" s="2"/>
      <c r="N18" s="9"/>
      <c r="O18" s="3"/>
      <c r="P18" s="3"/>
    </row>
    <row r="19" spans="1:16" x14ac:dyDescent="0.25">
      <c r="A19" s="2"/>
      <c r="B19" s="1"/>
      <c r="C19" s="1"/>
      <c r="D19" s="1"/>
      <c r="E19" s="3"/>
      <c r="F19" s="2"/>
      <c r="G19" s="5"/>
      <c r="H19" s="6"/>
      <c r="M19" s="2"/>
      <c r="N19" s="9"/>
      <c r="O19" s="3"/>
      <c r="P19" s="3"/>
    </row>
    <row r="20" spans="1:16" x14ac:dyDescent="0.25">
      <c r="A20" s="2"/>
      <c r="B20" s="1"/>
      <c r="C20" s="1"/>
      <c r="D20" s="1"/>
      <c r="E20" s="3"/>
      <c r="F20" s="2"/>
      <c r="G20" s="4"/>
      <c r="H20" s="6"/>
      <c r="M20" s="2"/>
      <c r="N20" s="9"/>
      <c r="O20" s="3"/>
      <c r="P20" s="3"/>
    </row>
    <row r="21" spans="1:16" x14ac:dyDescent="0.25">
      <c r="A21" s="2"/>
      <c r="B21" s="1"/>
      <c r="C21" s="1"/>
      <c r="D21" s="1"/>
      <c r="E21" s="3"/>
      <c r="G21" s="5"/>
      <c r="H21" s="6"/>
      <c r="M21" s="2"/>
      <c r="N21" s="2"/>
      <c r="O21" s="3"/>
      <c r="P21" s="3"/>
    </row>
    <row r="22" spans="1:16" x14ac:dyDescent="0.25">
      <c r="A22" s="2"/>
      <c r="B22" s="1"/>
      <c r="C22" s="1"/>
      <c r="D22" s="1"/>
      <c r="E22" s="3"/>
      <c r="H22" s="6"/>
      <c r="M22" s="2"/>
      <c r="N22" s="2"/>
      <c r="O22" s="3"/>
      <c r="P22" s="3"/>
    </row>
    <row r="23" spans="1:16" x14ac:dyDescent="0.25">
      <c r="A23" s="2"/>
      <c r="B23" s="1"/>
      <c r="C23" s="1"/>
      <c r="D23" s="1"/>
      <c r="E23" s="3"/>
      <c r="H23" s="6"/>
      <c r="M23" s="2"/>
      <c r="O23" s="3"/>
      <c r="P23" s="3"/>
    </row>
    <row r="24" spans="1:16" x14ac:dyDescent="0.25">
      <c r="A24" s="2"/>
      <c r="B24" s="1"/>
      <c r="C24" s="1"/>
      <c r="D24" s="1"/>
      <c r="E24" s="3"/>
      <c r="H24" s="6"/>
      <c r="M24" s="2"/>
      <c r="O24" s="3"/>
      <c r="P24" s="3"/>
    </row>
    <row r="25" spans="1:16" x14ac:dyDescent="0.25">
      <c r="A25" s="2"/>
      <c r="B25" s="1"/>
      <c r="C25" s="1"/>
      <c r="D25" s="1"/>
      <c r="E25" s="3"/>
      <c r="H25" s="6"/>
      <c r="M25" s="2"/>
      <c r="O25" s="3"/>
      <c r="P25" s="3"/>
    </row>
    <row r="26" spans="1:16" x14ac:dyDescent="0.25">
      <c r="A26" s="2"/>
      <c r="B26" s="1"/>
      <c r="C26" s="1"/>
      <c r="D26" s="1"/>
      <c r="E26" s="3"/>
      <c r="H26" s="6"/>
      <c r="M26" s="2"/>
      <c r="O26" s="3"/>
      <c r="P26" s="3"/>
    </row>
    <row r="27" spans="1:16" x14ac:dyDescent="0.25">
      <c r="A27" s="2"/>
      <c r="B27" s="1"/>
      <c r="C27" s="1"/>
      <c r="D27" s="1"/>
      <c r="E27" s="3"/>
      <c r="H27" s="6"/>
      <c r="M27" s="2"/>
      <c r="O27" s="3"/>
      <c r="P27" s="3"/>
    </row>
    <row r="28" spans="1:16" x14ac:dyDescent="0.25">
      <c r="B28" s="1"/>
      <c r="C28" s="1"/>
      <c r="D28" s="1"/>
      <c r="E28" s="3"/>
      <c r="H28" s="6"/>
      <c r="M28" s="2"/>
      <c r="O28" s="3"/>
      <c r="P28" s="3"/>
    </row>
    <row r="29" spans="1:16" x14ac:dyDescent="0.25">
      <c r="B29" s="1"/>
      <c r="D29" s="1"/>
      <c r="M29" s="2"/>
      <c r="O29" s="3"/>
      <c r="P29" s="3"/>
    </row>
    <row r="30" spans="1:16" x14ac:dyDescent="0.25">
      <c r="B30" s="1"/>
      <c r="D30" s="1"/>
      <c r="O30" s="3"/>
      <c r="P30" s="3"/>
    </row>
  </sheetData>
  <pageMargins left="0.7" right="0.7" top="0.75" bottom="0.75" header="0.3" footer="0.3"/>
  <pageSetup orientation="portrait" r:id="rId1"/>
  <ignoredErrors>
    <ignoredError sqref="S13:S14 S7:S11 S2:S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7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9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3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5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8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2025-03-03T22:16:58Z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