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python/"/>
    </mc:Choice>
  </mc:AlternateContent>
  <xr:revisionPtr revIDLastSave="14" documentId="14_{ADAA2114-4E97-4D73-9CD4-48ED6FE17613}" xr6:coauthVersionLast="47" xr6:coauthVersionMax="47" xr10:uidLastSave="{DDDA43C5-9E49-4A64-89FA-8972CF50A9D5}"/>
  <bookViews>
    <workbookView xWindow="-16320" yWindow="-1920" windowWidth="16440" windowHeight="29040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B20" i="3" a="1"/>
  <c r="B20" i="3" s="1"/>
  <c r="B19" i="3" a="1"/>
  <c r="B19" i="3" s="1"/>
  <c r="B18" i="3"/>
  <c r="B17" i="3"/>
  <c r="D18" i="3" l="1"/>
  <c r="D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<sst xmlns="http://schemas.openxmlformats.org/spreadsheetml/2006/main" count="22" uniqueCount="22">
  <si>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id</t>
  </si>
  <si>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</si>
  <si>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</si>
  <si>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</si>
  <si>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</si>
  <si>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</si>
  <si>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</si>
  <si>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</si>
  <si>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</si>
  <si>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</si>
  <si>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Mean</t>
  </si>
  <si>
    <t>STD</t>
  </si>
  <si>
    <t>LMean</t>
  </si>
  <si>
    <t>LSTD</t>
  </si>
  <si>
    <t>tau</t>
  </si>
  <si>
    <t>a</t>
  </si>
  <si>
    <t>T0</t>
  </si>
  <si>
    <t>K_delta_E</t>
  </si>
  <si>
    <t>ksi</t>
  </si>
  <si>
    <t>d_EF</t>
  </si>
  <si>
    <t>lct_stages</t>
  </si>
  <si>
    <t>tau_T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</si>
</sst>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6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4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right" vertical="center"/>
    </xf>
    <xf numFmtId="164" fontId="4" fillId="0" borderId="3" xfId="0" applyNumberFormat="1" applyFont="1" applyBorder="1"/>
    <xf numFmtId="0" fontId="2" fillId="0" borderId="3" xfId="0" applyFont="1" applyBorder="1" applyAlignment="1">
      <alignment horizontal="right" vertical="center"/>
    </xf>
    <xf numFmtId="0" fontId="4" fillId="0" borderId="3" xfId="0" applyFont="1" applyBorder="1"/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5" fillId="0" borderId="6" xfId="0" applyFont="1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 readingOrder="1"/>
    </xf>
    <xf numFmtId="164" fontId="2" fillId="2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4" fontId="0" fillId="4" borderId="8" xfId="0" applyNumberFormat="1" applyFill="1" applyBorder="1"/>
    <xf numFmtId="164" fontId="2" fillId="0" borderId="3" xfId="0" applyNumberFormat="1" applyFont="1" applyBorder="1" applyAlignment="1">
      <alignment horizontal="right" vertical="center"/>
    </xf>
    <xf numFmtId="164" fontId="5" fillId="0" borderId="0" xfId="0" applyNumberFormat="1" applyFont="1"/>
    <xf numFmtId="164" fontId="0" fillId="0" borderId="0" xfId="0" applyNumberFormat="1"/>
    <xf numFmtId="164" fontId="0" fillId="0" borderId="2" xfId="0" applyNumberFormat="1" applyBorder="1"/>
    <xf numFmtId="164" fontId="2" fillId="0" borderId="0" xfId="0" applyNumberFormat="1" applyFont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5" fillId="0" borderId="0" xfId="0" applyNumberFormat="1" applyFont="1"/>
    <xf numFmtId="165" fontId="0" fillId="0" borderId="0" xfId="0" applyNumberFormat="1"/>
    <xf numFmtId="165" fontId="0" fillId="0" borderId="2" xfId="0" applyNumberFormat="1" applyBorder="1"/>
    <xf numFmtId="165" fontId="2" fillId="0" borderId="0" xfId="0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right" vertical="center"/>
    </xf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S42"/>
  <sheetViews>
    <sheetView tabSelected="1" zoomScale="145" zoomScaleNormal="145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8.85546875" style="31" customWidth="1"/>
    <col min="3" max="3" width="6.28515625" style="37" bestFit="1" customWidth="1"/>
    <col min="4" max="4" width="7.85546875" style="31" bestFit="1" customWidth="1"/>
    <col min="5" max="5" width="3.85546875" customWidth="1"/>
    <col min="6" max="6" width="5.28515625" bestFit="1" customWidth="1"/>
    <col min="7" max="7" width="4.140625" bestFit="1" customWidth="1"/>
    <col min="8" max="8" width="5" bestFit="1" customWidth="1"/>
    <col min="9" max="9" width="6.7109375" bestFit="1" customWidth="1"/>
    <col min="10" max="10" width="7.42578125" bestFit="1" customWidth="1"/>
    <col min="11" max="11" width="7.28515625" bestFit="1" customWidth="1"/>
    <col min="12" max="12" width="4.5703125" bestFit="1" customWidth="1"/>
    <col min="13" max="13" width="4.42578125" customWidth="1"/>
    <col min="14" max="14" width="6.28515625" bestFit="1" customWidth="1"/>
    <col min="15" max="15" width="5.28515625" bestFit="1" customWidth="1"/>
    <col min="16" max="16" width="4" customWidth="1"/>
    <col min="17" max="17" width="9.28515625" bestFit="1" customWidth="1"/>
  </cols>
  <sheetData>
    <row r="1" spans="1:19" x14ac:dyDescent="0.25">
      <c r="A1" s="14" t="s">
        <v>0</v>
      </c>
      <c r="B1" s="26" t="s">
        <v>1</v>
      </c>
      <c r="C1" s="34" t="s">
        <v>16</v>
      </c>
      <c r="D1" s="40" t="s">
        <v>2</v>
      </c>
      <c r="E1" s="22" t="s">
        <v>3</v>
      </c>
      <c r="F1" s="12" t="s">
        <v>4</v>
      </c>
      <c r="G1" s="12" t="s">
        <v>5</v>
      </c>
      <c r="H1" s="22" t="s">
        <v>6</v>
      </c>
      <c r="I1" s="12" t="s">
        <v>7</v>
      </c>
      <c r="J1" s="12" t="s">
        <v>17</v>
      </c>
      <c r="K1" s="12" t="s">
        <v>18</v>
      </c>
      <c r="L1" s="12" t="s">
        <v>8</v>
      </c>
      <c r="M1" s="23" t="s">
        <v>19</v>
      </c>
      <c r="N1" s="13" t="s">
        <v>15</v>
      </c>
      <c r="O1" s="13" t="s">
        <v>14</v>
      </c>
      <c r="P1" s="24" t="s">
        <v>20</v>
      </c>
      <c r="Q1" s="25" t="s">
        <v>21</v>
      </c>
      <c r="R1" s="1"/>
      <c r="S1" s="1"/>
    </row>
    <row r="2" spans="1:19" x14ac:dyDescent="0.25">
      <c r="A2" s="15">
        <v>103</v>
      </c>
      <c r="B2" s="27">
        <v>525965.40150000004</v>
      </c>
      <c r="C2" s="35"/>
      <c r="D2" s="5">
        <v>2.9910999999999999E-5</v>
      </c>
      <c r="E2" s="4"/>
      <c r="F2" s="6">
        <v>0.1</v>
      </c>
      <c r="G2" s="6"/>
      <c r="H2" s="6">
        <v>1.5570079999999999</v>
      </c>
      <c r="I2" s="6"/>
      <c r="J2" s="5"/>
      <c r="K2" s="6"/>
      <c r="L2" s="6"/>
      <c r="M2" s="6"/>
      <c r="N2" s="6"/>
      <c r="O2" s="6"/>
      <c r="P2" s="7"/>
      <c r="Q2" s="6">
        <v>1.4</v>
      </c>
    </row>
    <row r="3" spans="1:19" x14ac:dyDescent="0.25">
      <c r="A3" s="15">
        <v>107</v>
      </c>
      <c r="B3" s="27">
        <v>394247.49600000004</v>
      </c>
      <c r="C3" s="35"/>
      <c r="D3" s="5">
        <v>1.9999999999999999E-6</v>
      </c>
      <c r="E3" s="4"/>
      <c r="F3" s="6">
        <v>0.4</v>
      </c>
      <c r="G3" s="6"/>
      <c r="H3" s="6">
        <v>2.4600819999999999</v>
      </c>
      <c r="I3" s="6"/>
      <c r="J3" s="5"/>
      <c r="K3" s="6"/>
      <c r="L3" s="6"/>
      <c r="M3" s="6"/>
      <c r="N3" s="6"/>
      <c r="O3" s="6">
        <v>2.8571428571428572</v>
      </c>
      <c r="P3" s="7"/>
      <c r="Q3" s="6">
        <v>1.4</v>
      </c>
    </row>
    <row r="4" spans="1:19" x14ac:dyDescent="0.25">
      <c r="A4" s="41">
        <v>108</v>
      </c>
      <c r="B4" s="27">
        <v>214247.49600000001</v>
      </c>
      <c r="C4" s="35"/>
      <c r="D4" s="5"/>
      <c r="E4" s="4"/>
      <c r="F4" s="6"/>
      <c r="G4" s="6"/>
      <c r="H4" s="6">
        <v>0.96</v>
      </c>
      <c r="I4" s="6"/>
      <c r="J4" s="5"/>
      <c r="K4" s="6"/>
      <c r="L4" s="6"/>
      <c r="M4" s="6"/>
      <c r="N4" s="6"/>
      <c r="O4" s="6">
        <v>2.8571428571428572</v>
      </c>
      <c r="P4" s="7"/>
      <c r="Q4" s="6">
        <v>1.4</v>
      </c>
    </row>
    <row r="5" spans="1:19" x14ac:dyDescent="0.25">
      <c r="A5" s="15">
        <v>110</v>
      </c>
      <c r="B5" s="27">
        <v>108941.83125</v>
      </c>
      <c r="C5" s="35"/>
      <c r="D5" s="5">
        <v>5.0000000000000001E-4</v>
      </c>
      <c r="E5" s="4"/>
      <c r="F5" s="6">
        <v>0.01</v>
      </c>
      <c r="G5" s="6"/>
      <c r="H5" s="6">
        <v>1.044222</v>
      </c>
      <c r="I5" s="6"/>
      <c r="J5" s="5"/>
      <c r="K5" s="6"/>
      <c r="L5" s="6"/>
      <c r="M5" s="6"/>
      <c r="N5" s="6"/>
      <c r="O5" s="6">
        <v>0.1</v>
      </c>
      <c r="P5" s="7"/>
      <c r="Q5" s="6">
        <v>1.4</v>
      </c>
    </row>
    <row r="6" spans="1:19" x14ac:dyDescent="0.25">
      <c r="A6" s="15">
        <v>111</v>
      </c>
      <c r="B6" s="27">
        <v>577994.33549999993</v>
      </c>
      <c r="C6" s="35"/>
      <c r="D6" s="5">
        <v>5.0000000000000001E-4</v>
      </c>
      <c r="E6" s="4"/>
      <c r="F6" s="6">
        <v>0.01</v>
      </c>
      <c r="G6" s="6"/>
      <c r="H6" s="6">
        <v>0.59107399999999999</v>
      </c>
      <c r="I6" s="6"/>
      <c r="J6" s="5"/>
      <c r="K6" s="6"/>
      <c r="L6" s="6"/>
      <c r="M6" s="6"/>
      <c r="N6" s="6">
        <v>1</v>
      </c>
      <c r="O6" s="6"/>
      <c r="P6" s="7"/>
      <c r="Q6" s="6">
        <v>1.4</v>
      </c>
    </row>
    <row r="7" spans="1:19" x14ac:dyDescent="0.25">
      <c r="A7" s="15">
        <v>112</v>
      </c>
      <c r="B7" s="27">
        <v>287855.74650000001</v>
      </c>
      <c r="C7" s="35"/>
      <c r="D7" s="5">
        <v>1.0000000000000001E-5</v>
      </c>
      <c r="E7" s="4"/>
      <c r="F7" s="6">
        <v>0.2</v>
      </c>
      <c r="G7" s="6"/>
      <c r="H7" s="6">
        <v>3.9629789999999998</v>
      </c>
      <c r="I7" s="6"/>
      <c r="J7" s="5"/>
      <c r="K7" s="6"/>
      <c r="L7" s="6"/>
      <c r="M7" s="6"/>
      <c r="N7" s="6"/>
      <c r="O7" s="6">
        <v>0.1</v>
      </c>
      <c r="P7" s="7"/>
      <c r="Q7" s="6">
        <v>1.4</v>
      </c>
    </row>
    <row r="8" spans="1:19" x14ac:dyDescent="0.25">
      <c r="A8" s="15">
        <v>204</v>
      </c>
      <c r="B8" s="27">
        <v>681603.42599999998</v>
      </c>
      <c r="C8" s="35"/>
      <c r="D8" s="5">
        <v>8.9999999999999998E-4</v>
      </c>
      <c r="E8" s="4"/>
      <c r="F8" s="42">
        <v>5.0000000000000001E-3</v>
      </c>
      <c r="G8" s="6"/>
      <c r="H8" s="6">
        <v>2.084991</v>
      </c>
      <c r="I8" s="6"/>
      <c r="J8" s="5"/>
      <c r="K8" s="6"/>
      <c r="L8" s="6"/>
      <c r="M8" s="6"/>
      <c r="N8" s="6"/>
      <c r="O8" s="6">
        <v>3.3333333333333335</v>
      </c>
      <c r="P8" s="7"/>
      <c r="Q8" s="6">
        <v>1.4</v>
      </c>
    </row>
    <row r="9" spans="1:19" x14ac:dyDescent="0.25">
      <c r="A9" s="15">
        <v>207</v>
      </c>
      <c r="B9" s="27">
        <v>1009917.279</v>
      </c>
      <c r="C9" s="35"/>
      <c r="D9" s="5">
        <v>7.17E-6</v>
      </c>
      <c r="E9" s="4"/>
      <c r="F9" s="6">
        <v>0.18110000000000001</v>
      </c>
      <c r="G9" s="6"/>
      <c r="H9" s="6">
        <v>4.1354430000000004</v>
      </c>
      <c r="I9" s="6"/>
      <c r="J9" s="5"/>
      <c r="K9" s="6"/>
      <c r="L9" s="6"/>
      <c r="M9" s="6"/>
      <c r="N9" s="6"/>
      <c r="O9" s="6"/>
      <c r="P9" s="7"/>
      <c r="Q9" s="6">
        <v>1.4</v>
      </c>
    </row>
    <row r="10" spans="1:19" x14ac:dyDescent="0.25">
      <c r="A10" s="15">
        <v>301</v>
      </c>
      <c r="B10" s="27">
        <v>148578.663</v>
      </c>
      <c r="C10" s="35"/>
      <c r="D10" s="5">
        <v>1.4999999999999999E-7</v>
      </c>
      <c r="E10" s="4"/>
      <c r="F10" s="6">
        <v>7</v>
      </c>
      <c r="G10" s="6"/>
      <c r="H10" s="6">
        <v>2.11124</v>
      </c>
      <c r="I10" s="6"/>
      <c r="J10" s="5"/>
      <c r="K10" s="6"/>
      <c r="L10" s="6"/>
      <c r="M10" s="6"/>
      <c r="N10" s="6"/>
      <c r="O10" s="6"/>
      <c r="P10" s="7"/>
      <c r="Q10" s="6">
        <v>1.4</v>
      </c>
    </row>
    <row r="11" spans="1:19" x14ac:dyDescent="0.25">
      <c r="A11" s="15">
        <v>302</v>
      </c>
      <c r="B11" s="27">
        <v>487210.18500000006</v>
      </c>
      <c r="C11" s="35"/>
      <c r="D11" s="5">
        <v>3.0000000000000001E-6</v>
      </c>
      <c r="E11" s="4"/>
      <c r="F11" s="6">
        <v>0.75</v>
      </c>
      <c r="G11" s="6"/>
      <c r="H11" s="6">
        <v>1.5894740000000001</v>
      </c>
      <c r="I11" s="6"/>
      <c r="J11" s="5"/>
      <c r="K11" s="6"/>
      <c r="L11" s="6"/>
      <c r="M11" s="6"/>
      <c r="N11" s="6"/>
      <c r="O11" s="6">
        <v>0.66666666666666663</v>
      </c>
      <c r="P11" s="7"/>
      <c r="Q11" s="6">
        <v>1.4</v>
      </c>
    </row>
    <row r="12" spans="1:19" x14ac:dyDescent="0.25">
      <c r="A12" s="15">
        <v>307</v>
      </c>
      <c r="B12" s="28">
        <v>209024.38125000001</v>
      </c>
      <c r="C12" s="35"/>
      <c r="D12" s="5">
        <v>2.9999999999999997E-4</v>
      </c>
      <c r="E12" s="4"/>
      <c r="F12" s="6">
        <v>0.02</v>
      </c>
      <c r="G12" s="6"/>
      <c r="H12" s="6">
        <v>0.52360799999999996</v>
      </c>
      <c r="I12" s="6"/>
      <c r="J12" s="5"/>
      <c r="K12" s="6"/>
      <c r="L12" s="6"/>
      <c r="M12" s="6"/>
      <c r="N12" s="6"/>
      <c r="O12" s="6"/>
      <c r="P12" s="7"/>
      <c r="Q12" s="6">
        <v>1.4</v>
      </c>
    </row>
    <row r="13" spans="1:19" x14ac:dyDescent="0.25">
      <c r="A13" s="15">
        <v>308</v>
      </c>
      <c r="B13" s="27">
        <v>385441.04250000004</v>
      </c>
      <c r="C13" s="35"/>
      <c r="D13" s="5">
        <v>1E-4</v>
      </c>
      <c r="E13" s="4"/>
      <c r="F13" s="6">
        <v>0.03</v>
      </c>
      <c r="G13" s="6"/>
      <c r="H13" s="6">
        <v>0.47087899999999999</v>
      </c>
      <c r="I13" s="6"/>
      <c r="J13" s="5"/>
      <c r="K13" s="6"/>
      <c r="L13" s="6"/>
      <c r="M13" s="6"/>
      <c r="N13" s="6"/>
      <c r="O13" s="6">
        <v>1.1111111111111112</v>
      </c>
      <c r="P13" s="7"/>
      <c r="Q13" s="6">
        <v>1.4</v>
      </c>
    </row>
    <row r="14" spans="1:19" x14ac:dyDescent="0.25">
      <c r="A14" s="41">
        <v>311</v>
      </c>
      <c r="B14" s="27">
        <v>59041.947</v>
      </c>
      <c r="C14" s="35"/>
      <c r="D14" s="5"/>
      <c r="E14" s="4"/>
      <c r="F14" s="6"/>
      <c r="G14" s="6"/>
      <c r="H14" s="6">
        <v>0.96</v>
      </c>
      <c r="I14" s="6"/>
      <c r="J14" s="5"/>
      <c r="K14" s="6"/>
      <c r="L14" s="6"/>
      <c r="M14" s="6"/>
      <c r="N14" s="6"/>
      <c r="O14" s="6">
        <v>0.33333333333333331</v>
      </c>
      <c r="P14" s="7"/>
      <c r="Q14" s="6">
        <v>1.4</v>
      </c>
    </row>
    <row r="15" spans="1:19" ht="15.75" thickBot="1" x14ac:dyDescent="0.3">
      <c r="A15" s="15">
        <v>312</v>
      </c>
      <c r="B15" s="27">
        <v>570887.11499999999</v>
      </c>
      <c r="C15" s="35"/>
      <c r="D15" s="5">
        <v>3.0000000000000001E-6</v>
      </c>
      <c r="E15" s="4"/>
      <c r="F15" s="6">
        <v>0.15</v>
      </c>
      <c r="G15" s="6"/>
      <c r="H15" s="6">
        <v>1.8648640000000001</v>
      </c>
      <c r="I15" s="6"/>
      <c r="J15" s="5"/>
      <c r="K15" s="6"/>
      <c r="L15" s="6"/>
      <c r="M15" s="6"/>
      <c r="N15" s="6"/>
      <c r="O15" s="6">
        <v>0.58823529411764708</v>
      </c>
      <c r="P15" s="7"/>
      <c r="Q15" s="6">
        <v>1.4</v>
      </c>
    </row>
    <row r="16" spans="1:19" ht="15.75" thickBot="1" x14ac:dyDescent="0.3">
      <c r="A16" s="16" t="s">
        <v>9</v>
      </c>
      <c r="B16" s="29">
        <v>354910.71428571403</v>
      </c>
      <c r="C16" s="35">
        <v>400000000</v>
      </c>
      <c r="D16" s="8">
        <v>9.0000000000000006E-5</v>
      </c>
      <c r="E16" s="9">
        <v>4</v>
      </c>
      <c r="F16" s="10">
        <v>0.04</v>
      </c>
      <c r="G16" s="6">
        <v>9.4</v>
      </c>
      <c r="H16" s="10">
        <v>0.96</v>
      </c>
      <c r="I16" s="10">
        <v>4</v>
      </c>
      <c r="J16" s="8">
        <v>430</v>
      </c>
      <c r="K16" s="10">
        <v>0.02</v>
      </c>
      <c r="L16" s="6">
        <v>0.8</v>
      </c>
      <c r="M16" s="6">
        <v>0.8</v>
      </c>
      <c r="N16" s="10">
        <v>0.747</v>
      </c>
      <c r="O16" s="10">
        <v>1</v>
      </c>
      <c r="P16" s="11">
        <v>3</v>
      </c>
      <c r="Q16" s="6">
        <v>1.4</v>
      </c>
    </row>
    <row r="17" spans="1:17" x14ac:dyDescent="0.25">
      <c r="A17" s="17" t="s">
        <v>10</v>
      </c>
      <c r="B17" s="30">
        <f t="shared" ref="B17:Q17" si="0">AVERAGE(B2:B15)</f>
        <v>404354.0246785715</v>
      </c>
      <c r="C17" s="36" t="e">
        <f t="shared" si="0"/>
        <v>#DIV/0!</v>
      </c>
      <c r="D17" s="30">
        <f t="shared" si="0"/>
        <v>1.9626924999999998E-4</v>
      </c>
      <c r="E17" s="20" t="e">
        <f t="shared" si="0"/>
        <v>#DIV/0!</v>
      </c>
      <c r="F17" s="20">
        <f t="shared" si="0"/>
        <v>0.73800833333333327</v>
      </c>
      <c r="G17" s="20" t="e">
        <f t="shared" si="0"/>
        <v>#DIV/0!</v>
      </c>
      <c r="H17" s="20">
        <f t="shared" si="0"/>
        <v>1.7368474285714286</v>
      </c>
      <c r="I17" s="20" t="e">
        <f t="shared" si="0"/>
        <v>#DIV/0!</v>
      </c>
      <c r="J17" s="20" t="e">
        <f t="shared" si="0"/>
        <v>#DIV/0!</v>
      </c>
      <c r="K17" s="20" t="e">
        <f t="shared" si="0"/>
        <v>#DIV/0!</v>
      </c>
      <c r="L17" s="20" t="e">
        <f t="shared" si="0"/>
        <v>#DIV/0!</v>
      </c>
      <c r="M17" s="20" t="e">
        <f t="shared" si="0"/>
        <v>#DIV/0!</v>
      </c>
      <c r="N17" s="20">
        <f t="shared" si="0"/>
        <v>1</v>
      </c>
      <c r="O17" s="20">
        <f t="shared" si="0"/>
        <v>1.3274406058719783</v>
      </c>
      <c r="P17" s="20" t="e">
        <f t="shared" si="0"/>
        <v>#DIV/0!</v>
      </c>
      <c r="Q17" s="20">
        <f t="shared" si="0"/>
        <v>1.4</v>
      </c>
    </row>
    <row r="18" spans="1:17" x14ac:dyDescent="0.25">
      <c r="A18" s="18" t="s">
        <v>11</v>
      </c>
      <c r="B18" s="31">
        <f>_xlfn.STDEV.P(B2:B15)</f>
        <v>251192.65054784785</v>
      </c>
      <c r="C18" s="37" t="e">
        <f t="shared" ref="C18:Q18" si="1">_xlfn.STDEV.P(C2:C15)</f>
        <v>#DIV/0!</v>
      </c>
      <c r="D18" s="31">
        <f t="shared" si="1"/>
        <v>2.8118924193714723E-4</v>
      </c>
      <c r="E18" t="e">
        <f t="shared" si="1"/>
        <v>#DIV/0!</v>
      </c>
      <c r="F18">
        <f t="shared" si="1"/>
        <v>1.8994175995369098</v>
      </c>
      <c r="G18" t="e">
        <f t="shared" si="1"/>
        <v>#DIV/0!</v>
      </c>
      <c r="H18">
        <f t="shared" si="1"/>
        <v>1.1224320033335595</v>
      </c>
      <c r="I18" t="e">
        <f t="shared" si="1"/>
        <v>#DIV/0!</v>
      </c>
      <c r="J18" t="e">
        <f t="shared" si="1"/>
        <v>#DIV/0!</v>
      </c>
      <c r="K18" t="e">
        <f t="shared" si="1"/>
        <v>#DIV/0!</v>
      </c>
      <c r="L18" t="e">
        <f t="shared" si="1"/>
        <v>#DIV/0!</v>
      </c>
      <c r="M18" t="e">
        <f t="shared" si="1"/>
        <v>#DIV/0!</v>
      </c>
      <c r="N18">
        <f t="shared" si="1"/>
        <v>0</v>
      </c>
      <c r="O18">
        <f t="shared" si="1"/>
        <v>1.2353541499564644</v>
      </c>
      <c r="P18" t="e">
        <f t="shared" si="1"/>
        <v>#DIV/0!</v>
      </c>
      <c r="Q18">
        <f t="shared" si="1"/>
        <v>0</v>
      </c>
    </row>
    <row r="19" spans="1:17" x14ac:dyDescent="0.25">
      <c r="A19" s="18" t="s">
        <v>12</v>
      </c>
      <c r="B19" s="31" cm="1">
        <f t="array" ref="B19">AVERAGE(LOG10(B2:B15))</f>
        <v>5.5026636585651447</v>
      </c>
      <c r="C19" s="37" t="e" cm="1">
        <f t="array" ref="C19">AVERAGE(LOG10(C2:C15))</f>
        <v>#NUM!</v>
      </c>
      <c r="D19" s="31" t="e" cm="1">
        <f t="array" ref="D19">AVERAGE(LOG10(D2:D15))</f>
        <v>#NUM!</v>
      </c>
      <c r="E19" t="e" cm="1">
        <f t="array" ref="E19">AVERAGE(LOG10(E2:E15))</f>
        <v>#NUM!</v>
      </c>
      <c r="F19" t="e" cm="1">
        <f t="array" ref="F19">AVERAGE(LOG10(F2:F15))</f>
        <v>#NUM!</v>
      </c>
      <c r="G19" t="e" cm="1">
        <f t="array" ref="G19">AVERAGE(LOG10(G2:G15))</f>
        <v>#NUM!</v>
      </c>
      <c r="H19" cm="1">
        <f t="array" ref="H19">AVERAGE(LOG10(H2:H15))</f>
        <v>0.14715852700766321</v>
      </c>
      <c r="I19" t="e" cm="1">
        <f t="array" ref="I19">AVERAGE(LOG10(I2:I15))</f>
        <v>#NUM!</v>
      </c>
      <c r="J19" t="e" cm="1">
        <f t="array" ref="J19">AVERAGE(LOG10(J2:J15))</f>
        <v>#NUM!</v>
      </c>
      <c r="K19" t="e" cm="1">
        <f t="array" ref="K19">AVERAGE(LOG10(K2:K15))</f>
        <v>#NUM!</v>
      </c>
      <c r="L19" t="e" cm="1">
        <f t="array" ref="L19">AVERAGE(LOG10(L2:L15))</f>
        <v>#NUM!</v>
      </c>
      <c r="M19" t="e" cm="1">
        <f t="array" ref="M19">AVERAGE(LOG10(M2:M15))</f>
        <v>#NUM!</v>
      </c>
      <c r="N19" t="e" cm="1">
        <f t="array" ref="N19">AVERAGE(LOG10(N2:N15))</f>
        <v>#NUM!</v>
      </c>
      <c r="O19" t="e" cm="1">
        <f t="array" ref="O19">AVERAGE(LOG10(O2:O15))</f>
        <v>#NUM!</v>
      </c>
      <c r="P19" t="e" cm="1">
        <f t="array" ref="P19">AVERAGE(LOG10(P2:P15))</f>
        <v>#NUM!</v>
      </c>
      <c r="Q19" cm="1">
        <f t="array" ref="Q19">AVERAGE(LOG10(Q2:Q15))</f>
        <v>0.14612803567823798</v>
      </c>
    </row>
    <row r="20" spans="1:17" ht="15.75" thickBot="1" x14ac:dyDescent="0.3">
      <c r="A20" s="19" t="s">
        <v>13</v>
      </c>
      <c r="B20" s="32" cm="1">
        <f t="array" ref="B20">_xlfn.STDEV.P(LOG10(B2:B15))</f>
        <v>0.32907702695906155</v>
      </c>
      <c r="C20" s="38" t="e" cm="1">
        <f t="array" ref="C20">_xlfn.STDEV.P(LOG10(C2:C15))</f>
        <v>#NUM!</v>
      </c>
      <c r="D20" s="32" t="e" cm="1">
        <f t="array" ref="D20">_xlfn.STDEV.P(LOG10(D2:D15))</f>
        <v>#NUM!</v>
      </c>
      <c r="E20" s="21" t="e" cm="1">
        <f t="array" ref="E20">_xlfn.STDEV.P(LOG10(E2:E15))</f>
        <v>#NUM!</v>
      </c>
      <c r="F20" s="21" t="e" cm="1">
        <f t="array" ref="F20">_xlfn.STDEV.P(LOG10(F2:F15))</f>
        <v>#NUM!</v>
      </c>
      <c r="G20" s="21" t="e" cm="1">
        <f t="array" ref="G20">_xlfn.STDEV.P(LOG10(G2:G15))</f>
        <v>#NUM!</v>
      </c>
      <c r="H20" s="21" cm="1">
        <f t="array" ref="H20">_xlfn.STDEV.P(LOG10(H2:H15))</f>
        <v>0.29085439964573823</v>
      </c>
      <c r="I20" s="21" t="e" cm="1">
        <f t="array" ref="I20">_xlfn.STDEV.P(LOG10(I2:I15))</f>
        <v>#NUM!</v>
      </c>
      <c r="J20" s="21" t="e" cm="1">
        <f t="array" ref="J20">_xlfn.STDEV.P(LOG10(J2:J15))</f>
        <v>#NUM!</v>
      </c>
      <c r="K20" s="21" t="e" cm="1">
        <f t="array" ref="K20">_xlfn.STDEV.P(LOG10(K2:K15))</f>
        <v>#NUM!</v>
      </c>
      <c r="L20" s="21" t="e" cm="1">
        <f t="array" ref="L20">_xlfn.STDEV.P(LOG10(L2:L15))</f>
        <v>#NUM!</v>
      </c>
      <c r="M20" s="21" t="e" cm="1">
        <f t="array" ref="M20">_xlfn.STDEV.P(LOG10(M2:M15))</f>
        <v>#NUM!</v>
      </c>
      <c r="N20" s="21" t="e" cm="1">
        <f t="array" ref="N20">_xlfn.STDEV.P(LOG10(N2:N15))</f>
        <v>#NUM!</v>
      </c>
      <c r="O20" s="21" t="e" cm="1">
        <f t="array" ref="O20">_xlfn.STDEV.P(LOG10(O2:O15))</f>
        <v>#NUM!</v>
      </c>
      <c r="P20" s="21" t="e" cm="1">
        <f t="array" ref="P20">_xlfn.STDEV.P(LOG10(P2:P15))</f>
        <v>#NUM!</v>
      </c>
      <c r="Q20" s="21" cm="1">
        <f t="array" ref="Q20">_xlfn.STDEV.P(LOG10(Q2:Q15))</f>
        <v>2.7755575615628914E-17</v>
      </c>
    </row>
    <row r="23" spans="1:17" x14ac:dyDescent="0.25">
      <c r="A23" s="2"/>
      <c r="B23" s="33"/>
      <c r="C23" s="39"/>
      <c r="D23" s="33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2"/>
    </row>
    <row r="24" spans="1:17" x14ac:dyDescent="0.25">
      <c r="A24" s="4"/>
      <c r="B24" s="33"/>
      <c r="C24" s="39"/>
      <c r="D24" s="5"/>
      <c r="E24" s="4"/>
      <c r="F24" s="6"/>
      <c r="G24" s="6"/>
      <c r="H24" s="6"/>
      <c r="I24" s="6"/>
      <c r="J24" s="5"/>
      <c r="K24" s="6"/>
      <c r="L24" s="6"/>
      <c r="M24" s="6"/>
      <c r="N24" s="6"/>
      <c r="O24" s="6"/>
      <c r="P24" s="4"/>
    </row>
    <row r="25" spans="1:17" x14ac:dyDescent="0.25">
      <c r="B25" s="33"/>
      <c r="C25" s="39"/>
    </row>
    <row r="26" spans="1:17" x14ac:dyDescent="0.25">
      <c r="B26" s="33"/>
      <c r="C26" s="39"/>
    </row>
    <row r="27" spans="1:17" x14ac:dyDescent="0.25">
      <c r="B27" s="33"/>
      <c r="C27" s="39"/>
    </row>
    <row r="28" spans="1:17" x14ac:dyDescent="0.25">
      <c r="B28" s="33"/>
      <c r="C28" s="39"/>
    </row>
    <row r="29" spans="1:17" x14ac:dyDescent="0.25">
      <c r="B29" s="33"/>
      <c r="C29" s="39"/>
    </row>
    <row r="30" spans="1:17" x14ac:dyDescent="0.25">
      <c r="B30" s="33"/>
      <c r="C30" s="39"/>
    </row>
    <row r="31" spans="1:17" x14ac:dyDescent="0.25">
      <c r="B31" s="33"/>
      <c r="C31" s="39"/>
    </row>
    <row r="32" spans="1:17" x14ac:dyDescent="0.25">
      <c r="B32" s="33"/>
      <c r="C32" s="39"/>
    </row>
    <row r="33" spans="2:3" x14ac:dyDescent="0.25">
      <c r="B33" s="33"/>
      <c r="C33" s="39"/>
    </row>
    <row r="34" spans="2:3" x14ac:dyDescent="0.25">
      <c r="B34" s="33"/>
      <c r="C34" s="39"/>
    </row>
    <row r="35" spans="2:3" x14ac:dyDescent="0.25">
      <c r="B35" s="33"/>
      <c r="C35" s="39"/>
    </row>
    <row r="36" spans="2:3" x14ac:dyDescent="0.25">
      <c r="B36" s="33"/>
      <c r="C36" s="39"/>
    </row>
    <row r="37" spans="2:3" x14ac:dyDescent="0.25">
      <c r="B37" s="33"/>
      <c r="C37" s="39"/>
    </row>
    <row r="38" spans="2:3" x14ac:dyDescent="0.25">
      <c r="B38" s="33"/>
    </row>
    <row r="39" spans="2:3" x14ac:dyDescent="0.25">
      <c r="B39" s="33"/>
    </row>
    <row r="40" spans="2:3" x14ac:dyDescent="0.25">
      <c r="B40" s="33"/>
    </row>
    <row r="41" spans="2:3" x14ac:dyDescent="0.25">
      <c r="B41" s="33"/>
    </row>
    <row r="42" spans="2:3" x14ac:dyDescent="0.25">
      <c r="B42" s="3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2.xml><?xml version="1.0" encoding="utf-8"?>
<ds:datastoreItem xmlns:ds="http://schemas.openxmlformats.org/officeDocument/2006/customXml" ds:itemID="{B22CF53A-46AF-425E-A3A2-65DE4BA08E3A}">
  <ds:schemaRefs>
    <ds:schemaRef ds:uri="12c8a52a-4797-4685-bb97-047ba14c8426"/>
    <ds:schemaRef ds:uri="http://purl.org/dc/dcmitype/"/>
    <ds:schemaRef ds:uri="http://purl.org/dc/terms/"/>
    <ds:schemaRef ds:uri="http://schemas.microsoft.com/office/2006/documentManagement/types"/>
    <ds:schemaRef ds:uri="6504cdbf-db99-4e33-8322-15299862d907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7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8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9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2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3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5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6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7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8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9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2024-07-23T01:23:24Z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