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825" documentId="13_ncr:1_{88FE44C8-070E-4DB6-88E4-F6BAD5C61D10}" xr6:coauthVersionLast="47" xr6:coauthVersionMax="47" xr10:uidLastSave="{7F7017EB-3421-4ED4-BDE7-F9F5C34A8E06}"/>
  <bookViews>
    <workbookView xWindow="-120" yWindow="-120" windowWidth="28110" windowHeight="16440" xr2:uid="{387CD507-82B1-4C9D-93D1-010DDFD83030}"/>
  </bookViews>
  <sheets>
    <sheet name="Sheet1" sheetId="3" r:id="rId1"/>
    <sheet name="Sheet3" sheetId="6" r:id="rId2"/>
  </sheets>
  <definedNames>
    <definedName name="_xlcn.WorksheetConnection_Book1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H18" i="6"/>
  <c r="I6" i="6" s="1"/>
  <c r="H6" i="6"/>
  <c r="H7" i="6"/>
  <c r="H8" i="6"/>
  <c r="H9" i="6"/>
  <c r="H10" i="6"/>
  <c r="H11" i="6"/>
  <c r="H12" i="6"/>
  <c r="H13" i="6"/>
  <c r="H14" i="6"/>
  <c r="H15" i="6"/>
  <c r="H16" i="6"/>
  <c r="H17" i="6"/>
  <c r="E13" i="3"/>
  <c r="E11" i="3"/>
  <c r="E10" i="3"/>
  <c r="E9" i="3"/>
  <c r="E8" i="3"/>
  <c r="E7" i="3"/>
  <c r="E6" i="3"/>
  <c r="E5" i="3"/>
  <c r="E4" i="3"/>
  <c r="E3" i="3"/>
  <c r="E2" i="3"/>
  <c r="I17" i="6" l="1"/>
  <c r="I16" i="6"/>
  <c r="I15" i="6"/>
  <c r="I14" i="6"/>
  <c r="I13" i="6"/>
  <c r="I12" i="6"/>
  <c r="I11" i="6"/>
  <c r="I10" i="6"/>
  <c r="I9" i="6"/>
  <c r="I8" i="6"/>
  <c r="I7" i="6"/>
  <c r="E14" i="3"/>
  <c r="D14" i="3" s="1"/>
  <c r="I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<sst xmlns="http://schemas.openxmlformats.org/spreadsheetml/2006/main" count="26" uniqueCount="23">
  <si>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</si>
  <si>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</si>
  <si>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</si>
  <si>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</si>
  <si>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</si>
  <si>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</si>
  <si>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</si>
  <si>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</si>
  <si>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</si>
  <si>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</si>
  <si>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</si>
  <si>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</si>
  <si>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</si>
  <si>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</si>
  <si>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</si>
  <si>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</si>
  <si>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</si>
  <si>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</si>
  <si>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zeta</t>
  </si>
  <si>
    <t>eta</t>
  </si>
  <si>
    <t>K_I1</t>
  </si>
  <si>
    <t>tau_memory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</si>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</sst>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right" vertical="center"/>
    </xf>
    <xf numFmtId="164" fontId="0" fillId="0" borderId="2" xfId="0" applyNumberFormat="1" applyBorder="1"/>
    <xf numFmtId="11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27"/>
  <sheetViews>
    <sheetView tabSelected="1" zoomScale="115" zoomScaleNormal="115" workbookViewId="0">
      <selection activeCell="A15" sqref="A15:XFD18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2" ht="15.75" thickBot="1" x14ac:dyDescent="0.3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ht="15.75" thickBot="1" x14ac:dyDescent="0.3">
      <c r="A2" s="3">
        <v>103</v>
      </c>
      <c r="B2">
        <v>103189.087428342</v>
      </c>
      <c r="C2" s="4">
        <v>30390</v>
      </c>
      <c r="D2" s="4">
        <v>67907</v>
      </c>
      <c r="E2" s="4">
        <f>D2-C2</f>
        <v>37517</v>
      </c>
      <c r="F2">
        <v>40000000</v>
      </c>
      <c r="G2">
        <v>75</v>
      </c>
      <c r="H2" s="8">
        <v>7.4582679014859407E-5</v>
      </c>
      <c r="I2">
        <v>4</v>
      </c>
      <c r="J2">
        <v>2.5244205267383499</v>
      </c>
      <c r="K2">
        <v>177.08885864951799</v>
      </c>
      <c r="L2">
        <v>0.410235952001265</v>
      </c>
      <c r="M2">
        <v>0.101928456012468</v>
      </c>
      <c r="N2">
        <v>7.2347207174613199</v>
      </c>
      <c r="O2">
        <v>0.259369625544768</v>
      </c>
      <c r="P2">
        <v>3.8448105589028501</v>
      </c>
      <c r="Q2">
        <v>2452.64746168396</v>
      </c>
      <c r="R2">
        <v>2.23891173410137E-2</v>
      </c>
      <c r="S2" s="12">
        <v>871.7</v>
      </c>
      <c r="T2" s="12">
        <v>45678</v>
      </c>
      <c r="U2">
        <v>0.261380655505565</v>
      </c>
      <c r="V2">
        <v>10</v>
      </c>
    </row>
    <row r="3" spans="1:22" ht="15.75" thickBot="1" x14ac:dyDescent="0.3">
      <c r="A3" s="3">
        <v>107</v>
      </c>
      <c r="B3">
        <v>58043.2640862935</v>
      </c>
      <c r="C3" s="4">
        <v>6913</v>
      </c>
      <c r="D3" s="4">
        <v>40218</v>
      </c>
      <c r="E3" s="4">
        <f t="shared" ref="E3:E13" si="0">D3-C3</f>
        <v>33305</v>
      </c>
      <c r="F3">
        <v>40000000</v>
      </c>
      <c r="G3">
        <v>75</v>
      </c>
      <c r="H3" s="8">
        <v>1.6296932359406E-6</v>
      </c>
      <c r="I3">
        <v>4</v>
      </c>
      <c r="J3">
        <v>7.0365763237785401</v>
      </c>
      <c r="K3">
        <v>32.8142411026082</v>
      </c>
      <c r="L3">
        <v>1.58641206850278</v>
      </c>
      <c r="M3">
        <v>0.27388922575472802</v>
      </c>
      <c r="N3">
        <v>6.8551552955206301</v>
      </c>
      <c r="O3">
        <v>1.0887844852533599</v>
      </c>
      <c r="P3">
        <v>1.2465683922092901</v>
      </c>
      <c r="Q3">
        <v>4080.5745139402202</v>
      </c>
      <c r="R3">
        <v>2.2945267631526298E-2</v>
      </c>
      <c r="S3" s="12">
        <v>871.7</v>
      </c>
      <c r="T3" s="12">
        <v>45678</v>
      </c>
      <c r="U3">
        <v>0.32302407247138198</v>
      </c>
      <c r="V3">
        <v>3</v>
      </c>
    </row>
    <row r="4" spans="1:22" ht="15.75" thickBot="1" x14ac:dyDescent="0.3">
      <c r="A4" s="3">
        <v>110</v>
      </c>
      <c r="B4">
        <v>125441.02868385099</v>
      </c>
      <c r="C4" s="4">
        <v>4481</v>
      </c>
      <c r="D4" s="4">
        <v>19100</v>
      </c>
      <c r="E4" s="4">
        <f t="shared" si="0"/>
        <v>14619</v>
      </c>
      <c r="F4">
        <v>40000000</v>
      </c>
      <c r="G4">
        <v>75</v>
      </c>
      <c r="H4">
        <v>1.64570361798071E-4</v>
      </c>
      <c r="I4">
        <v>4</v>
      </c>
      <c r="J4">
        <v>1.71348842659353</v>
      </c>
      <c r="K4">
        <v>231.78325731463099</v>
      </c>
      <c r="L4">
        <v>0.45642460505138299</v>
      </c>
      <c r="M4">
        <v>8.9138721052235997E-2</v>
      </c>
      <c r="N4">
        <v>10</v>
      </c>
      <c r="O4">
        <v>0.46790708725573199</v>
      </c>
      <c r="P4">
        <v>9.6798525257394097</v>
      </c>
      <c r="Q4">
        <v>58644.805965244501</v>
      </c>
      <c r="R4">
        <v>8.5349631325328107E-3</v>
      </c>
      <c r="S4" s="12">
        <v>871.7</v>
      </c>
      <c r="T4" s="12">
        <v>45678</v>
      </c>
      <c r="U4">
        <v>0.25285737106720202</v>
      </c>
      <c r="V4">
        <v>5</v>
      </c>
    </row>
    <row r="5" spans="1:22" ht="15.75" thickBot="1" x14ac:dyDescent="0.3">
      <c r="A5" s="3">
        <v>111</v>
      </c>
      <c r="B5">
        <v>133576.32102527999</v>
      </c>
      <c r="C5" s="4">
        <v>6364</v>
      </c>
      <c r="D5" s="4">
        <v>57531</v>
      </c>
      <c r="E5" s="4">
        <f t="shared" si="0"/>
        <v>51167</v>
      </c>
      <c r="F5">
        <v>40000000</v>
      </c>
      <c r="G5">
        <v>75</v>
      </c>
      <c r="H5">
        <v>1.6457041488797999E-4</v>
      </c>
      <c r="I5">
        <v>4</v>
      </c>
      <c r="J5">
        <v>3.3129143148729701</v>
      </c>
      <c r="K5">
        <v>474.51091651891699</v>
      </c>
      <c r="L5">
        <v>5.1757754192343602E-2</v>
      </c>
      <c r="M5">
        <v>1.7872988175643401</v>
      </c>
      <c r="N5">
        <v>5.40015935039946</v>
      </c>
      <c r="O5">
        <v>5.0411678023989798E-2</v>
      </c>
      <c r="P5">
        <v>0.63477057104957701</v>
      </c>
      <c r="Q5">
        <v>2295.23404571937</v>
      </c>
      <c r="R5">
        <v>9.8620494605242202E-4</v>
      </c>
      <c r="S5" s="12">
        <v>871.7</v>
      </c>
      <c r="T5" s="12">
        <v>45678</v>
      </c>
      <c r="U5">
        <v>0.26127293121909401</v>
      </c>
      <c r="V5">
        <v>10</v>
      </c>
    </row>
    <row r="6" spans="1:22" ht="15.75" thickBot="1" x14ac:dyDescent="0.3">
      <c r="A6" s="3">
        <v>112</v>
      </c>
      <c r="B6">
        <v>91874.885289202502</v>
      </c>
      <c r="C6" s="4">
        <v>4888</v>
      </c>
      <c r="D6" s="4">
        <v>25665</v>
      </c>
      <c r="E6" s="4">
        <f t="shared" si="0"/>
        <v>20777</v>
      </c>
      <c r="F6">
        <v>40000000</v>
      </c>
      <c r="G6">
        <v>75</v>
      </c>
      <c r="H6" s="8">
        <v>2.19266286634936E-6</v>
      </c>
      <c r="I6">
        <v>4</v>
      </c>
      <c r="J6">
        <v>9.8794175020007398</v>
      </c>
      <c r="K6">
        <v>38.414336492824802</v>
      </c>
      <c r="L6">
        <v>2.1893030093268901</v>
      </c>
      <c r="M6">
        <v>8.3350656971876297E-2</v>
      </c>
      <c r="N6">
        <v>4.3593718245586297</v>
      </c>
      <c r="O6">
        <v>0.36427966985760701</v>
      </c>
      <c r="P6">
        <v>9.8260269904039799</v>
      </c>
      <c r="Q6">
        <v>1079.1098054230799</v>
      </c>
      <c r="R6">
        <v>4.2188867843813302E-2</v>
      </c>
      <c r="S6" s="12">
        <v>871.7</v>
      </c>
      <c r="T6" s="12">
        <v>45678</v>
      </c>
      <c r="U6">
        <v>0.37933777118740603</v>
      </c>
      <c r="V6">
        <v>5</v>
      </c>
    </row>
    <row r="7" spans="1:22" ht="15.75" thickBot="1" x14ac:dyDescent="0.3">
      <c r="A7" s="3">
        <v>204</v>
      </c>
      <c r="B7">
        <v>130149.547364435</v>
      </c>
      <c r="C7" s="4">
        <v>2096</v>
      </c>
      <c r="D7" s="4">
        <v>5486</v>
      </c>
      <c r="E7" s="4">
        <f t="shared" si="0"/>
        <v>3390</v>
      </c>
      <c r="F7">
        <v>40000000</v>
      </c>
      <c r="G7">
        <v>75</v>
      </c>
      <c r="H7">
        <v>8.57519335229085E-4</v>
      </c>
      <c r="I7">
        <v>4</v>
      </c>
      <c r="J7">
        <v>0.60552356749633796</v>
      </c>
      <c r="K7">
        <v>325.28308362732798</v>
      </c>
      <c r="L7">
        <v>1.58128548481106</v>
      </c>
      <c r="M7">
        <v>0.65059689678451404</v>
      </c>
      <c r="N7">
        <v>3.7666499455673401</v>
      </c>
      <c r="O7">
        <v>0.54699092427504103</v>
      </c>
      <c r="P7">
        <v>1.2014501247367599</v>
      </c>
      <c r="Q7">
        <v>551.96720490423502</v>
      </c>
      <c r="R7">
        <v>7.8074000664548802E-4</v>
      </c>
      <c r="S7" s="12">
        <v>871.7</v>
      </c>
      <c r="T7" s="12">
        <v>45678</v>
      </c>
      <c r="U7">
        <v>0.99280377466332603</v>
      </c>
      <c r="V7">
        <v>5</v>
      </c>
    </row>
    <row r="8" spans="1:22" ht="15.75" thickBot="1" x14ac:dyDescent="0.3">
      <c r="A8" s="3">
        <v>207</v>
      </c>
      <c r="B8">
        <v>1051896.9507343301</v>
      </c>
      <c r="C8" s="4">
        <v>17341</v>
      </c>
      <c r="D8" s="4">
        <v>98610</v>
      </c>
      <c r="E8" s="4">
        <f t="shared" si="0"/>
        <v>81269</v>
      </c>
      <c r="F8">
        <v>40000000</v>
      </c>
      <c r="G8">
        <v>75</v>
      </c>
      <c r="H8">
        <v>1.04435756322969E-4</v>
      </c>
      <c r="I8">
        <v>4</v>
      </c>
      <c r="J8">
        <v>0.16905486783277399</v>
      </c>
      <c r="K8">
        <v>5.4177443780269199</v>
      </c>
      <c r="L8">
        <v>7.1268519054372897E-2</v>
      </c>
      <c r="M8">
        <v>2.6393600084901099</v>
      </c>
      <c r="N8">
        <v>6.6515101560924101</v>
      </c>
      <c r="O8">
        <v>0.416630995976146</v>
      </c>
      <c r="P8">
        <v>4.4128599035569698</v>
      </c>
      <c r="Q8">
        <v>13024.316320370001</v>
      </c>
      <c r="R8">
        <v>1.1108198419894999E-3</v>
      </c>
      <c r="S8" s="12">
        <v>871.7</v>
      </c>
      <c r="T8" s="12">
        <v>45678</v>
      </c>
      <c r="U8">
        <v>0.27072566975611001</v>
      </c>
      <c r="V8">
        <v>5</v>
      </c>
    </row>
    <row r="9" spans="1:22" ht="15.75" thickBot="1" x14ac:dyDescent="0.3">
      <c r="A9" s="3">
        <v>302</v>
      </c>
      <c r="B9">
        <v>156531.75176464999</v>
      </c>
      <c r="C9" s="4">
        <v>5364</v>
      </c>
      <c r="D9" s="4">
        <v>30593</v>
      </c>
      <c r="E9" s="4">
        <f t="shared" si="0"/>
        <v>25229</v>
      </c>
      <c r="F9">
        <v>40000000</v>
      </c>
      <c r="G9">
        <v>75</v>
      </c>
      <c r="H9" s="8">
        <v>2.42046465267867E-6</v>
      </c>
      <c r="I9">
        <v>4</v>
      </c>
      <c r="J9">
        <v>9.7628811950058303</v>
      </c>
      <c r="K9">
        <v>20.269553385183901</v>
      </c>
      <c r="L9">
        <v>1.47149980470124</v>
      </c>
      <c r="M9">
        <v>0.44184685092331499</v>
      </c>
      <c r="N9">
        <v>9.9999999999996803</v>
      </c>
      <c r="O9">
        <v>0.38204182507275702</v>
      </c>
      <c r="P9">
        <v>0.110620042988727</v>
      </c>
      <c r="Q9">
        <v>349.384022560429</v>
      </c>
      <c r="R9">
        <v>2.9433170574157401E-3</v>
      </c>
      <c r="S9" s="12">
        <v>871.7</v>
      </c>
      <c r="T9" s="12">
        <v>45678</v>
      </c>
      <c r="U9">
        <v>0.25125019365531598</v>
      </c>
      <c r="V9">
        <v>10</v>
      </c>
    </row>
    <row r="10" spans="1:22" ht="15.75" thickBot="1" x14ac:dyDescent="0.3">
      <c r="A10" s="3">
        <v>307</v>
      </c>
      <c r="B10">
        <v>118044.80092091</v>
      </c>
      <c r="C10" s="4">
        <v>4836</v>
      </c>
      <c r="D10" s="4">
        <v>29388</v>
      </c>
      <c r="E10" s="4">
        <f t="shared" si="0"/>
        <v>24552</v>
      </c>
      <c r="F10">
        <v>40000000</v>
      </c>
      <c r="G10">
        <v>75</v>
      </c>
      <c r="H10" s="8">
        <v>6.6360807395282102E-6</v>
      </c>
      <c r="I10">
        <v>4</v>
      </c>
      <c r="J10">
        <v>4.7019852580204304</v>
      </c>
      <c r="K10">
        <v>19.437313799934799</v>
      </c>
      <c r="L10">
        <v>5.0657797976079201E-2</v>
      </c>
      <c r="M10">
        <v>1.06617558321271</v>
      </c>
      <c r="N10">
        <v>4.95432193563152</v>
      </c>
      <c r="O10">
        <v>0.71116935779378898</v>
      </c>
      <c r="P10">
        <v>6.9199793038879998</v>
      </c>
      <c r="Q10">
        <v>1287.7400254551601</v>
      </c>
      <c r="R10">
        <v>1.9516668992123E-3</v>
      </c>
      <c r="S10" s="12">
        <v>871.7</v>
      </c>
      <c r="T10" s="12">
        <v>45678</v>
      </c>
      <c r="U10">
        <v>0.27170994733419301</v>
      </c>
      <c r="V10">
        <v>4</v>
      </c>
    </row>
    <row r="11" spans="1:22" ht="15.75" thickBot="1" x14ac:dyDescent="0.3">
      <c r="A11" s="3">
        <v>308</v>
      </c>
      <c r="B11">
        <v>85322.978447038404</v>
      </c>
      <c r="C11" s="4">
        <v>16734</v>
      </c>
      <c r="D11" s="4">
        <v>61797</v>
      </c>
      <c r="E11" s="4">
        <f t="shared" si="0"/>
        <v>45063</v>
      </c>
      <c r="F11">
        <v>40000000</v>
      </c>
      <c r="G11">
        <v>75</v>
      </c>
      <c r="H11" s="8">
        <v>6.6168086888435798E-5</v>
      </c>
      <c r="I11">
        <v>4</v>
      </c>
      <c r="J11">
        <v>1.93406012664767</v>
      </c>
      <c r="K11">
        <v>137.170015467604</v>
      </c>
      <c r="L11">
        <v>0.26668076992533102</v>
      </c>
      <c r="M11">
        <v>7.4119942334391606E-2</v>
      </c>
      <c r="N11">
        <v>7.3920775296511296</v>
      </c>
      <c r="O11">
        <v>5.0325970680549698E-2</v>
      </c>
      <c r="P11">
        <v>6.4285963489534996</v>
      </c>
      <c r="Q11">
        <v>4321.4200264376304</v>
      </c>
      <c r="R11">
        <v>2.3072912166969901E-2</v>
      </c>
      <c r="S11" s="12">
        <v>871.7</v>
      </c>
      <c r="T11" s="12">
        <v>45678</v>
      </c>
      <c r="U11">
        <v>0.25709184438923299</v>
      </c>
      <c r="V11">
        <v>10</v>
      </c>
    </row>
    <row r="12" spans="1:22" ht="15.75" thickBot="1" x14ac:dyDescent="0.3">
      <c r="A12" s="9">
        <v>311</v>
      </c>
      <c r="B12" s="10">
        <v>21917.343068197501</v>
      </c>
      <c r="C12" s="4">
        <v>7464</v>
      </c>
      <c r="D12" s="11">
        <v>21372</v>
      </c>
      <c r="E12" s="4">
        <f>D12-C12</f>
        <v>13908</v>
      </c>
      <c r="F12" s="12">
        <v>40000000</v>
      </c>
      <c r="G12" s="12">
        <v>75</v>
      </c>
      <c r="H12" s="8">
        <v>7.6725526940658298E-5</v>
      </c>
      <c r="I12">
        <v>4</v>
      </c>
      <c r="J12">
        <v>2.8142548070064799</v>
      </c>
      <c r="K12">
        <v>167.154406609994</v>
      </c>
      <c r="L12">
        <v>3.1738830991760199</v>
      </c>
      <c r="M12">
        <v>6.4683017667531498E-2</v>
      </c>
      <c r="N12">
        <v>10</v>
      </c>
      <c r="O12">
        <v>0.45277330498498902</v>
      </c>
      <c r="P12">
        <v>9.9439470860029093</v>
      </c>
      <c r="Q12">
        <v>5392.1285240377701</v>
      </c>
      <c r="R12">
        <v>1.08747658222428E-2</v>
      </c>
      <c r="S12" s="12">
        <v>871.7</v>
      </c>
      <c r="T12" s="12">
        <v>45678</v>
      </c>
      <c r="U12" s="12">
        <v>1.0128532086891699</v>
      </c>
      <c r="V12">
        <v>10</v>
      </c>
    </row>
    <row r="13" spans="1:22" ht="15.75" thickBot="1" x14ac:dyDescent="0.3">
      <c r="A13" s="3">
        <v>312</v>
      </c>
      <c r="B13">
        <v>95894.777504065001</v>
      </c>
      <c r="C13" s="4">
        <v>6270</v>
      </c>
      <c r="D13" s="4">
        <v>16820</v>
      </c>
      <c r="E13" s="4">
        <f t="shared" si="0"/>
        <v>10550</v>
      </c>
      <c r="F13">
        <v>40000000</v>
      </c>
      <c r="G13">
        <v>75</v>
      </c>
      <c r="H13" s="8">
        <v>1.0001519852756301E-5</v>
      </c>
      <c r="I13">
        <v>4</v>
      </c>
      <c r="J13">
        <v>2.1628182638801698</v>
      </c>
      <c r="K13">
        <v>121.221535276854</v>
      </c>
      <c r="L13">
        <v>6.9748687950637794E-2</v>
      </c>
      <c r="M13">
        <v>0.632207236651946</v>
      </c>
      <c r="N13">
        <v>9.7218109358858307</v>
      </c>
      <c r="O13">
        <v>0.50208604963793202</v>
      </c>
      <c r="P13">
        <v>9.8987433021209394</v>
      </c>
      <c r="Q13">
        <v>69234.789447806805</v>
      </c>
      <c r="R13">
        <v>2.0756791165936002E-3</v>
      </c>
      <c r="S13" s="12">
        <v>871.7</v>
      </c>
      <c r="T13" s="12">
        <v>45678</v>
      </c>
      <c r="U13">
        <v>0.34769792617772399</v>
      </c>
      <c r="V13">
        <v>5</v>
      </c>
    </row>
    <row r="14" spans="1:22" ht="15.75" thickBot="1" x14ac:dyDescent="0.3">
      <c r="A14" t="s">
        <v>11</v>
      </c>
      <c r="B14">
        <v>125751.18190060501</v>
      </c>
      <c r="C14" s="4">
        <v>7497</v>
      </c>
      <c r="D14" s="4">
        <f>C14+E14</f>
        <v>37609.166666666672</v>
      </c>
      <c r="E14" s="4">
        <f>AVERAGE(E2:E13)</f>
        <v>30112.166666666668</v>
      </c>
      <c r="F14">
        <v>40000000</v>
      </c>
      <c r="G14">
        <v>75</v>
      </c>
      <c r="H14" s="8">
        <v>4.8859709573795603E-5</v>
      </c>
      <c r="I14">
        <v>4</v>
      </c>
      <c r="J14">
        <v>2.8374864452792399</v>
      </c>
      <c r="K14">
        <v>141.158568635813</v>
      </c>
      <c r="L14">
        <v>1.33341492109599</v>
      </c>
      <c r="M14">
        <v>0.180406414393667</v>
      </c>
      <c r="N14">
        <v>7.4308732272366003</v>
      </c>
      <c r="O14">
        <v>0.17083007858299301</v>
      </c>
      <c r="P14">
        <v>0.27347146859828902</v>
      </c>
      <c r="Q14">
        <v>100000</v>
      </c>
      <c r="R14">
        <v>4.6901596538974997E-3</v>
      </c>
      <c r="S14" s="12">
        <v>871.7</v>
      </c>
      <c r="T14" s="12">
        <v>45678</v>
      </c>
      <c r="U14">
        <v>0.26602221398218401</v>
      </c>
    </row>
    <row r="15" spans="1:22" x14ac:dyDescent="0.25">
      <c r="B15" s="2"/>
      <c r="C15" s="2"/>
      <c r="D15" s="2"/>
      <c r="E15" s="2"/>
      <c r="G15" s="3"/>
      <c r="H15" s="5"/>
      <c r="I15" s="7"/>
    </row>
    <row r="16" spans="1:22" x14ac:dyDescent="0.25">
      <c r="B16" s="2"/>
      <c r="C16" s="2"/>
      <c r="D16" s="2"/>
      <c r="E16" s="2"/>
      <c r="G16" s="3"/>
      <c r="H16" s="5"/>
      <c r="I16" s="7"/>
    </row>
    <row r="17" spans="2:9" x14ac:dyDescent="0.25">
      <c r="B17" s="2"/>
      <c r="C17" s="2"/>
      <c r="D17" s="2"/>
      <c r="E17" s="2"/>
      <c r="G17" s="3"/>
      <c r="H17" s="5"/>
      <c r="I17" s="7"/>
    </row>
    <row r="18" spans="2:9" x14ac:dyDescent="0.25">
      <c r="B18" s="2"/>
      <c r="C18" s="2"/>
      <c r="D18" s="2"/>
      <c r="E18" s="2"/>
      <c r="G18" s="3"/>
      <c r="H18" s="6"/>
      <c r="I18" s="7"/>
    </row>
    <row r="19" spans="2:9" x14ac:dyDescent="0.25">
      <c r="B19" s="2"/>
      <c r="C19" s="2"/>
      <c r="D19" s="2"/>
      <c r="E19" s="2"/>
      <c r="G19" s="3"/>
      <c r="H19" s="5"/>
      <c r="I19" s="7"/>
    </row>
    <row r="20" spans="2:9" x14ac:dyDescent="0.25">
      <c r="B20" s="2"/>
      <c r="C20" s="2"/>
      <c r="D20" s="2"/>
      <c r="E20" s="2"/>
      <c r="H20" s="6"/>
      <c r="I20" s="7"/>
    </row>
    <row r="21" spans="2:9" x14ac:dyDescent="0.25">
      <c r="C21" s="2"/>
      <c r="I21" s="7"/>
    </row>
    <row r="22" spans="2:9" x14ac:dyDescent="0.25">
      <c r="C22" s="2"/>
      <c r="I22" s="7"/>
    </row>
    <row r="23" spans="2:9" x14ac:dyDescent="0.25">
      <c r="C23" s="2"/>
      <c r="I23" s="7"/>
    </row>
    <row r="24" spans="2:9" x14ac:dyDescent="0.25">
      <c r="C24" s="2"/>
      <c r="I24" s="7"/>
    </row>
    <row r="25" spans="2:9" x14ac:dyDescent="0.25">
      <c r="C25" s="2"/>
      <c r="I25" s="7"/>
    </row>
    <row r="26" spans="2:9" x14ac:dyDescent="0.25">
      <c r="I26" s="7"/>
    </row>
    <row r="27" spans="2:9" x14ac:dyDescent="0.25">
      <c r="I27" s="7"/>
    </row>
  </sheetData>
  <conditionalFormatting sqref="B2:B1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1 C13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3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3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3770-82AD-4C00-880A-B928C4CF25DC}">
  <dimension ref="F5:I19"/>
  <sheetViews>
    <sheetView workbookViewId="0">
      <selection activeCell="G18" sqref="G18"/>
    </sheetView>
  </sheetViews>
  <sheetFormatPr defaultRowHeight="15" x14ac:dyDescent="0.25"/>
  <sheetData>
    <row r="5" spans="6:9" x14ac:dyDescent="0.25">
      <c r="F5" s="1" t="s">
        <v>9</v>
      </c>
      <c r="G5" t="s">
        <v>15</v>
      </c>
    </row>
    <row r="6" spans="6:9" x14ac:dyDescent="0.25">
      <c r="F6" s="3">
        <v>103</v>
      </c>
      <c r="G6" s="4">
        <v>30390</v>
      </c>
      <c r="H6">
        <f>LOG10(G6)</f>
        <v>4.4827307000799426</v>
      </c>
      <c r="I6">
        <f>(H6-H$18)^2</f>
        <v>0.36926214428500592</v>
      </c>
    </row>
    <row r="7" spans="6:9" x14ac:dyDescent="0.25">
      <c r="F7" s="3">
        <v>107</v>
      </c>
      <c r="G7" s="4">
        <v>6913</v>
      </c>
      <c r="H7">
        <f t="shared" ref="H7:H17" si="0">LOG10(G7)</f>
        <v>3.8396665568824333</v>
      </c>
      <c r="I7">
        <f t="shared" ref="I7:I17" si="1">(H7-H$18)^2</f>
        <v>1.2527852488771331E-3</v>
      </c>
    </row>
    <row r="8" spans="6:9" x14ac:dyDescent="0.25">
      <c r="F8" s="3">
        <v>110</v>
      </c>
      <c r="G8" s="4">
        <v>4481</v>
      </c>
      <c r="H8">
        <f t="shared" si="0"/>
        <v>3.6513749439130434</v>
      </c>
      <c r="I8">
        <f t="shared" si="1"/>
        <v>5.0035569521907665E-2</v>
      </c>
    </row>
    <row r="9" spans="6:9" x14ac:dyDescent="0.25">
      <c r="F9" s="3">
        <v>111</v>
      </c>
      <c r="G9" s="4">
        <v>6364</v>
      </c>
      <c r="H9">
        <f t="shared" si="0"/>
        <v>3.8037301709745441</v>
      </c>
      <c r="I9">
        <f t="shared" si="1"/>
        <v>5.0881247454248445E-3</v>
      </c>
    </row>
    <row r="10" spans="6:9" x14ac:dyDescent="0.25">
      <c r="F10" s="3">
        <v>112</v>
      </c>
      <c r="G10" s="4">
        <v>4888</v>
      </c>
      <c r="H10">
        <f t="shared" si="0"/>
        <v>3.6891311972344978</v>
      </c>
      <c r="I10">
        <f t="shared" si="1"/>
        <v>3.4569989501221629E-2</v>
      </c>
    </row>
    <row r="11" spans="6:9" x14ac:dyDescent="0.25">
      <c r="F11" s="3">
        <v>204</v>
      </c>
      <c r="G11" s="4">
        <v>2096</v>
      </c>
      <c r="H11">
        <f t="shared" si="0"/>
        <v>3.321391278311689</v>
      </c>
      <c r="I11">
        <f t="shared" si="1"/>
        <v>0.3065504523784997</v>
      </c>
    </row>
    <row r="12" spans="6:9" x14ac:dyDescent="0.25">
      <c r="F12" s="3">
        <v>207</v>
      </c>
      <c r="G12" s="4">
        <v>17341</v>
      </c>
      <c r="H12">
        <f t="shared" si="0"/>
        <v>4.2390741382358934</v>
      </c>
      <c r="I12">
        <f t="shared" si="1"/>
        <v>0.13250537305233434</v>
      </c>
    </row>
    <row r="13" spans="6:9" x14ac:dyDescent="0.25">
      <c r="F13" s="3">
        <v>302</v>
      </c>
      <c r="G13" s="4">
        <v>5364</v>
      </c>
      <c r="H13">
        <f t="shared" si="0"/>
        <v>3.7294887691795613</v>
      </c>
      <c r="I13">
        <f t="shared" si="1"/>
        <v>2.1191351071143186E-2</v>
      </c>
    </row>
    <row r="14" spans="6:9" x14ac:dyDescent="0.25">
      <c r="F14" s="3">
        <v>307</v>
      </c>
      <c r="G14" s="4">
        <v>4836</v>
      </c>
      <c r="H14">
        <f t="shared" si="0"/>
        <v>3.6844862921887342</v>
      </c>
      <c r="I14">
        <f t="shared" si="1"/>
        <v>3.6318819649011264E-2</v>
      </c>
    </row>
    <row r="15" spans="6:9" x14ac:dyDescent="0.25">
      <c r="F15" s="3">
        <v>308</v>
      </c>
      <c r="G15" s="4">
        <v>16734</v>
      </c>
      <c r="H15">
        <f t="shared" si="0"/>
        <v>4.2235997646496939</v>
      </c>
      <c r="I15">
        <f t="shared" si="1"/>
        <v>0.12147908685916854</v>
      </c>
    </row>
    <row r="16" spans="6:9" x14ac:dyDescent="0.25">
      <c r="F16" s="3">
        <v>311</v>
      </c>
      <c r="G16" s="4">
        <v>7464</v>
      </c>
      <c r="H16">
        <f t="shared" si="0"/>
        <v>3.8729716307384434</v>
      </c>
      <c r="I16">
        <f t="shared" si="1"/>
        <v>4.3665646255565478E-6</v>
      </c>
    </row>
    <row r="17" spans="6:9" x14ac:dyDescent="0.25">
      <c r="F17" s="3">
        <v>312</v>
      </c>
      <c r="G17" s="4">
        <v>6270</v>
      </c>
      <c r="H17">
        <f t="shared" si="0"/>
        <v>3.7972675408307164</v>
      </c>
      <c r="I17">
        <f t="shared" si="1"/>
        <v>6.0518632698953068E-3</v>
      </c>
    </row>
    <row r="18" spans="6:9" x14ac:dyDescent="0.25">
      <c r="F18" t="s">
        <v>11</v>
      </c>
      <c r="G18" s="4">
        <v>7500</v>
      </c>
      <c r="H18">
        <f>LOG10(MAX(G18,1))</f>
        <v>3.8750612633917001</v>
      </c>
      <c r="I18">
        <f>SUM(I6:I17)</f>
        <v>1.0843099261471154</v>
      </c>
    </row>
    <row r="19" spans="6:9" x14ac:dyDescent="0.25">
      <c r="G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0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2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5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6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7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8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5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9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2025-02-13T15:44:43Z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