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VPC/python/"/>
    </mc:Choice>
  </mc:AlternateContent>
  <xr:revisionPtr revIDLastSave="404" documentId="8_{8D553708-8E1A-4426-AD0B-529CDDC3D8F9}" xr6:coauthVersionLast="47" xr6:coauthVersionMax="47" xr10:uidLastSave="{26D36281-6EEA-48F2-A1B5-81D183E78DEF}"/>
  <bookViews>
    <workbookView xWindow="-120" yWindow="-120" windowWidth="29040" windowHeight="15990" activeTab="1" xr2:uid="{E5878CB4-429F-4FB6-A265-75CE9F76A5EC}"/>
  </bookViews>
  <sheets>
    <sheet name="Sheet1" sheetId="1" r:id="rId1"/>
    <sheet name="Sheet3" sheetId="4" r:id="rId2"/>
  </sheets>
  <definedNames>
    <definedName name="_xlnm._FilterDatabase" localSheetId="0" hidden="1">Sheet1!$A$1:$D$76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8" i="4" l="1"/>
  <c r="O91" i="4"/>
  <c r="N91" i="4"/>
  <c r="O80" i="4"/>
  <c r="P80" i="4" s="1"/>
  <c r="P79" i="4"/>
  <c r="H28" i="1"/>
  <c r="P81" i="4"/>
  <c r="P82" i="4"/>
  <c r="P83" i="4"/>
  <c r="P84" i="4"/>
  <c r="P85" i="4"/>
  <c r="P86" i="4"/>
  <c r="P87" i="4"/>
  <c r="P89" i="4"/>
  <c r="P90" i="4"/>
  <c r="P78" i="4"/>
  <c r="D60" i="4"/>
  <c r="D76" i="4"/>
  <c r="D68" i="4"/>
  <c r="D64" i="4"/>
  <c r="D56" i="4"/>
  <c r="D52" i="4"/>
  <c r="D48" i="4"/>
  <c r="D44" i="4"/>
  <c r="D32" i="4"/>
  <c r="D28" i="4"/>
  <c r="D24" i="4"/>
  <c r="D13" i="4"/>
  <c r="D9" i="4"/>
  <c r="D75" i="4"/>
  <c r="D67" i="4"/>
  <c r="D63" i="4"/>
  <c r="D55" i="4"/>
  <c r="D51" i="4"/>
  <c r="D47" i="4"/>
  <c r="D43" i="4"/>
  <c r="D39" i="4"/>
  <c r="D31" i="4"/>
  <c r="D27" i="4"/>
  <c r="D16" i="4"/>
  <c r="D12" i="4"/>
  <c r="D8" i="4"/>
  <c r="D4" i="4"/>
  <c r="D74" i="4"/>
  <c r="D70" i="4"/>
  <c r="D66" i="4"/>
  <c r="D62" i="4"/>
  <c r="D54" i="4"/>
  <c r="D50" i="4"/>
  <c r="D46" i="4"/>
  <c r="D42" i="4"/>
  <c r="D38" i="4"/>
  <c r="D30" i="4"/>
  <c r="D26" i="4"/>
  <c r="D23" i="4"/>
  <c r="D11" i="4"/>
  <c r="D7" i="4"/>
  <c r="D73" i="4"/>
  <c r="D69" i="4"/>
  <c r="D65" i="4"/>
  <c r="D61" i="4"/>
  <c r="D53" i="4"/>
  <c r="D49" i="4"/>
  <c r="D45" i="4"/>
  <c r="D41" i="4"/>
  <c r="D37" i="4"/>
  <c r="D33" i="4"/>
  <c r="D29" i="4"/>
  <c r="D25" i="4"/>
  <c r="D22" i="4"/>
  <c r="D18" i="4"/>
  <c r="D14" i="4"/>
  <c r="D10" i="4"/>
  <c r="D6" i="4"/>
  <c r="D76" i="1"/>
  <c r="D57" i="1"/>
  <c r="D39" i="1"/>
  <c r="D38" i="1"/>
  <c r="D74" i="1"/>
  <c r="D55" i="1"/>
  <c r="D37" i="1"/>
  <c r="D73" i="1"/>
  <c r="D54" i="1"/>
  <c r="D36" i="1"/>
  <c r="D71" i="1"/>
  <c r="D52" i="1"/>
  <c r="D34" i="1"/>
  <c r="D70" i="1"/>
  <c r="D51" i="1"/>
  <c r="D33" i="1"/>
  <c r="D69" i="1"/>
  <c r="D50" i="1"/>
  <c r="D32" i="1"/>
  <c r="D68" i="1"/>
  <c r="D49" i="1"/>
  <c r="D31" i="1"/>
  <c r="D48" i="1"/>
  <c r="D30" i="1"/>
  <c r="D65" i="1"/>
  <c r="D46" i="1"/>
  <c r="D28" i="1"/>
  <c r="D64" i="1"/>
  <c r="D45" i="1"/>
  <c r="D27" i="1"/>
  <c r="D63" i="1"/>
  <c r="D26" i="1"/>
  <c r="D43" i="1"/>
  <c r="D60" i="1"/>
  <c r="D42" i="1"/>
  <c r="D23" i="1"/>
  <c r="D59" i="1"/>
  <c r="D41" i="1"/>
  <c r="D22" i="1"/>
  <c r="D40" i="1"/>
  <c r="D20" i="1"/>
  <c r="D19" i="1"/>
  <c r="D18" i="1"/>
  <c r="D17" i="1"/>
  <c r="H5" i="1" s="1"/>
  <c r="D15" i="1"/>
  <c r="D14" i="1"/>
  <c r="D13" i="1"/>
  <c r="D12" i="1"/>
  <c r="H4" i="1" s="1"/>
  <c r="D11" i="1"/>
  <c r="D10" i="1"/>
  <c r="D9" i="1"/>
  <c r="D8" i="1"/>
  <c r="D7" i="1"/>
  <c r="D6" i="1"/>
  <c r="D5" i="1"/>
  <c r="D4" i="1"/>
  <c r="D3" i="1"/>
  <c r="P91" i="4" l="1"/>
  <c r="H2" i="1"/>
  <c r="H3" i="1"/>
  <c r="G2" i="1"/>
  <c r="G3" i="1"/>
  <c r="G4" i="1"/>
  <c r="G5" i="1"/>
  <c r="J5" i="1" l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<sst xmlns="http://schemas.openxmlformats.org/spreadsheetml/2006/main" count="21" uniqueCount="14">
  <si>
    <t>ID</t>
  </si>
  <si>
    <t>TIME</t>
  </si>
  <si>
    <t>Y</t>
  </si>
  <si>
    <t>Ylog</t>
  </si>
  <si>
    <t>Time</t>
  </si>
  <si>
    <t>Ymean</t>
  </si>
  <si>
    <t>Y+</t>
  </si>
  <si>
    <t>Ystd</t>
  </si>
  <si>
    <t>Y-</t>
  </si>
  <si>
    <t>Slope</t>
  </si>
  <si>
    <t>Mean</t>
  </si>
  <si>
    <t>~delta</t>
  </si>
  <si>
    <t>TimeLocal</t>
  </si>
  <si>
    <t>V0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</si>
</sst>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9614044194566889"/>
                  <c:y val="0.141049480968451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Sheet1!$B$2:$B$76</c:f>
              <c:numCache>
                <c:formatCode>General</c:formatCode>
                <c:ptCount val="7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</c:numCache>
            </c:numRef>
          </c:xVal>
          <c:yVal>
            <c:numRef>
              <c:f>Sheet1!$D$2:$D$76</c:f>
              <c:numCache>
                <c:formatCode>General</c:formatCode>
                <c:ptCount val="75"/>
                <c:pt idx="0">
                  <c:v>0</c:v>
                </c:pt>
                <c:pt idx="1">
                  <c:v>5.3948245236591408</c:v>
                </c:pt>
                <c:pt idx="2">
                  <c:v>4.7028611705729295</c:v>
                </c:pt>
                <c:pt idx="3">
                  <c:v>3.4061994236633129</c:v>
                </c:pt>
                <c:pt idx="4">
                  <c:v>2.9216864754836021</c:v>
                </c:pt>
                <c:pt idx="5">
                  <c:v>5.2335113705749565</c:v>
                </c:pt>
                <c:pt idx="6">
                  <c:v>5.2335113705749565</c:v>
                </c:pt>
                <c:pt idx="7">
                  <c:v>5.2335113705749565</c:v>
                </c:pt>
                <c:pt idx="8">
                  <c:v>2.9258275746247424</c:v>
                </c:pt>
                <c:pt idx="9">
                  <c:v>4.7454885801411457</c:v>
                </c:pt>
                <c:pt idx="10">
                  <c:v>5.7576761039599962</c:v>
                </c:pt>
                <c:pt idx="11">
                  <c:v>5.2273235556807043</c:v>
                </c:pt>
                <c:pt idx="12">
                  <c:v>7.0053674077344672</c:v>
                </c:pt>
                <c:pt idx="13">
                  <c:v>7.3333171278763789</c:v>
                </c:pt>
                <c:pt idx="14">
                  <c:v>0</c:v>
                </c:pt>
                <c:pt idx="15">
                  <c:v>6.4900145546065566</c:v>
                </c:pt>
                <c:pt idx="16">
                  <c:v>6.463650701501817</c:v>
                </c:pt>
                <c:pt idx="17">
                  <c:v>5.3508389545825539</c:v>
                </c:pt>
                <c:pt idx="18">
                  <c:v>3.2260841159758238</c:v>
                </c:pt>
                <c:pt idx="19">
                  <c:v>0</c:v>
                </c:pt>
                <c:pt idx="20">
                  <c:v>5.8713785102277276</c:v>
                </c:pt>
                <c:pt idx="21">
                  <c:v>5.4446255496991531</c:v>
                </c:pt>
                <c:pt idx="22">
                  <c:v>0</c:v>
                </c:pt>
                <c:pt idx="23">
                  <c:v>0</c:v>
                </c:pt>
                <c:pt idx="24">
                  <c:v>5.2518376824661352</c:v>
                </c:pt>
                <c:pt idx="25">
                  <c:v>5.442365300922031</c:v>
                </c:pt>
                <c:pt idx="26">
                  <c:v>5.8956092635736077</c:v>
                </c:pt>
                <c:pt idx="27">
                  <c:v>0</c:v>
                </c:pt>
                <c:pt idx="28">
                  <c:v>3.197831693328903</c:v>
                </c:pt>
                <c:pt idx="29">
                  <c:v>6.2640360979047482</c:v>
                </c:pt>
                <c:pt idx="30">
                  <c:v>5.8066438783566552</c:v>
                </c:pt>
                <c:pt idx="31">
                  <c:v>8.1666500947376388</c:v>
                </c:pt>
                <c:pt idx="32">
                  <c:v>6.3489991789145153</c:v>
                </c:pt>
                <c:pt idx="33">
                  <c:v>0</c:v>
                </c:pt>
                <c:pt idx="34">
                  <c:v>3.5051499783199058</c:v>
                </c:pt>
                <c:pt idx="35">
                  <c:v>4.5358129375388927</c:v>
                </c:pt>
                <c:pt idx="36">
                  <c:v>2.8965262174895554</c:v>
                </c:pt>
                <c:pt idx="37">
                  <c:v>3.8442285813016279</c:v>
                </c:pt>
                <c:pt idx="38">
                  <c:v>3.3047058982127653</c:v>
                </c:pt>
                <c:pt idx="39">
                  <c:v>5.122291258697234</c:v>
                </c:pt>
                <c:pt idx="40">
                  <c:v>6.5217025611528463</c:v>
                </c:pt>
                <c:pt idx="41">
                  <c:v>4.516892181651242</c:v>
                </c:pt>
                <c:pt idx="42">
                  <c:v>0</c:v>
                </c:pt>
                <c:pt idx="43">
                  <c:v>4.7160868537748319</c:v>
                </c:pt>
                <c:pt idx="44">
                  <c:v>6.1454441040410508</c:v>
                </c:pt>
                <c:pt idx="45">
                  <c:v>0</c:v>
                </c:pt>
                <c:pt idx="46">
                  <c:v>2.9344984512435679</c:v>
                </c:pt>
                <c:pt idx="47">
                  <c:v>4.7736621341582177</c:v>
                </c:pt>
                <c:pt idx="48">
                  <c:v>5.8927505598760508</c:v>
                </c:pt>
                <c:pt idx="49">
                  <c:v>5.987829764784073</c:v>
                </c:pt>
                <c:pt idx="50">
                  <c:v>5.726229073683454</c:v>
                </c:pt>
                <c:pt idx="51">
                  <c:v>0</c:v>
                </c:pt>
                <c:pt idx="52">
                  <c:v>7.2797764390576933</c:v>
                </c:pt>
                <c:pt idx="53">
                  <c:v>5.3902142158386654</c:v>
                </c:pt>
                <c:pt idx="54">
                  <c:v>0</c:v>
                </c:pt>
                <c:pt idx="55">
                  <c:v>6.4570294197307767</c:v>
                </c:pt>
                <c:pt idx="56">
                  <c:v>0</c:v>
                </c:pt>
                <c:pt idx="57">
                  <c:v>4.1605585621075578</c:v>
                </c:pt>
                <c:pt idx="58">
                  <c:v>5.7117355434534565</c:v>
                </c:pt>
                <c:pt idx="59">
                  <c:v>0</c:v>
                </c:pt>
                <c:pt idx="60">
                  <c:v>0</c:v>
                </c:pt>
                <c:pt idx="61">
                  <c:v>3.9674543681827408</c:v>
                </c:pt>
                <c:pt idx="62">
                  <c:v>5.7763226454454557</c:v>
                </c:pt>
                <c:pt idx="63">
                  <c:v>2.4533183400470375</c:v>
                </c:pt>
                <c:pt idx="64">
                  <c:v>0</c:v>
                </c:pt>
                <c:pt idx="65">
                  <c:v>0</c:v>
                </c:pt>
                <c:pt idx="66">
                  <c:v>2.6720978579357175</c:v>
                </c:pt>
                <c:pt idx="67">
                  <c:v>6.055657321824981</c:v>
                </c:pt>
                <c:pt idx="68">
                  <c:v>6.3328388362158412</c:v>
                </c:pt>
                <c:pt idx="69">
                  <c:v>5.239754811505569</c:v>
                </c:pt>
                <c:pt idx="70">
                  <c:v>0</c:v>
                </c:pt>
                <c:pt idx="71">
                  <c:v>4.4737788346467244</c:v>
                </c:pt>
                <c:pt idx="72">
                  <c:v>5.2000922826321068</c:v>
                </c:pt>
                <c:pt idx="73">
                  <c:v>0</c:v>
                </c:pt>
                <c:pt idx="74">
                  <c:v>6.1351686024721932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1-4961-B2FB-67EB76D41C39}"/>
            </c:ext>
          </c:extLst>
        </c:ser>
        <c:ser>
          <c:idx val="1"/>
          <c:order val="1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Sheet1!$H$2:$H$5</c:f>
                <c:numCache>
                  <c:formatCode>General</c:formatCode>
                  <c:ptCount val="4"/>
                  <c:pt idx="0">
                    <c:v>1.9959181734205009</c:v>
                  </c:pt>
                  <c:pt idx="1">
                    <c:v>2.5737603037918899</c:v>
                  </c:pt>
                  <c:pt idx="2">
                    <c:v>2.4498656695660208</c:v>
                  </c:pt>
                  <c:pt idx="3">
                    <c:v>2.5441435290427257</c:v>
                  </c:pt>
                </c:numCache>
              </c:numRef>
            </c:plus>
            <c:minus>
              <c:numRef>
                <c:f>Sheet1!$H$2:$H$5</c:f>
                <c:numCache>
                  <c:formatCode>General</c:formatCode>
                  <c:ptCount val="4"/>
                  <c:pt idx="0">
                    <c:v>1.9959181734205009</c:v>
                  </c:pt>
                  <c:pt idx="1">
                    <c:v>2.5737603037918899</c:v>
                  </c:pt>
                  <c:pt idx="2">
                    <c:v>2.4498656695660208</c:v>
                  </c:pt>
                  <c:pt idx="3">
                    <c:v>2.5441435290427257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Sheet1!$K$2:$K$5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4.5606154937783181</c:v>
                </c:pt>
                <c:pt idx="1">
                  <c:v>3.8142997349884786</c:v>
                </c:pt>
                <c:pt idx="2">
                  <c:v>4.1538396064390257</c:v>
                </c:pt>
                <c:pt idx="3">
                  <c:v>3.0620409477089146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D1-4961-B2FB-67EB76D41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67551"/>
        <c:axId val="144866591"/>
      </c:scatterChart>
      <c:valAx>
        <c:axId val="144867551"/>
        <c:scaling>
          <c:orientation val="minMax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6591"/>
        <c:crosses val="autoZero"/>
        <c:crossBetween val="midCat"/>
        <c:majorUnit val="1"/>
      </c:valAx>
      <c:valAx>
        <c:axId val="1448665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Log10(Nasal Virus)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Sheet1!$H$2:$H$5</c:f>
                <c:numCache>
                  <c:formatCode>General</c:formatCode>
                  <c:ptCount val="4"/>
                  <c:pt idx="0">
                    <c:v>1.9959181734205009</c:v>
                  </c:pt>
                  <c:pt idx="1">
                    <c:v>2.5737603037918899</c:v>
                  </c:pt>
                  <c:pt idx="2">
                    <c:v>2.4498656695660208</c:v>
                  </c:pt>
                  <c:pt idx="3">
                    <c:v>2.5441435290427257</c:v>
                  </c:pt>
                </c:numCache>
              </c:numRef>
            </c:plus>
            <c:minus>
              <c:numRef>
                <c:f>Sheet1!$H$2:$H$5</c:f>
                <c:numCache>
                  <c:formatCode>General</c:formatCode>
                  <c:ptCount val="4"/>
                  <c:pt idx="0">
                    <c:v>1.9959181734205009</c:v>
                  </c:pt>
                  <c:pt idx="1">
                    <c:v>2.5737603037918899</c:v>
                  </c:pt>
                  <c:pt idx="2">
                    <c:v>2.4498656695660208</c:v>
                  </c:pt>
                  <c:pt idx="3">
                    <c:v>2.5441435290427257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Sheet1!$F$2:$F$5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4.5606154937783181</c:v>
                </c:pt>
                <c:pt idx="1">
                  <c:v>3.8142997349884786</c:v>
                </c:pt>
                <c:pt idx="2">
                  <c:v>4.1538396064390257</c:v>
                </c:pt>
                <c:pt idx="3">
                  <c:v>3.0620409477089146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B-46D5-9B2D-E62912AD645C}"/>
            </c:ext>
          </c:extLst>
        </c:ser>
        <c:ser>
          <c:idx val="0"/>
          <c:order val="1"/>
          <c:tx>
            <c:strRef>
              <c:f>Sheet3!$A$33</c:f>
              <c:strCache>
                <c:ptCount val="1"/>
                <c:pt idx="0">
                  <c:v>201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2.925827575"/>
            <c:dispRSqr val="0"/>
            <c:dispEq val="1"/>
            <c:trendlineLbl>
              <c:layout>
                <c:manualLayout>
                  <c:x val="0.13260678309724944"/>
                  <c:y val="-0.190437649844883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Sheet3!$B$33:$B$36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Sheet3!$D$33:$D$36</c:f>
              <c:numCache>
                <c:formatCode>General</c:formatCode>
                <c:ptCount val="4"/>
                <c:pt idx="0">
                  <c:v>2.9258275746247424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8B-46D5-9B2D-E62912AD6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67551"/>
        <c:axId val="144866591"/>
      </c:scatterChart>
      <c:valAx>
        <c:axId val="14486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6591"/>
        <c:crosses val="autoZero"/>
        <c:crossBetween val="midCat"/>
        <c:majorUnit val="1"/>
      </c:valAx>
      <c:valAx>
        <c:axId val="144866591"/>
        <c:scaling>
          <c:orientation val="minMax"/>
          <c:max val="8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Log10(Nasal Virus)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7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Sheet1!$H$2:$H$5</c:f>
                <c:numCache>
                  <c:formatCode>General</c:formatCode>
                  <c:ptCount val="4"/>
                  <c:pt idx="0">
                    <c:v>1.9959181734205009</c:v>
                  </c:pt>
                  <c:pt idx="1">
                    <c:v>2.5737603037918899</c:v>
                  </c:pt>
                  <c:pt idx="2">
                    <c:v>2.4498656695660208</c:v>
                  </c:pt>
                  <c:pt idx="3">
                    <c:v>2.5441435290427257</c:v>
                  </c:pt>
                </c:numCache>
              </c:numRef>
            </c:plus>
            <c:minus>
              <c:numRef>
                <c:f>Sheet1!$H$2:$H$5</c:f>
                <c:numCache>
                  <c:formatCode>General</c:formatCode>
                  <c:ptCount val="4"/>
                  <c:pt idx="0">
                    <c:v>1.9959181734205009</c:v>
                  </c:pt>
                  <c:pt idx="1">
                    <c:v>2.5737603037918899</c:v>
                  </c:pt>
                  <c:pt idx="2">
                    <c:v>2.4498656695660208</c:v>
                  </c:pt>
                  <c:pt idx="3">
                    <c:v>2.5441435290427257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Sheet1!$F$2:$F$5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4.5606154937783181</c:v>
                </c:pt>
                <c:pt idx="1">
                  <c:v>3.8142997349884786</c:v>
                </c:pt>
                <c:pt idx="2">
                  <c:v>4.1538396064390257</c:v>
                </c:pt>
                <c:pt idx="3">
                  <c:v>3.0620409477089146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89-44CE-B6DB-31F1483F1A84}"/>
            </c:ext>
          </c:extLst>
        </c:ser>
        <c:ser>
          <c:idx val="0"/>
          <c:order val="1"/>
          <c:tx>
            <c:strRef>
              <c:f>Sheet3!$A$41</c:f>
              <c:strCache>
                <c:ptCount val="1"/>
                <c:pt idx="0">
                  <c:v>207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5.7576761040000006"/>
            <c:dispRSqr val="0"/>
            <c:dispEq val="1"/>
            <c:trendlineLbl>
              <c:layout>
                <c:manualLayout>
                  <c:x val="0.13260678309724944"/>
                  <c:y val="-0.190437649844883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Sheet3!$B$41:$B$44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Sheet3!$D$41:$D$44</c:f>
              <c:numCache>
                <c:formatCode>General</c:formatCode>
                <c:ptCount val="4"/>
                <c:pt idx="0">
                  <c:v>5.7576761039599962</c:v>
                </c:pt>
                <c:pt idx="1">
                  <c:v>6.2640360979047482</c:v>
                </c:pt>
                <c:pt idx="2">
                  <c:v>4.7736621341582177</c:v>
                </c:pt>
                <c:pt idx="3">
                  <c:v>2.6720978579357175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89-44CE-B6DB-31F1483F1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67551"/>
        <c:axId val="144866591"/>
      </c:scatterChart>
      <c:valAx>
        <c:axId val="14486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6591"/>
        <c:crosses val="autoZero"/>
        <c:crossBetween val="midCat"/>
        <c:majorUnit val="1"/>
      </c:valAx>
      <c:valAx>
        <c:axId val="144866591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Log10(Nasal Virus)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7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Sheet1!$H$2:$H$5</c:f>
                <c:numCache>
                  <c:formatCode>General</c:formatCode>
                  <c:ptCount val="4"/>
                  <c:pt idx="0">
                    <c:v>1.9959181734205009</c:v>
                  </c:pt>
                  <c:pt idx="1">
                    <c:v>2.5737603037918899</c:v>
                  </c:pt>
                  <c:pt idx="2">
                    <c:v>2.4498656695660208</c:v>
                  </c:pt>
                  <c:pt idx="3">
                    <c:v>2.5441435290427257</c:v>
                  </c:pt>
                </c:numCache>
              </c:numRef>
            </c:plus>
            <c:minus>
              <c:numRef>
                <c:f>Sheet1!$H$2:$H$5</c:f>
                <c:numCache>
                  <c:formatCode>General</c:formatCode>
                  <c:ptCount val="4"/>
                  <c:pt idx="0">
                    <c:v>1.9959181734205009</c:v>
                  </c:pt>
                  <c:pt idx="1">
                    <c:v>2.5737603037918899</c:v>
                  </c:pt>
                  <c:pt idx="2">
                    <c:v>2.4498656695660208</c:v>
                  </c:pt>
                  <c:pt idx="3">
                    <c:v>2.5441435290427257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Sheet1!$F$2:$F$5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4.5606154937783181</c:v>
                </c:pt>
                <c:pt idx="1">
                  <c:v>3.8142997349884786</c:v>
                </c:pt>
                <c:pt idx="2">
                  <c:v>4.1538396064390257</c:v>
                </c:pt>
                <c:pt idx="3">
                  <c:v>3.0620409477089146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06-4658-A361-EB8C13D26C63}"/>
            </c:ext>
          </c:extLst>
        </c:ser>
        <c:ser>
          <c:idx val="0"/>
          <c:order val="1"/>
          <c:tx>
            <c:strRef>
              <c:f>Sheet3!$A$45</c:f>
              <c:strCache>
                <c:ptCount val="1"/>
                <c:pt idx="0">
                  <c:v>209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5.2273235559999991"/>
            <c:dispRSqr val="0"/>
            <c:dispEq val="1"/>
            <c:trendlineLbl>
              <c:layout>
                <c:manualLayout>
                  <c:x val="-6.7541986210674629E-2"/>
                  <c:y val="0.514426809914753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Sheet3!$B$45:$B$48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Sheet3!$D$45:$D$48</c:f>
              <c:numCache>
                <c:formatCode>General</c:formatCode>
                <c:ptCount val="4"/>
                <c:pt idx="0">
                  <c:v>5.2273235556807043</c:v>
                </c:pt>
                <c:pt idx="1">
                  <c:v>5.8066438783566552</c:v>
                </c:pt>
                <c:pt idx="2">
                  <c:v>5.8927505598760508</c:v>
                </c:pt>
                <c:pt idx="3">
                  <c:v>6.055657321824981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06-4658-A361-EB8C13D26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67551"/>
        <c:axId val="144866591"/>
      </c:scatterChart>
      <c:valAx>
        <c:axId val="14486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6591"/>
        <c:crosses val="autoZero"/>
        <c:crossBetween val="midCat"/>
        <c:majorUnit val="1"/>
      </c:valAx>
      <c:valAx>
        <c:axId val="144866591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Log10(Nasal Virus)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7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Sheet1!$H$2:$H$5</c:f>
                <c:numCache>
                  <c:formatCode>General</c:formatCode>
                  <c:ptCount val="4"/>
                  <c:pt idx="0">
                    <c:v>1.9959181734205009</c:v>
                  </c:pt>
                  <c:pt idx="1">
                    <c:v>2.5737603037918899</c:v>
                  </c:pt>
                  <c:pt idx="2">
                    <c:v>2.4498656695660208</c:v>
                  </c:pt>
                  <c:pt idx="3">
                    <c:v>2.5441435290427257</c:v>
                  </c:pt>
                </c:numCache>
              </c:numRef>
            </c:plus>
            <c:minus>
              <c:numRef>
                <c:f>Sheet1!$H$2:$H$5</c:f>
                <c:numCache>
                  <c:formatCode>General</c:formatCode>
                  <c:ptCount val="4"/>
                  <c:pt idx="0">
                    <c:v>1.9959181734205009</c:v>
                  </c:pt>
                  <c:pt idx="1">
                    <c:v>2.5737603037918899</c:v>
                  </c:pt>
                  <c:pt idx="2">
                    <c:v>2.4498656695660208</c:v>
                  </c:pt>
                  <c:pt idx="3">
                    <c:v>2.5441435290427257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Sheet1!$F$2:$F$5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4.5606154937783181</c:v>
                </c:pt>
                <c:pt idx="1">
                  <c:v>3.8142997349884786</c:v>
                </c:pt>
                <c:pt idx="2">
                  <c:v>4.1538396064390257</c:v>
                </c:pt>
                <c:pt idx="3">
                  <c:v>3.0620409477089146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DB-4B0D-864A-6D6480E84CC2}"/>
            </c:ext>
          </c:extLst>
        </c:ser>
        <c:ser>
          <c:idx val="0"/>
          <c:order val="1"/>
          <c:tx>
            <c:strRef>
              <c:f>Sheet3!$A$49</c:f>
              <c:strCache>
                <c:ptCount val="1"/>
                <c:pt idx="0">
                  <c:v>301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7.0053674080000006"/>
            <c:dispRSqr val="0"/>
            <c:dispEq val="1"/>
            <c:trendlineLbl>
              <c:layout>
                <c:manualLayout>
                  <c:x val="0.13260678309724944"/>
                  <c:y val="-0.190437649844883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Sheet3!$B$49:$B$52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Sheet3!$D$49:$D$52</c:f>
              <c:numCache>
                <c:formatCode>General</c:formatCode>
                <c:ptCount val="4"/>
                <c:pt idx="0">
                  <c:v>7.0053674077344672</c:v>
                </c:pt>
                <c:pt idx="1">
                  <c:v>8.1666500947376388</c:v>
                </c:pt>
                <c:pt idx="2">
                  <c:v>5.987829764784073</c:v>
                </c:pt>
                <c:pt idx="3">
                  <c:v>6.3328388362158412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DB-4B0D-864A-6D6480E84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67551"/>
        <c:axId val="144866591"/>
      </c:scatterChart>
      <c:valAx>
        <c:axId val="14486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6591"/>
        <c:crosses val="autoZero"/>
        <c:crossBetween val="midCat"/>
        <c:majorUnit val="1"/>
      </c:valAx>
      <c:valAx>
        <c:axId val="144866591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Log10(Nasal Virus)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7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Sheet1!$H$2:$H$5</c:f>
                <c:numCache>
                  <c:formatCode>General</c:formatCode>
                  <c:ptCount val="4"/>
                  <c:pt idx="0">
                    <c:v>1.9959181734205009</c:v>
                  </c:pt>
                  <c:pt idx="1">
                    <c:v>2.5737603037918899</c:v>
                  </c:pt>
                  <c:pt idx="2">
                    <c:v>2.4498656695660208</c:v>
                  </c:pt>
                  <c:pt idx="3">
                    <c:v>2.5441435290427257</c:v>
                  </c:pt>
                </c:numCache>
              </c:numRef>
            </c:plus>
            <c:minus>
              <c:numRef>
                <c:f>Sheet1!$H$2:$H$5</c:f>
                <c:numCache>
                  <c:formatCode>General</c:formatCode>
                  <c:ptCount val="4"/>
                  <c:pt idx="0">
                    <c:v>1.9959181734205009</c:v>
                  </c:pt>
                  <c:pt idx="1">
                    <c:v>2.5737603037918899</c:v>
                  </c:pt>
                  <c:pt idx="2">
                    <c:v>2.4498656695660208</c:v>
                  </c:pt>
                  <c:pt idx="3">
                    <c:v>2.5441435290427257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Sheet1!$F$2:$F$5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4.5606154937783181</c:v>
                </c:pt>
                <c:pt idx="1">
                  <c:v>3.8142997349884786</c:v>
                </c:pt>
                <c:pt idx="2">
                  <c:v>4.1538396064390257</c:v>
                </c:pt>
                <c:pt idx="3">
                  <c:v>3.0620409477089146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7-4D44-9260-B02DB8BC3E98}"/>
            </c:ext>
          </c:extLst>
        </c:ser>
        <c:ser>
          <c:idx val="0"/>
          <c:order val="1"/>
          <c:tx>
            <c:strRef>
              <c:f>Sheet3!$A$53</c:f>
              <c:strCache>
                <c:ptCount val="1"/>
                <c:pt idx="0">
                  <c:v>302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7.333317128"/>
            <c:dispRSqr val="0"/>
            <c:dispEq val="1"/>
            <c:trendlineLbl>
              <c:layout>
                <c:manualLayout>
                  <c:x val="0.13260678309724944"/>
                  <c:y val="-0.190437649844883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Sheet3!$B$53:$B$56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Sheet3!$D$53:$D$56</c:f>
              <c:numCache>
                <c:formatCode>General</c:formatCode>
                <c:ptCount val="4"/>
                <c:pt idx="0">
                  <c:v>7.3333171278763789</c:v>
                </c:pt>
                <c:pt idx="1">
                  <c:v>6.3489991789145153</c:v>
                </c:pt>
                <c:pt idx="2">
                  <c:v>5.726229073683454</c:v>
                </c:pt>
                <c:pt idx="3">
                  <c:v>5.239754811505569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37-4D44-9260-B02DB8BC3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67551"/>
        <c:axId val="144866591"/>
      </c:scatterChart>
      <c:valAx>
        <c:axId val="14486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6591"/>
        <c:crosses val="autoZero"/>
        <c:crossBetween val="midCat"/>
        <c:majorUnit val="1"/>
      </c:valAx>
      <c:valAx>
        <c:axId val="1448665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Log10(Nasal Virus)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7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Sheet1!$H$2:$H$5</c:f>
                <c:numCache>
                  <c:formatCode>General</c:formatCode>
                  <c:ptCount val="4"/>
                  <c:pt idx="0">
                    <c:v>1.9959181734205009</c:v>
                  </c:pt>
                  <c:pt idx="1">
                    <c:v>2.5737603037918899</c:v>
                  </c:pt>
                  <c:pt idx="2">
                    <c:v>2.4498656695660208</c:v>
                  </c:pt>
                  <c:pt idx="3">
                    <c:v>2.5441435290427257</c:v>
                  </c:pt>
                </c:numCache>
              </c:numRef>
            </c:plus>
            <c:minus>
              <c:numRef>
                <c:f>Sheet1!$H$2:$H$5</c:f>
                <c:numCache>
                  <c:formatCode>General</c:formatCode>
                  <c:ptCount val="4"/>
                  <c:pt idx="0">
                    <c:v>1.9959181734205009</c:v>
                  </c:pt>
                  <c:pt idx="1">
                    <c:v>2.5737603037918899</c:v>
                  </c:pt>
                  <c:pt idx="2">
                    <c:v>2.4498656695660208</c:v>
                  </c:pt>
                  <c:pt idx="3">
                    <c:v>2.5441435290427257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Sheet1!$F$2:$F$5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4.5606154937783181</c:v>
                </c:pt>
                <c:pt idx="1">
                  <c:v>3.8142997349884786</c:v>
                </c:pt>
                <c:pt idx="2">
                  <c:v>4.1538396064390257</c:v>
                </c:pt>
                <c:pt idx="3">
                  <c:v>3.0620409477089146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9F-4F83-8B8D-EA9DA8429353}"/>
            </c:ext>
          </c:extLst>
        </c:ser>
        <c:ser>
          <c:idx val="0"/>
          <c:order val="1"/>
          <c:tx>
            <c:strRef>
              <c:f>Sheet3!$A$57</c:f>
              <c:strCache>
                <c:ptCount val="1"/>
                <c:pt idx="0">
                  <c:v>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60678309724944"/>
                  <c:y val="-0.190437649844883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Sheet3!$B$57:$B$60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Sheet3!$D$57:$D$60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3.9935244031670658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9F-4F83-8B8D-EA9DA8429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67551"/>
        <c:axId val="144866591"/>
      </c:scatterChart>
      <c:valAx>
        <c:axId val="14486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6591"/>
        <c:crosses val="autoZero"/>
        <c:crossBetween val="midCat"/>
        <c:majorUnit val="1"/>
      </c:valAx>
      <c:valAx>
        <c:axId val="144866591"/>
        <c:scaling>
          <c:orientation val="minMax"/>
          <c:max val="8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Log10(Nasal Virus)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7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Sheet1!$H$2:$H$5</c:f>
                <c:numCache>
                  <c:formatCode>General</c:formatCode>
                  <c:ptCount val="4"/>
                  <c:pt idx="0">
                    <c:v>1.9959181734205009</c:v>
                  </c:pt>
                  <c:pt idx="1">
                    <c:v>2.5737603037918899</c:v>
                  </c:pt>
                  <c:pt idx="2">
                    <c:v>2.4498656695660208</c:v>
                  </c:pt>
                  <c:pt idx="3">
                    <c:v>2.5441435290427257</c:v>
                  </c:pt>
                </c:numCache>
              </c:numRef>
            </c:plus>
            <c:minus>
              <c:numRef>
                <c:f>Sheet1!$H$2:$H$5</c:f>
                <c:numCache>
                  <c:formatCode>General</c:formatCode>
                  <c:ptCount val="4"/>
                  <c:pt idx="0">
                    <c:v>1.9959181734205009</c:v>
                  </c:pt>
                  <c:pt idx="1">
                    <c:v>2.5737603037918899</c:v>
                  </c:pt>
                  <c:pt idx="2">
                    <c:v>2.4498656695660208</c:v>
                  </c:pt>
                  <c:pt idx="3">
                    <c:v>2.5441435290427257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Sheet1!$F$2:$F$5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4.5606154937783181</c:v>
                </c:pt>
                <c:pt idx="1">
                  <c:v>3.8142997349884786</c:v>
                </c:pt>
                <c:pt idx="2">
                  <c:v>4.1538396064390257</c:v>
                </c:pt>
                <c:pt idx="3">
                  <c:v>3.0620409477089146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75-4D80-9D17-C3BD8A4DF19C}"/>
            </c:ext>
          </c:extLst>
        </c:ser>
        <c:ser>
          <c:idx val="0"/>
          <c:order val="1"/>
          <c:tx>
            <c:strRef>
              <c:f>Sheet3!$A$61</c:f>
              <c:strCache>
                <c:ptCount val="1"/>
                <c:pt idx="0">
                  <c:v>307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6.49"/>
            <c:dispRSqr val="0"/>
            <c:dispEq val="1"/>
            <c:trendlineLbl>
              <c:layout>
                <c:manualLayout>
                  <c:x val="0.13260678309724944"/>
                  <c:y val="-0.190437649844883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Sheet3!$B$61:$B$64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Sheet3!$D$61:$D$64</c:f>
              <c:numCache>
                <c:formatCode>General</c:formatCode>
                <c:ptCount val="4"/>
                <c:pt idx="0">
                  <c:v>6.4900145546065566</c:v>
                </c:pt>
                <c:pt idx="1">
                  <c:v>3.5051499783199058</c:v>
                </c:pt>
                <c:pt idx="2">
                  <c:v>7.2797764390576933</c:v>
                </c:pt>
                <c:pt idx="3">
                  <c:v>4.4737788346467244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75-4D80-9D17-C3BD8A4DF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67551"/>
        <c:axId val="144866591"/>
      </c:scatterChart>
      <c:valAx>
        <c:axId val="14486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6591"/>
        <c:crosses val="autoZero"/>
        <c:crossBetween val="midCat"/>
        <c:majorUnit val="1"/>
      </c:valAx>
      <c:valAx>
        <c:axId val="1448665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Log10(Nasal Virus)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7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Sheet1!$H$2:$H$5</c:f>
                <c:numCache>
                  <c:formatCode>General</c:formatCode>
                  <c:ptCount val="4"/>
                  <c:pt idx="0">
                    <c:v>1.9959181734205009</c:v>
                  </c:pt>
                  <c:pt idx="1">
                    <c:v>2.5737603037918899</c:v>
                  </c:pt>
                  <c:pt idx="2">
                    <c:v>2.4498656695660208</c:v>
                  </c:pt>
                  <c:pt idx="3">
                    <c:v>2.5441435290427257</c:v>
                  </c:pt>
                </c:numCache>
              </c:numRef>
            </c:plus>
            <c:minus>
              <c:numRef>
                <c:f>Sheet1!$H$2:$H$5</c:f>
                <c:numCache>
                  <c:formatCode>General</c:formatCode>
                  <c:ptCount val="4"/>
                  <c:pt idx="0">
                    <c:v>1.9959181734205009</c:v>
                  </c:pt>
                  <c:pt idx="1">
                    <c:v>2.5737603037918899</c:v>
                  </c:pt>
                  <c:pt idx="2">
                    <c:v>2.4498656695660208</c:v>
                  </c:pt>
                  <c:pt idx="3">
                    <c:v>2.5441435290427257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Sheet1!$F$2:$F$5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4.5606154937783181</c:v>
                </c:pt>
                <c:pt idx="1">
                  <c:v>3.8142997349884786</c:v>
                </c:pt>
                <c:pt idx="2">
                  <c:v>4.1538396064390257</c:v>
                </c:pt>
                <c:pt idx="3">
                  <c:v>3.0620409477089146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E-4F7A-8E15-F35F1D435352}"/>
            </c:ext>
          </c:extLst>
        </c:ser>
        <c:ser>
          <c:idx val="0"/>
          <c:order val="1"/>
          <c:tx>
            <c:strRef>
              <c:f>Sheet3!$A$65</c:f>
              <c:strCache>
                <c:ptCount val="1"/>
                <c:pt idx="0">
                  <c:v>308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6.4636507020000007"/>
            <c:dispRSqr val="0"/>
            <c:dispEq val="1"/>
            <c:trendlineLbl>
              <c:layout>
                <c:manualLayout>
                  <c:x val="0.13260678309724944"/>
                  <c:y val="-0.190437649844883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Sheet3!$B$65:$B$68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Sheet3!$D$65:$D$68</c:f>
              <c:numCache>
                <c:formatCode>General</c:formatCode>
                <c:ptCount val="4"/>
                <c:pt idx="0">
                  <c:v>6.463650701501817</c:v>
                </c:pt>
                <c:pt idx="1">
                  <c:v>4.5358129375388927</c:v>
                </c:pt>
                <c:pt idx="2">
                  <c:v>5.3902142158386654</c:v>
                </c:pt>
                <c:pt idx="3">
                  <c:v>5.2000922826321068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1E-4F7A-8E15-F35F1D435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67551"/>
        <c:axId val="144866591"/>
      </c:scatterChart>
      <c:valAx>
        <c:axId val="14486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6591"/>
        <c:crosses val="autoZero"/>
        <c:crossBetween val="midCat"/>
        <c:majorUnit val="1"/>
      </c:valAx>
      <c:valAx>
        <c:axId val="144866591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Log10(Nasal Virus)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7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Sheet1!$H$2:$H$5</c:f>
                <c:numCache>
                  <c:formatCode>General</c:formatCode>
                  <c:ptCount val="4"/>
                  <c:pt idx="0">
                    <c:v>1.9959181734205009</c:v>
                  </c:pt>
                  <c:pt idx="1">
                    <c:v>2.5737603037918899</c:v>
                  </c:pt>
                  <c:pt idx="2">
                    <c:v>2.4498656695660208</c:v>
                  </c:pt>
                  <c:pt idx="3">
                    <c:v>2.5441435290427257</c:v>
                  </c:pt>
                </c:numCache>
              </c:numRef>
            </c:plus>
            <c:minus>
              <c:numRef>
                <c:f>Sheet1!$H$2:$H$5</c:f>
                <c:numCache>
                  <c:formatCode>General</c:formatCode>
                  <c:ptCount val="4"/>
                  <c:pt idx="0">
                    <c:v>1.9959181734205009</c:v>
                  </c:pt>
                  <c:pt idx="1">
                    <c:v>2.5737603037918899</c:v>
                  </c:pt>
                  <c:pt idx="2">
                    <c:v>2.4498656695660208</c:v>
                  </c:pt>
                  <c:pt idx="3">
                    <c:v>2.5441435290427257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Sheet1!$F$2:$F$5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4.5606154937783181</c:v>
                </c:pt>
                <c:pt idx="1">
                  <c:v>3.8142997349884786</c:v>
                </c:pt>
                <c:pt idx="2">
                  <c:v>4.1538396064390257</c:v>
                </c:pt>
                <c:pt idx="3">
                  <c:v>3.0620409477089146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9E-49DB-990E-B7A05387A8F9}"/>
            </c:ext>
          </c:extLst>
        </c:ser>
        <c:ser>
          <c:idx val="0"/>
          <c:order val="1"/>
          <c:tx>
            <c:strRef>
              <c:f>Sheet3!$A$69</c:f>
              <c:strCache>
                <c:ptCount val="1"/>
                <c:pt idx="0">
                  <c:v>311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5.3508389549999995"/>
            <c:dispRSqr val="0"/>
            <c:dispEq val="1"/>
            <c:trendlineLbl>
              <c:layout>
                <c:manualLayout>
                  <c:x val="0.17177800155502959"/>
                  <c:y val="-0.667120288219035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Sheet3!$B$69:$B$72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Sheet3!$D$69:$D$72</c:f>
              <c:numCache>
                <c:formatCode>General</c:formatCode>
                <c:ptCount val="4"/>
                <c:pt idx="0">
                  <c:v>5.3508389545825539</c:v>
                </c:pt>
                <c:pt idx="1">
                  <c:v>2.8965262174895554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E-49DB-990E-B7A05387A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67551"/>
        <c:axId val="144866591"/>
      </c:scatterChart>
      <c:valAx>
        <c:axId val="14486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6591"/>
        <c:crosses val="autoZero"/>
        <c:crossBetween val="midCat"/>
        <c:majorUnit val="1"/>
      </c:valAx>
      <c:valAx>
        <c:axId val="1448665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Log10(Nasal Virus)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7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Sheet1!$H$2:$H$5</c:f>
                <c:numCache>
                  <c:formatCode>General</c:formatCode>
                  <c:ptCount val="4"/>
                  <c:pt idx="0">
                    <c:v>1.9959181734205009</c:v>
                  </c:pt>
                  <c:pt idx="1">
                    <c:v>2.5737603037918899</c:v>
                  </c:pt>
                  <c:pt idx="2">
                    <c:v>2.4498656695660208</c:v>
                  </c:pt>
                  <c:pt idx="3">
                    <c:v>2.5441435290427257</c:v>
                  </c:pt>
                </c:numCache>
              </c:numRef>
            </c:plus>
            <c:minus>
              <c:numRef>
                <c:f>Sheet1!$H$2:$H$5</c:f>
                <c:numCache>
                  <c:formatCode>General</c:formatCode>
                  <c:ptCount val="4"/>
                  <c:pt idx="0">
                    <c:v>1.9959181734205009</c:v>
                  </c:pt>
                  <c:pt idx="1">
                    <c:v>2.5737603037918899</c:v>
                  </c:pt>
                  <c:pt idx="2">
                    <c:v>2.4498656695660208</c:v>
                  </c:pt>
                  <c:pt idx="3">
                    <c:v>2.5441435290427257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Sheet1!$F$2:$F$5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4.5606154937783181</c:v>
                </c:pt>
                <c:pt idx="1">
                  <c:v>3.8142997349884786</c:v>
                </c:pt>
                <c:pt idx="2">
                  <c:v>4.1538396064390257</c:v>
                </c:pt>
                <c:pt idx="3">
                  <c:v>3.0620409477089146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DB-4481-BBCC-8C9FD666E4FC}"/>
            </c:ext>
          </c:extLst>
        </c:ser>
        <c:ser>
          <c:idx val="0"/>
          <c:order val="1"/>
          <c:tx>
            <c:strRef>
              <c:f>Sheet3!$A$73</c:f>
              <c:strCache>
                <c:ptCount val="1"/>
                <c:pt idx="0">
                  <c:v>312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60678309724944"/>
                  <c:y val="-0.190437649844883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Sheet3!$B$73:$B$76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Sheet3!$D$73:$D$76</c:f>
              <c:numCache>
                <c:formatCode>General</c:formatCode>
                <c:ptCount val="4"/>
                <c:pt idx="0">
                  <c:v>3.2260841159758238</c:v>
                </c:pt>
                <c:pt idx="1">
                  <c:v>3.8442285813016279</c:v>
                </c:pt>
                <c:pt idx="2">
                  <c:v>6.4570294197307767</c:v>
                </c:pt>
                <c:pt idx="3">
                  <c:v>6.1351686024721932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DB-4481-BBCC-8C9FD666E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67551"/>
        <c:axId val="144866591"/>
      </c:scatterChart>
      <c:valAx>
        <c:axId val="14486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6591"/>
        <c:crosses val="autoZero"/>
        <c:crossBetween val="midCat"/>
        <c:majorUnit val="1"/>
      </c:valAx>
      <c:valAx>
        <c:axId val="144866591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Log10(Nasal Virus)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7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Sheet1!$H$2:$H$5</c:f>
                <c:numCache>
                  <c:formatCode>General</c:formatCode>
                  <c:ptCount val="4"/>
                  <c:pt idx="0">
                    <c:v>1.9959181734205009</c:v>
                  </c:pt>
                  <c:pt idx="1">
                    <c:v>2.5737603037918899</c:v>
                  </c:pt>
                  <c:pt idx="2">
                    <c:v>2.4498656695660208</c:v>
                  </c:pt>
                  <c:pt idx="3">
                    <c:v>2.5441435290427257</c:v>
                  </c:pt>
                </c:numCache>
              </c:numRef>
            </c:plus>
            <c:minus>
              <c:numRef>
                <c:f>Sheet1!$H$2:$H$5</c:f>
                <c:numCache>
                  <c:formatCode>General</c:formatCode>
                  <c:ptCount val="4"/>
                  <c:pt idx="0">
                    <c:v>1.9959181734205009</c:v>
                  </c:pt>
                  <c:pt idx="1">
                    <c:v>2.5737603037918899</c:v>
                  </c:pt>
                  <c:pt idx="2">
                    <c:v>2.4498656695660208</c:v>
                  </c:pt>
                  <c:pt idx="3">
                    <c:v>2.5441435290427257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Sheet1!$F$2:$F$5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4.5606154937783181</c:v>
                </c:pt>
                <c:pt idx="1">
                  <c:v>3.8142997349884786</c:v>
                </c:pt>
                <c:pt idx="2">
                  <c:v>4.1538396064390257</c:v>
                </c:pt>
                <c:pt idx="3">
                  <c:v>3.0620409477089146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B3-461B-8AAD-4DAC37089869}"/>
            </c:ext>
          </c:extLst>
        </c:ser>
        <c:ser>
          <c:idx val="0"/>
          <c:order val="1"/>
          <c:tx>
            <c:strRef>
              <c:f>Sheet3!$A$2</c:f>
              <c:strCache>
                <c:ptCount val="1"/>
                <c:pt idx="0">
                  <c:v>101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4.5794831051608958E-4"/>
                  <c:y val="-7.61091604927539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Sheet3!$B$2:$B$5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Sheet3!$D$2:$D$5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3.3047058982127653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B3-461B-8AAD-4DAC37089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67551"/>
        <c:axId val="144866591"/>
      </c:scatterChart>
      <c:valAx>
        <c:axId val="14486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6591"/>
        <c:crosses val="autoZero"/>
        <c:crossBetween val="midCat"/>
        <c:majorUnit val="1"/>
      </c:valAx>
      <c:valAx>
        <c:axId val="144866591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Log10(Nasal Virus)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7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Sheet1!$H$2:$H$5</c:f>
                <c:numCache>
                  <c:formatCode>General</c:formatCode>
                  <c:ptCount val="4"/>
                  <c:pt idx="0">
                    <c:v>1.9959181734205009</c:v>
                  </c:pt>
                  <c:pt idx="1">
                    <c:v>2.5737603037918899</c:v>
                  </c:pt>
                  <c:pt idx="2">
                    <c:v>2.4498656695660208</c:v>
                  </c:pt>
                  <c:pt idx="3">
                    <c:v>2.5441435290427257</c:v>
                  </c:pt>
                </c:numCache>
              </c:numRef>
            </c:plus>
            <c:minus>
              <c:numRef>
                <c:f>Sheet1!$H$2:$H$5</c:f>
                <c:numCache>
                  <c:formatCode>General</c:formatCode>
                  <c:ptCount val="4"/>
                  <c:pt idx="0">
                    <c:v>1.9959181734205009</c:v>
                  </c:pt>
                  <c:pt idx="1">
                    <c:v>2.5737603037918899</c:v>
                  </c:pt>
                  <c:pt idx="2">
                    <c:v>2.4498656695660208</c:v>
                  </c:pt>
                  <c:pt idx="3">
                    <c:v>2.5441435290427257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Sheet1!$F$2:$F$5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4.5606154937783181</c:v>
                </c:pt>
                <c:pt idx="1">
                  <c:v>3.8142997349884786</c:v>
                </c:pt>
                <c:pt idx="2">
                  <c:v>4.1538396064390257</c:v>
                </c:pt>
                <c:pt idx="3">
                  <c:v>3.0620409477089146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E-45D0-9086-13D2418A1FD3}"/>
            </c:ext>
          </c:extLst>
        </c:ser>
        <c:ser>
          <c:idx val="0"/>
          <c:order val="1"/>
          <c:tx>
            <c:strRef>
              <c:f>Sheet3!$A$37</c:f>
              <c:strCache>
                <c:ptCount val="1"/>
                <c:pt idx="0">
                  <c:v>204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.74548858"/>
            <c:dispRSqr val="0"/>
            <c:dispEq val="1"/>
            <c:trendlineLbl>
              <c:layout>
                <c:manualLayout>
                  <c:x val="0.19375680720930089"/>
                  <c:y val="-0.62343635652422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Sheet3!$B$37:$B$40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Sheet3!$D$37:$D$40</c:f>
              <c:numCache>
                <c:formatCode>General</c:formatCode>
                <c:ptCount val="4"/>
                <c:pt idx="0">
                  <c:v>4.7454885801411457</c:v>
                </c:pt>
                <c:pt idx="1">
                  <c:v>3.197831693328903</c:v>
                </c:pt>
                <c:pt idx="2">
                  <c:v>2.9344984512435679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1E-45D0-9086-13D2418A1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67551"/>
        <c:axId val="144866591"/>
      </c:scatterChart>
      <c:valAx>
        <c:axId val="14486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6591"/>
        <c:crosses val="autoZero"/>
        <c:crossBetween val="midCat"/>
        <c:majorUnit val="1"/>
      </c:valAx>
      <c:valAx>
        <c:axId val="144866591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Log10(Nasal Virus)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7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Sheet1!$H$2:$H$5</c:f>
                <c:numCache>
                  <c:formatCode>General</c:formatCode>
                  <c:ptCount val="4"/>
                  <c:pt idx="0">
                    <c:v>1.9959181734205009</c:v>
                  </c:pt>
                  <c:pt idx="1">
                    <c:v>2.5737603037918899</c:v>
                  </c:pt>
                  <c:pt idx="2">
                    <c:v>2.4498656695660208</c:v>
                  </c:pt>
                  <c:pt idx="3">
                    <c:v>2.5441435290427257</c:v>
                  </c:pt>
                </c:numCache>
              </c:numRef>
            </c:plus>
            <c:minus>
              <c:numRef>
                <c:f>Sheet1!$H$2:$H$5</c:f>
                <c:numCache>
                  <c:formatCode>General</c:formatCode>
                  <c:ptCount val="4"/>
                  <c:pt idx="0">
                    <c:v>1.9959181734205009</c:v>
                  </c:pt>
                  <c:pt idx="1">
                    <c:v>2.5737603037918899</c:v>
                  </c:pt>
                  <c:pt idx="2">
                    <c:v>2.4498656695660208</c:v>
                  </c:pt>
                  <c:pt idx="3">
                    <c:v>2.5441435290427257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Sheet1!$F$2:$F$5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4.5606154937783181</c:v>
                </c:pt>
                <c:pt idx="1">
                  <c:v>3.8142997349884786</c:v>
                </c:pt>
                <c:pt idx="2">
                  <c:v>4.1538396064390257</c:v>
                </c:pt>
                <c:pt idx="3">
                  <c:v>3.0620409477089146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AC-4F94-B521-84A1B4252C06}"/>
            </c:ext>
          </c:extLst>
        </c:ser>
        <c:ser>
          <c:idx val="0"/>
          <c:order val="1"/>
          <c:tx>
            <c:strRef>
              <c:f>Sheet3!$A$6</c:f>
              <c:strCache>
                <c:ptCount val="1"/>
                <c:pt idx="0">
                  <c:v>103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5.3948245239999988"/>
            <c:dispRSqr val="0"/>
            <c:dispEq val="1"/>
            <c:trendlineLbl>
              <c:layout>
                <c:manualLayout>
                  <c:x val="0.13260678309724944"/>
                  <c:y val="-0.190437649844883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Sheet3!$B$6:$B$9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Sheet3!$D$6:$D$9</c:f>
              <c:numCache>
                <c:formatCode>General</c:formatCode>
                <c:ptCount val="4"/>
                <c:pt idx="0">
                  <c:v>5.3948245236591408</c:v>
                </c:pt>
                <c:pt idx="1">
                  <c:v>5.8713785102277276</c:v>
                </c:pt>
                <c:pt idx="2">
                  <c:v>5.122291258697234</c:v>
                </c:pt>
                <c:pt idx="3">
                  <c:v>4.1605585621075578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AC-4F94-B521-84A1B4252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67551"/>
        <c:axId val="144866591"/>
      </c:scatterChart>
      <c:valAx>
        <c:axId val="14486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6591"/>
        <c:crosses val="autoZero"/>
        <c:crossBetween val="midCat"/>
        <c:majorUnit val="1"/>
      </c:valAx>
      <c:valAx>
        <c:axId val="144866591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Log10(Nasal Virus)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7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Sheet1!$H$2:$H$5</c:f>
                <c:numCache>
                  <c:formatCode>General</c:formatCode>
                  <c:ptCount val="4"/>
                  <c:pt idx="0">
                    <c:v>1.9959181734205009</c:v>
                  </c:pt>
                  <c:pt idx="1">
                    <c:v>2.5737603037918899</c:v>
                  </c:pt>
                  <c:pt idx="2">
                    <c:v>2.4498656695660208</c:v>
                  </c:pt>
                  <c:pt idx="3">
                    <c:v>2.5441435290427257</c:v>
                  </c:pt>
                </c:numCache>
              </c:numRef>
            </c:plus>
            <c:minus>
              <c:numRef>
                <c:f>Sheet1!$H$2:$H$5</c:f>
                <c:numCache>
                  <c:formatCode>General</c:formatCode>
                  <c:ptCount val="4"/>
                  <c:pt idx="0">
                    <c:v>1.9959181734205009</c:v>
                  </c:pt>
                  <c:pt idx="1">
                    <c:v>2.5737603037918899</c:v>
                  </c:pt>
                  <c:pt idx="2">
                    <c:v>2.4498656695660208</c:v>
                  </c:pt>
                  <c:pt idx="3">
                    <c:v>2.5441435290427257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Sheet1!$F$2:$F$5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4.5606154937783181</c:v>
                </c:pt>
                <c:pt idx="1">
                  <c:v>3.8142997349884786</c:v>
                </c:pt>
                <c:pt idx="2">
                  <c:v>4.1538396064390257</c:v>
                </c:pt>
                <c:pt idx="3">
                  <c:v>3.0620409477089146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1-4E67-AF00-A6F0A9E758A8}"/>
            </c:ext>
          </c:extLst>
        </c:ser>
        <c:ser>
          <c:idx val="0"/>
          <c:order val="1"/>
          <c:tx>
            <c:strRef>
              <c:f>Sheet3!$A$10</c:f>
              <c:strCache>
                <c:ptCount val="1"/>
                <c:pt idx="0">
                  <c:v>107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.7028611710000003"/>
            <c:dispRSqr val="0"/>
            <c:dispEq val="1"/>
            <c:trendlineLbl>
              <c:layout>
                <c:manualLayout>
                  <c:x val="0.13260678309724944"/>
                  <c:y val="-0.190437649844883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Sheet3!$B$10:$B$13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Sheet3!$D$10:$D$13</c:f>
              <c:numCache>
                <c:formatCode>General</c:formatCode>
                <c:ptCount val="4"/>
                <c:pt idx="0">
                  <c:v>4.7028611705729295</c:v>
                </c:pt>
                <c:pt idx="1">
                  <c:v>5.4446255496991531</c:v>
                </c:pt>
                <c:pt idx="2">
                  <c:v>6.5217025611528463</c:v>
                </c:pt>
                <c:pt idx="3">
                  <c:v>5.7117355434534565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01-4E67-AF00-A6F0A9E75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67551"/>
        <c:axId val="144866591"/>
      </c:scatterChart>
      <c:valAx>
        <c:axId val="14486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6591"/>
        <c:crosses val="autoZero"/>
        <c:crossBetween val="midCat"/>
        <c:majorUnit val="1"/>
      </c:valAx>
      <c:valAx>
        <c:axId val="144866591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Log10(Nasal Virus)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7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Sheet1!$H$2:$H$5</c:f>
                <c:numCache>
                  <c:formatCode>General</c:formatCode>
                  <c:ptCount val="4"/>
                  <c:pt idx="0">
                    <c:v>1.9959181734205009</c:v>
                  </c:pt>
                  <c:pt idx="1">
                    <c:v>2.5737603037918899</c:v>
                  </c:pt>
                  <c:pt idx="2">
                    <c:v>2.4498656695660208</c:v>
                  </c:pt>
                  <c:pt idx="3">
                    <c:v>2.5441435290427257</c:v>
                  </c:pt>
                </c:numCache>
              </c:numRef>
            </c:plus>
            <c:minus>
              <c:numRef>
                <c:f>Sheet1!$H$2:$H$5</c:f>
                <c:numCache>
                  <c:formatCode>General</c:formatCode>
                  <c:ptCount val="4"/>
                  <c:pt idx="0">
                    <c:v>1.9959181734205009</c:v>
                  </c:pt>
                  <c:pt idx="1">
                    <c:v>2.5737603037918899</c:v>
                  </c:pt>
                  <c:pt idx="2">
                    <c:v>2.4498656695660208</c:v>
                  </c:pt>
                  <c:pt idx="3">
                    <c:v>2.5441435290427257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Sheet1!$F$2:$F$5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4.5606154937783181</c:v>
                </c:pt>
                <c:pt idx="1">
                  <c:v>3.8142997349884786</c:v>
                </c:pt>
                <c:pt idx="2">
                  <c:v>4.1538396064390257</c:v>
                </c:pt>
                <c:pt idx="3">
                  <c:v>3.0620409477089146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3F-4BEF-BC58-BED4B081D75C}"/>
            </c:ext>
          </c:extLst>
        </c:ser>
        <c:ser>
          <c:idx val="0"/>
          <c:order val="1"/>
          <c:tx>
            <c:strRef>
              <c:f>Sheet3!$A$14</c:f>
              <c:strCache>
                <c:ptCount val="1"/>
                <c:pt idx="0">
                  <c:v>108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.4061994239999995"/>
            <c:dispRSqr val="0"/>
            <c:dispEq val="1"/>
            <c:trendlineLbl>
              <c:layout>
                <c:manualLayout>
                  <c:x val="0.22659278880301403"/>
                  <c:y val="-0.560442184102610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Sheet3!$B$14:$B$17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Sheet3!$D$14:$D$17</c:f>
              <c:numCache>
                <c:formatCode>General</c:formatCode>
                <c:ptCount val="4"/>
                <c:pt idx="0">
                  <c:v>3.4061994236633129</c:v>
                </c:pt>
                <c:pt idx="2">
                  <c:v>4.516892181651242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3F-4BEF-BC58-BED4B081D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67551"/>
        <c:axId val="144866591"/>
      </c:scatterChart>
      <c:valAx>
        <c:axId val="14486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6591"/>
        <c:crosses val="autoZero"/>
        <c:crossBetween val="midCat"/>
        <c:majorUnit val="1"/>
      </c:valAx>
      <c:valAx>
        <c:axId val="144866591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Log10(Nasal Virus)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7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Sheet1!$H$2:$H$5</c:f>
                <c:numCache>
                  <c:formatCode>General</c:formatCode>
                  <c:ptCount val="4"/>
                  <c:pt idx="0">
                    <c:v>1.9959181734205009</c:v>
                  </c:pt>
                  <c:pt idx="1">
                    <c:v>2.5737603037918899</c:v>
                  </c:pt>
                  <c:pt idx="2">
                    <c:v>2.4498656695660208</c:v>
                  </c:pt>
                  <c:pt idx="3">
                    <c:v>2.5441435290427257</c:v>
                  </c:pt>
                </c:numCache>
              </c:numRef>
            </c:plus>
            <c:minus>
              <c:numRef>
                <c:f>Sheet1!$H$2:$H$5</c:f>
                <c:numCache>
                  <c:formatCode>General</c:formatCode>
                  <c:ptCount val="4"/>
                  <c:pt idx="0">
                    <c:v>1.9959181734205009</c:v>
                  </c:pt>
                  <c:pt idx="1">
                    <c:v>2.5737603037918899</c:v>
                  </c:pt>
                  <c:pt idx="2">
                    <c:v>2.4498656695660208</c:v>
                  </c:pt>
                  <c:pt idx="3">
                    <c:v>2.5441435290427257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Sheet1!$F$2:$F$5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4.5606154937783181</c:v>
                </c:pt>
                <c:pt idx="1">
                  <c:v>3.8142997349884786</c:v>
                </c:pt>
                <c:pt idx="2">
                  <c:v>4.1538396064390257</c:v>
                </c:pt>
                <c:pt idx="3">
                  <c:v>3.0620409477089146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A5-4CD2-A3E1-AAF802E2FEBE}"/>
            </c:ext>
          </c:extLst>
        </c:ser>
        <c:ser>
          <c:idx val="0"/>
          <c:order val="1"/>
          <c:tx>
            <c:strRef>
              <c:f>Sheet3!$A$18</c:f>
              <c:strCache>
                <c:ptCount val="1"/>
                <c:pt idx="0">
                  <c:v>109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2.9216864749999996"/>
            <c:dispRSqr val="0"/>
            <c:dispEq val="1"/>
            <c:trendlineLbl>
              <c:layout>
                <c:manualLayout>
                  <c:x val="0.13260678309724944"/>
                  <c:y val="-0.190437649844883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Sheet3!$B$18:$B$21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Sheet3!$D$18:$D$21</c:f>
              <c:numCache>
                <c:formatCode>General</c:formatCode>
                <c:ptCount val="4"/>
                <c:pt idx="0">
                  <c:v>2.9216864754836021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A5-4CD2-A3E1-AAF802E2F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67551"/>
        <c:axId val="144866591"/>
      </c:scatterChart>
      <c:valAx>
        <c:axId val="14486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6591"/>
        <c:crosses val="autoZero"/>
        <c:crossBetween val="midCat"/>
        <c:majorUnit val="1"/>
      </c:valAx>
      <c:valAx>
        <c:axId val="1448665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Log10(Nasal Virus)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7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Sheet1!$H$2:$H$5</c:f>
                <c:numCache>
                  <c:formatCode>General</c:formatCode>
                  <c:ptCount val="4"/>
                  <c:pt idx="0">
                    <c:v>1.9959181734205009</c:v>
                  </c:pt>
                  <c:pt idx="1">
                    <c:v>2.5737603037918899</c:v>
                  </c:pt>
                  <c:pt idx="2">
                    <c:v>2.4498656695660208</c:v>
                  </c:pt>
                  <c:pt idx="3">
                    <c:v>2.5441435290427257</c:v>
                  </c:pt>
                </c:numCache>
              </c:numRef>
            </c:plus>
            <c:minus>
              <c:numRef>
                <c:f>Sheet1!$H$2:$H$5</c:f>
                <c:numCache>
                  <c:formatCode>General</c:formatCode>
                  <c:ptCount val="4"/>
                  <c:pt idx="0">
                    <c:v>1.9959181734205009</c:v>
                  </c:pt>
                  <c:pt idx="1">
                    <c:v>2.5737603037918899</c:v>
                  </c:pt>
                  <c:pt idx="2">
                    <c:v>2.4498656695660208</c:v>
                  </c:pt>
                  <c:pt idx="3">
                    <c:v>2.5441435290427257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Sheet1!$F$2:$F$5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4.5606154937783181</c:v>
                </c:pt>
                <c:pt idx="1">
                  <c:v>3.8142997349884786</c:v>
                </c:pt>
                <c:pt idx="2">
                  <c:v>4.1538396064390257</c:v>
                </c:pt>
                <c:pt idx="3">
                  <c:v>3.0620409477089146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2-46DD-98B2-62846671379C}"/>
            </c:ext>
          </c:extLst>
        </c:ser>
        <c:ser>
          <c:idx val="0"/>
          <c:order val="1"/>
          <c:tx>
            <c:strRef>
              <c:f>Sheet3!$A$22</c:f>
              <c:strCache>
                <c:ptCount val="1"/>
                <c:pt idx="0">
                  <c:v>110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5.2335113709999996"/>
            <c:dispRSqr val="0"/>
            <c:dispEq val="1"/>
            <c:trendlineLbl>
              <c:layout>
                <c:manualLayout>
                  <c:x val="0.13260678309724944"/>
                  <c:y val="-0.190437649844883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Sheet3!$B$22:$B$24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3</c:v>
                </c:pt>
              </c:numCache>
            </c:numRef>
          </c:xVal>
          <c:yVal>
            <c:numRef>
              <c:f>Sheet3!$D$22:$D$24</c:f>
              <c:numCache>
                <c:formatCode>General</c:formatCode>
                <c:ptCount val="3"/>
                <c:pt idx="0">
                  <c:v>5.2335113705749565</c:v>
                </c:pt>
                <c:pt idx="1">
                  <c:v>5.2518376824661352</c:v>
                </c:pt>
                <c:pt idx="2">
                  <c:v>3.9674543681827408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2-46DD-98B2-628466713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67551"/>
        <c:axId val="144866591"/>
      </c:scatterChart>
      <c:valAx>
        <c:axId val="14486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6591"/>
        <c:crosses val="autoZero"/>
        <c:crossBetween val="midCat"/>
        <c:majorUnit val="1"/>
      </c:valAx>
      <c:valAx>
        <c:axId val="144866591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Log10(Nasal Virus)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7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Sheet1!$H$2:$H$5</c:f>
                <c:numCache>
                  <c:formatCode>General</c:formatCode>
                  <c:ptCount val="4"/>
                  <c:pt idx="0">
                    <c:v>1.9959181734205009</c:v>
                  </c:pt>
                  <c:pt idx="1">
                    <c:v>2.5737603037918899</c:v>
                  </c:pt>
                  <c:pt idx="2">
                    <c:v>2.4498656695660208</c:v>
                  </c:pt>
                  <c:pt idx="3">
                    <c:v>2.5441435290427257</c:v>
                  </c:pt>
                </c:numCache>
              </c:numRef>
            </c:plus>
            <c:minus>
              <c:numRef>
                <c:f>Sheet1!$H$2:$H$5</c:f>
                <c:numCache>
                  <c:formatCode>General</c:formatCode>
                  <c:ptCount val="4"/>
                  <c:pt idx="0">
                    <c:v>1.9959181734205009</c:v>
                  </c:pt>
                  <c:pt idx="1">
                    <c:v>2.5737603037918899</c:v>
                  </c:pt>
                  <c:pt idx="2">
                    <c:v>2.4498656695660208</c:v>
                  </c:pt>
                  <c:pt idx="3">
                    <c:v>2.5441435290427257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Sheet1!$F$2:$F$5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4.5606154937783181</c:v>
                </c:pt>
                <c:pt idx="1">
                  <c:v>3.8142997349884786</c:v>
                </c:pt>
                <c:pt idx="2">
                  <c:v>4.1538396064390257</c:v>
                </c:pt>
                <c:pt idx="3">
                  <c:v>3.0620409477089146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B-4903-8B7D-BE62B6DE42EE}"/>
            </c:ext>
          </c:extLst>
        </c:ser>
        <c:ser>
          <c:idx val="0"/>
          <c:order val="1"/>
          <c:tx>
            <c:strRef>
              <c:f>Sheet3!$A$25</c:f>
              <c:strCache>
                <c:ptCount val="1"/>
                <c:pt idx="0">
                  <c:v>111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60678309724944"/>
                  <c:y val="-0.190437649844883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Sheet3!$B$25:$B$28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Sheet3!$D$25:$D$28</c:f>
              <c:numCache>
                <c:formatCode>General</c:formatCode>
                <c:ptCount val="4"/>
                <c:pt idx="0">
                  <c:v>5.2335113705749565</c:v>
                </c:pt>
                <c:pt idx="1">
                  <c:v>5.442365300922031</c:v>
                </c:pt>
                <c:pt idx="2">
                  <c:v>4.7160868537748319</c:v>
                </c:pt>
                <c:pt idx="3">
                  <c:v>5.7763226454454557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9B-4903-8B7D-BE62B6DE4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67551"/>
        <c:axId val="144866591"/>
      </c:scatterChart>
      <c:valAx>
        <c:axId val="14486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6591"/>
        <c:crosses val="autoZero"/>
        <c:crossBetween val="midCat"/>
        <c:majorUnit val="1"/>
      </c:valAx>
      <c:valAx>
        <c:axId val="144866591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Log10(Nasal Virus)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7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Sheet1!$H$2:$H$5</c:f>
                <c:numCache>
                  <c:formatCode>General</c:formatCode>
                  <c:ptCount val="4"/>
                  <c:pt idx="0">
                    <c:v>1.9959181734205009</c:v>
                  </c:pt>
                  <c:pt idx="1">
                    <c:v>2.5737603037918899</c:v>
                  </c:pt>
                  <c:pt idx="2">
                    <c:v>2.4498656695660208</c:v>
                  </c:pt>
                  <c:pt idx="3">
                    <c:v>2.5441435290427257</c:v>
                  </c:pt>
                </c:numCache>
              </c:numRef>
            </c:plus>
            <c:minus>
              <c:numRef>
                <c:f>Sheet1!$H$2:$H$5</c:f>
                <c:numCache>
                  <c:formatCode>General</c:formatCode>
                  <c:ptCount val="4"/>
                  <c:pt idx="0">
                    <c:v>1.9959181734205009</c:v>
                  </c:pt>
                  <c:pt idx="1">
                    <c:v>2.5737603037918899</c:v>
                  </c:pt>
                  <c:pt idx="2">
                    <c:v>2.4498656695660208</c:v>
                  </c:pt>
                  <c:pt idx="3">
                    <c:v>2.5441435290427257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Sheet1!$F$2:$F$5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4.5606154937783181</c:v>
                </c:pt>
                <c:pt idx="1">
                  <c:v>3.8142997349884786</c:v>
                </c:pt>
                <c:pt idx="2">
                  <c:v>4.1538396064390257</c:v>
                </c:pt>
                <c:pt idx="3">
                  <c:v>3.0620409477089146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BE-4243-A971-B379936CB08D}"/>
            </c:ext>
          </c:extLst>
        </c:ser>
        <c:ser>
          <c:idx val="0"/>
          <c:order val="1"/>
          <c:tx>
            <c:strRef>
              <c:f>Sheet3!$A$29</c:f>
              <c:strCache>
                <c:ptCount val="1"/>
                <c:pt idx="0">
                  <c:v>112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5.2335113709999996"/>
            <c:dispRSqr val="0"/>
            <c:dispEq val="1"/>
            <c:trendlineLbl>
              <c:layout>
                <c:manualLayout>
                  <c:x val="0.13089934899632419"/>
                  <c:y val="-0.249494888387953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Sheet3!$B$29:$B$32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Sheet3!$D$29:$D$32</c:f>
              <c:numCache>
                <c:formatCode>General</c:formatCode>
                <c:ptCount val="4"/>
                <c:pt idx="0">
                  <c:v>5.2335113705749565</c:v>
                </c:pt>
                <c:pt idx="1">
                  <c:v>5.8956092635736077</c:v>
                </c:pt>
                <c:pt idx="2">
                  <c:v>6.1454441040410508</c:v>
                </c:pt>
                <c:pt idx="3">
                  <c:v>2.4533183400470375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BE-4243-A971-B379936CB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67551"/>
        <c:axId val="144866591"/>
      </c:scatterChart>
      <c:valAx>
        <c:axId val="14486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6591"/>
        <c:crosses val="autoZero"/>
        <c:crossBetween val="midCat"/>
        <c:majorUnit val="1"/>
      </c:valAx>
      <c:valAx>
        <c:axId val="144866591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Log10(Nasal Virus)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7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161924</xdr:colOff>
      <xdr:row>5</xdr:row>
      <xdr:rowOff>80962</xdr:rowOff>
    </xdr:from>
    <xdr:to>
      <xdr:col>13</xdr:col>
      <xdr:colOff>350837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484217-AA78-8732-28DE-8C175321F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172811</xdr:colOff>
      <xdr:row>0</xdr:row>
      <xdr:rowOff>176893</xdr:rowOff>
    </xdr:from>
    <xdr:to>
      <xdr:col>14</xdr:col>
      <xdr:colOff>361724</xdr:colOff>
      <xdr:row>18</xdr:row>
      <xdr:rowOff>153081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76714-FBA5-47A9-A5D4-380279F24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558078</xdr:colOff>
      <xdr:row>94</xdr:row>
      <xdr:rowOff>76200</xdr:rowOff>
    </xdr:from>
    <xdr:to>
      <xdr:col>11</xdr:col>
      <xdr:colOff>137391</xdr:colOff>
      <xdr:row>112</xdr:row>
      <xdr:rowOff>52388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480384-4AF3-471E-A0C5-A03920253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405741</xdr:colOff>
      <xdr:row>0</xdr:row>
      <xdr:rowOff>187779</xdr:rowOff>
    </xdr:from>
    <xdr:to>
      <xdr:col>23</xdr:col>
      <xdr:colOff>594654</xdr:colOff>
      <xdr:row>18</xdr:row>
      <xdr:rowOff>163967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5099A8-0DBB-4359-B6EC-2BC21DF9F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332941</xdr:colOff>
      <xdr:row>94</xdr:row>
      <xdr:rowOff>119495</xdr:rowOff>
    </xdr:from>
    <xdr:to>
      <xdr:col>20</xdr:col>
      <xdr:colOff>518391</xdr:colOff>
      <xdr:row>112</xdr:row>
      <xdr:rowOff>95683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902149-05A5-489D-ACA5-F127D892D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54119</xdr:colOff>
      <xdr:row>95</xdr:row>
      <xdr:rowOff>125557</xdr:rowOff>
    </xdr:from>
    <xdr:to>
      <xdr:col>30</xdr:col>
      <xdr:colOff>243032</xdr:colOff>
      <xdr:row>113</xdr:row>
      <xdr:rowOff>101745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4468B8-2EED-44D5-A07A-C158B77AA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561418</xdr:colOff>
      <xdr:row>95</xdr:row>
      <xdr:rowOff>88570</xdr:rowOff>
    </xdr:from>
    <xdr:to>
      <xdr:col>40</xdr:col>
      <xdr:colOff>138009</xdr:colOff>
      <xdr:row>113</xdr:row>
      <xdr:rowOff>64758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C86D56-3C21-4CEB-B308-EAFF30770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29936</xdr:colOff>
      <xdr:row>0</xdr:row>
      <xdr:rowOff>176893</xdr:rowOff>
    </xdr:from>
    <xdr:to>
      <xdr:col>33</xdr:col>
      <xdr:colOff>218849</xdr:colOff>
      <xdr:row>18</xdr:row>
      <xdr:rowOff>153081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A2C712-B965-4D4A-BCD5-EC1129341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415203</xdr:colOff>
      <xdr:row>113</xdr:row>
      <xdr:rowOff>92653</xdr:rowOff>
    </xdr:from>
    <xdr:to>
      <xdr:col>10</xdr:col>
      <xdr:colOff>591126</xdr:colOff>
      <xdr:row>131</xdr:row>
      <xdr:rowOff>68841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7E8376-FE0B-4692-908E-283D10B2A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421265</xdr:colOff>
      <xdr:row>113</xdr:row>
      <xdr:rowOff>88322</xdr:rowOff>
    </xdr:from>
    <xdr:to>
      <xdr:col>21</xdr:col>
      <xdr:colOff>577</xdr:colOff>
      <xdr:row>131</xdr:row>
      <xdr:rowOff>64510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D1E5463-085A-4F71-AA15-03713BB8B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561293</xdr:colOff>
      <xdr:row>113</xdr:row>
      <xdr:rowOff>154504</xdr:rowOff>
    </xdr:from>
    <xdr:to>
      <xdr:col>40</xdr:col>
      <xdr:colOff>147533</xdr:colOff>
      <xdr:row>131</xdr:row>
      <xdr:rowOff>130692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ABB950E-F1E9-4675-907A-8347F9346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147080</xdr:colOff>
      <xdr:row>19</xdr:row>
      <xdr:rowOff>8472</xdr:rowOff>
    </xdr:from>
    <xdr:to>
      <xdr:col>14</xdr:col>
      <xdr:colOff>338714</xdr:colOff>
      <xdr:row>36</xdr:row>
      <xdr:rowOff>175160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60B2F94-E097-436E-BA9F-D73B6FD35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384649</xdr:colOff>
      <xdr:row>132</xdr:row>
      <xdr:rowOff>22885</xdr:rowOff>
    </xdr:from>
    <xdr:to>
      <xdr:col>10</xdr:col>
      <xdr:colOff>573562</xdr:colOff>
      <xdr:row>149</xdr:row>
      <xdr:rowOff>189573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94B725F-AB59-4B3D-8396-3A113E114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248577</xdr:colOff>
      <xdr:row>132</xdr:row>
      <xdr:rowOff>151534</xdr:rowOff>
    </xdr:from>
    <xdr:to>
      <xdr:col>20</xdr:col>
      <xdr:colOff>437491</xdr:colOff>
      <xdr:row>150</xdr:row>
      <xdr:rowOff>127722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2972BF2-02AF-4ED8-8F17-20CD91743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375309</xdr:colOff>
      <xdr:row>19</xdr:row>
      <xdr:rowOff>15588</xdr:rowOff>
    </xdr:from>
    <xdr:to>
      <xdr:col>23</xdr:col>
      <xdr:colOff>560759</xdr:colOff>
      <xdr:row>36</xdr:row>
      <xdr:rowOff>182276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305F6F-CE6A-4F93-9657-E68F8D8F6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29</xdr:col>
      <xdr:colOff>250372</xdr:colOff>
      <xdr:row>75</xdr:row>
      <xdr:rowOff>135391</xdr:rowOff>
    </xdr:from>
    <xdr:to>
      <xdr:col>38</xdr:col>
      <xdr:colOff>442007</xdr:colOff>
      <xdr:row>93</xdr:row>
      <xdr:rowOff>111579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E793739-E261-4244-9B38-51241F32E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110772</xdr:colOff>
      <xdr:row>133</xdr:row>
      <xdr:rowOff>14473</xdr:rowOff>
    </xdr:from>
    <xdr:to>
      <xdr:col>30</xdr:col>
      <xdr:colOff>290038</xdr:colOff>
      <xdr:row>150</xdr:row>
      <xdr:rowOff>181161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C47F885-3E5A-4B47-8DA3-4B57FE411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125618</xdr:colOff>
      <xdr:row>132</xdr:row>
      <xdr:rowOff>102301</xdr:rowOff>
    </xdr:from>
    <xdr:to>
      <xdr:col>40</xdr:col>
      <xdr:colOff>317871</xdr:colOff>
      <xdr:row>150</xdr:row>
      <xdr:rowOff>78489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131FA9C-ED9C-4F63-BA25-6B184EF07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4206</xdr:colOff>
      <xdr:row>19</xdr:row>
      <xdr:rowOff>41069</xdr:rowOff>
    </xdr:from>
    <xdr:to>
      <xdr:col>33</xdr:col>
      <xdr:colOff>189656</xdr:colOff>
      <xdr:row>37</xdr:row>
      <xdr:rowOff>17257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F31121B-D8F6-4FAE-9442-BC9D06CC6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138545</xdr:colOff>
      <xdr:row>114</xdr:row>
      <xdr:rowOff>103909</xdr:rowOff>
    </xdr:from>
    <xdr:to>
      <xdr:col>30</xdr:col>
      <xdr:colOff>324737</xdr:colOff>
      <xdr:row>132</xdr:row>
      <xdr:rowOff>80097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16AB2F37-A83A-4845-9C9E-64B5CB419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C011F-6A4D-46F5-8F43-5FB8E3967044}">
  <dimension ref="A1:K76"/>
  <sheetViews>
    <sheetView workbookViewId="0">
      <selection activeCell="F6" sqref="F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7</v>
      </c>
      <c r="I1" t="s">
        <v>6</v>
      </c>
      <c r="J1" t="s">
        <v>8</v>
      </c>
      <c r="K1" t="s">
        <v>12</v>
      </c>
    </row>
    <row r="2" spans="1:11" x14ac:dyDescent="0.25">
      <c r="A2">
        <v>101</v>
      </c>
      <c r="B2">
        <v>2</v>
      </c>
      <c r="C2">
        <v>0</v>
      </c>
      <c r="D2">
        <v>0</v>
      </c>
      <c r="F2">
        <v>0</v>
      </c>
      <c r="G2">
        <f>AVERAGE(D2:D20)</f>
        <v>4.5606154937783181</v>
      </c>
      <c r="H2">
        <f>_xlfn.STDEV.P(D2:D20)</f>
        <v>1.9959181734205009</v>
      </c>
      <c r="I2">
        <f>G2+H2</f>
        <v>6.5565336671988188</v>
      </c>
      <c r="J2">
        <f>G2-H2</f>
        <v>2.5646973203578174</v>
      </c>
      <c r="K2">
        <v>2</v>
      </c>
    </row>
    <row r="3" spans="1:11" x14ac:dyDescent="0.25">
      <c r="A3">
        <v>103</v>
      </c>
      <c r="B3">
        <v>2</v>
      </c>
      <c r="C3">
        <v>248213</v>
      </c>
      <c r="D3">
        <f t="shared" ref="D3:D15" si="0">LOG10(C3)</f>
        <v>5.3948245236591408</v>
      </c>
      <c r="F3">
        <v>1</v>
      </c>
      <c r="G3">
        <f>AVERAGE(D21:D39)</f>
        <v>3.8142997349884786</v>
      </c>
      <c r="H3">
        <f>_xlfn.STDEV.P(D21:D39)</f>
        <v>2.5737603037918899</v>
      </c>
      <c r="I3">
        <f t="shared" ref="I3:I5" si="1">G3+H3</f>
        <v>6.3880600387803685</v>
      </c>
      <c r="J3">
        <f t="shared" ref="J3:J5" si="2">G3-H3</f>
        <v>1.2405394311965887</v>
      </c>
      <c r="K3">
        <v>3</v>
      </c>
    </row>
    <row r="4" spans="1:11" x14ac:dyDescent="0.25">
      <c r="A4">
        <v>107</v>
      </c>
      <c r="B4">
        <v>2</v>
      </c>
      <c r="C4">
        <v>50450</v>
      </c>
      <c r="D4">
        <f t="shared" si="0"/>
        <v>4.7028611705729295</v>
      </c>
      <c r="F4">
        <v>2</v>
      </c>
      <c r="G4">
        <f>AVERAGE(D40:D57)</f>
        <v>4.1538396064390257</v>
      </c>
      <c r="H4">
        <f>_xlfn.STDEV.P(D40:D57)</f>
        <v>2.4498656695660208</v>
      </c>
      <c r="I4">
        <f t="shared" si="1"/>
        <v>6.6037052760050461</v>
      </c>
      <c r="J4">
        <f t="shared" si="2"/>
        <v>1.7039739368730049</v>
      </c>
      <c r="K4">
        <v>4</v>
      </c>
    </row>
    <row r="5" spans="1:11" x14ac:dyDescent="0.25">
      <c r="A5">
        <v>108</v>
      </c>
      <c r="B5">
        <v>2</v>
      </c>
      <c r="C5">
        <v>2548</v>
      </c>
      <c r="D5">
        <f t="shared" si="0"/>
        <v>3.4061994236633129</v>
      </c>
      <c r="F5">
        <v>3</v>
      </c>
      <c r="G5">
        <f>AVERAGE(D58:D76)</f>
        <v>3.0620409477089146</v>
      </c>
      <c r="H5">
        <f>_xlfn.STDEV.P(D58:D76)</f>
        <v>2.5441435290427257</v>
      </c>
      <c r="I5">
        <f t="shared" si="1"/>
        <v>5.6061844767516398</v>
      </c>
      <c r="J5">
        <f t="shared" si="2"/>
        <v>0.51789741866618888</v>
      </c>
      <c r="K5">
        <v>5</v>
      </c>
    </row>
    <row r="6" spans="1:11" x14ac:dyDescent="0.25">
      <c r="A6">
        <v>109</v>
      </c>
      <c r="B6">
        <v>2</v>
      </c>
      <c r="C6">
        <v>835</v>
      </c>
      <c r="D6">
        <f t="shared" si="0"/>
        <v>2.9216864754836021</v>
      </c>
    </row>
    <row r="7" spans="1:11" x14ac:dyDescent="0.25">
      <c r="A7">
        <v>110</v>
      </c>
      <c r="B7">
        <v>2</v>
      </c>
      <c r="C7">
        <v>171203</v>
      </c>
      <c r="D7">
        <f t="shared" si="0"/>
        <v>5.2335113705749565</v>
      </c>
    </row>
    <row r="8" spans="1:11" x14ac:dyDescent="0.25">
      <c r="A8">
        <v>111</v>
      </c>
      <c r="B8">
        <v>2</v>
      </c>
      <c r="C8">
        <v>171203</v>
      </c>
      <c r="D8">
        <f t="shared" si="0"/>
        <v>5.2335113705749565</v>
      </c>
    </row>
    <row r="9" spans="1:11" x14ac:dyDescent="0.25">
      <c r="A9">
        <v>112</v>
      </c>
      <c r="B9">
        <v>2</v>
      </c>
      <c r="C9">
        <v>171203</v>
      </c>
      <c r="D9">
        <f t="shared" si="0"/>
        <v>5.2335113705749565</v>
      </c>
    </row>
    <row r="10" spans="1:11" x14ac:dyDescent="0.25">
      <c r="A10">
        <v>201</v>
      </c>
      <c r="B10">
        <v>2</v>
      </c>
      <c r="C10">
        <v>843</v>
      </c>
      <c r="D10">
        <f t="shared" si="0"/>
        <v>2.9258275746247424</v>
      </c>
    </row>
    <row r="11" spans="1:11" x14ac:dyDescent="0.25">
      <c r="A11">
        <v>204</v>
      </c>
      <c r="B11">
        <v>2</v>
      </c>
      <c r="C11">
        <v>55653</v>
      </c>
      <c r="D11">
        <f t="shared" si="0"/>
        <v>4.7454885801411457</v>
      </c>
    </row>
    <row r="12" spans="1:11" x14ac:dyDescent="0.25">
      <c r="A12">
        <v>207</v>
      </c>
      <c r="B12">
        <v>2</v>
      </c>
      <c r="C12">
        <v>572369</v>
      </c>
      <c r="D12">
        <f t="shared" si="0"/>
        <v>5.7576761039599962</v>
      </c>
    </row>
    <row r="13" spans="1:11" x14ac:dyDescent="0.25">
      <c r="A13">
        <v>209</v>
      </c>
      <c r="B13">
        <v>2</v>
      </c>
      <c r="C13">
        <v>168781</v>
      </c>
      <c r="D13">
        <f t="shared" si="0"/>
        <v>5.2273235556807043</v>
      </c>
    </row>
    <row r="14" spans="1:11" x14ac:dyDescent="0.25">
      <c r="A14">
        <v>301</v>
      </c>
      <c r="B14">
        <v>2</v>
      </c>
      <c r="C14">
        <v>10124356</v>
      </c>
      <c r="D14">
        <f t="shared" si="0"/>
        <v>7.0053674077344672</v>
      </c>
    </row>
    <row r="15" spans="1:11" x14ac:dyDescent="0.25">
      <c r="A15">
        <v>302</v>
      </c>
      <c r="B15">
        <v>2</v>
      </c>
      <c r="C15">
        <v>21543543</v>
      </c>
      <c r="D15">
        <f t="shared" si="0"/>
        <v>7.3333171278763789</v>
      </c>
    </row>
    <row r="16" spans="1:11" x14ac:dyDescent="0.25">
      <c r="A16">
        <v>304</v>
      </c>
      <c r="B16">
        <v>2</v>
      </c>
      <c r="C16">
        <v>0</v>
      </c>
      <c r="D16">
        <v>0</v>
      </c>
    </row>
    <row r="17" spans="1:8" x14ac:dyDescent="0.25">
      <c r="A17">
        <v>307</v>
      </c>
      <c r="B17">
        <v>2</v>
      </c>
      <c r="C17">
        <v>3090399</v>
      </c>
      <c r="D17">
        <f>LOG10(C17)</f>
        <v>6.4900145546065566</v>
      </c>
    </row>
    <row r="18" spans="1:8" x14ac:dyDescent="0.25">
      <c r="A18">
        <v>308</v>
      </c>
      <c r="B18">
        <v>2</v>
      </c>
      <c r="C18">
        <v>2908377</v>
      </c>
      <c r="D18">
        <f>LOG10(C18)</f>
        <v>6.463650701501817</v>
      </c>
    </row>
    <row r="19" spans="1:8" x14ac:dyDescent="0.25">
      <c r="A19">
        <v>311</v>
      </c>
      <c r="B19">
        <v>2</v>
      </c>
      <c r="C19">
        <v>224305</v>
      </c>
      <c r="D19">
        <f>LOG10(C19)</f>
        <v>5.3508389545825539</v>
      </c>
    </row>
    <row r="20" spans="1:8" x14ac:dyDescent="0.25">
      <c r="A20">
        <v>312</v>
      </c>
      <c r="B20">
        <v>2</v>
      </c>
      <c r="C20">
        <v>1683</v>
      </c>
      <c r="D20">
        <f>LOG10(C20)</f>
        <v>3.2260841159758238</v>
      </c>
    </row>
    <row r="21" spans="1:8" x14ac:dyDescent="0.25">
      <c r="A21">
        <v>101</v>
      </c>
      <c r="B21">
        <v>3</v>
      </c>
      <c r="C21">
        <v>0</v>
      </c>
      <c r="D21">
        <v>0</v>
      </c>
    </row>
    <row r="22" spans="1:8" x14ac:dyDescent="0.25">
      <c r="A22">
        <v>103</v>
      </c>
      <c r="B22">
        <v>3</v>
      </c>
      <c r="C22">
        <v>743667</v>
      </c>
      <c r="D22">
        <f>LOG10(C22)</f>
        <v>5.8713785102277276</v>
      </c>
    </row>
    <row r="23" spans="1:8" x14ac:dyDescent="0.25">
      <c r="A23">
        <v>107</v>
      </c>
      <c r="B23">
        <v>3</v>
      </c>
      <c r="C23">
        <v>278372</v>
      </c>
      <c r="D23">
        <f>LOG10(C23)</f>
        <v>5.4446255496991531</v>
      </c>
    </row>
    <row r="24" spans="1:8" x14ac:dyDescent="0.25">
      <c r="A24">
        <v>108</v>
      </c>
      <c r="B24">
        <v>3</v>
      </c>
      <c r="C24">
        <v>0</v>
      </c>
      <c r="D24">
        <v>0</v>
      </c>
    </row>
    <row r="25" spans="1:8" x14ac:dyDescent="0.25">
      <c r="A25">
        <v>109</v>
      </c>
      <c r="B25">
        <v>3</v>
      </c>
      <c r="C25">
        <v>0</v>
      </c>
      <c r="D25">
        <v>0</v>
      </c>
    </row>
    <row r="26" spans="1:8" x14ac:dyDescent="0.25">
      <c r="A26">
        <v>110</v>
      </c>
      <c r="B26">
        <v>3</v>
      </c>
      <c r="C26">
        <v>178582</v>
      </c>
      <c r="D26">
        <f>LOG10(C26)</f>
        <v>5.2518376824661352</v>
      </c>
    </row>
    <row r="27" spans="1:8" x14ac:dyDescent="0.25">
      <c r="A27">
        <v>111</v>
      </c>
      <c r="B27">
        <v>3</v>
      </c>
      <c r="C27">
        <v>276927</v>
      </c>
      <c r="D27">
        <f>LOG10(C27)</f>
        <v>5.442365300922031</v>
      </c>
      <c r="G27" t="s">
        <v>9</v>
      </c>
      <c r="H27" t="s">
        <v>11</v>
      </c>
    </row>
    <row r="28" spans="1:8" x14ac:dyDescent="0.25">
      <c r="A28">
        <v>112</v>
      </c>
      <c r="B28">
        <v>3</v>
      </c>
      <c r="C28">
        <v>786338</v>
      </c>
      <c r="D28">
        <f>LOG10(C28)</f>
        <v>5.8956092635736077</v>
      </c>
      <c r="G28">
        <v>-0.41810000000000003</v>
      </c>
      <c r="H28">
        <f>-G28*LN(10)</f>
        <v>0.96271082738081071</v>
      </c>
    </row>
    <row r="29" spans="1:8" x14ac:dyDescent="0.25">
      <c r="A29">
        <v>201</v>
      </c>
      <c r="B29">
        <v>3</v>
      </c>
      <c r="C29">
        <v>0</v>
      </c>
      <c r="D29">
        <v>0</v>
      </c>
    </row>
    <row r="30" spans="1:8" x14ac:dyDescent="0.25">
      <c r="A30">
        <v>204</v>
      </c>
      <c r="B30">
        <v>3</v>
      </c>
      <c r="C30">
        <v>1577</v>
      </c>
      <c r="D30">
        <f>LOG10(C30)</f>
        <v>3.197831693328903</v>
      </c>
    </row>
    <row r="31" spans="1:8" x14ac:dyDescent="0.25">
      <c r="A31">
        <v>207</v>
      </c>
      <c r="B31">
        <v>3</v>
      </c>
      <c r="C31">
        <v>1836691</v>
      </c>
      <c r="D31">
        <f>LOG10(C31)</f>
        <v>6.2640360979047482</v>
      </c>
    </row>
    <row r="32" spans="1:8" x14ac:dyDescent="0.25">
      <c r="A32">
        <v>209</v>
      </c>
      <c r="B32">
        <v>3</v>
      </c>
      <c r="C32">
        <v>640684</v>
      </c>
      <c r="D32">
        <f>LOG10(C32)</f>
        <v>5.8066438783566552</v>
      </c>
    </row>
    <row r="33" spans="1:4" x14ac:dyDescent="0.25">
      <c r="A33">
        <v>301</v>
      </c>
      <c r="B33">
        <v>3</v>
      </c>
      <c r="C33">
        <v>146774326</v>
      </c>
      <c r="D33">
        <f>LOG10(C33)</f>
        <v>8.1666500947376388</v>
      </c>
    </row>
    <row r="34" spans="1:4" x14ac:dyDescent="0.25">
      <c r="A34">
        <v>302</v>
      </c>
      <c r="B34">
        <v>3</v>
      </c>
      <c r="C34">
        <v>2233568</v>
      </c>
      <c r="D34">
        <f>LOG10(C34)</f>
        <v>6.3489991789145153</v>
      </c>
    </row>
    <row r="35" spans="1:4" x14ac:dyDescent="0.25">
      <c r="A35">
        <v>304</v>
      </c>
      <c r="B35">
        <v>3</v>
      </c>
      <c r="C35">
        <v>0</v>
      </c>
      <c r="D35">
        <v>0</v>
      </c>
    </row>
    <row r="36" spans="1:4" x14ac:dyDescent="0.25">
      <c r="A36">
        <v>307</v>
      </c>
      <c r="B36">
        <v>3</v>
      </c>
      <c r="C36">
        <v>3200</v>
      </c>
      <c r="D36">
        <f t="shared" ref="D36:D43" si="3">LOG10(C36)</f>
        <v>3.5051499783199058</v>
      </c>
    </row>
    <row r="37" spans="1:4" x14ac:dyDescent="0.25">
      <c r="A37">
        <v>308</v>
      </c>
      <c r="B37">
        <v>3</v>
      </c>
      <c r="C37">
        <v>34341</v>
      </c>
      <c r="D37">
        <f t="shared" si="3"/>
        <v>4.5358129375388927</v>
      </c>
    </row>
    <row r="38" spans="1:4" x14ac:dyDescent="0.25">
      <c r="A38">
        <v>311</v>
      </c>
      <c r="B38">
        <v>3</v>
      </c>
      <c r="C38">
        <v>788</v>
      </c>
      <c r="D38">
        <f t="shared" si="3"/>
        <v>2.8965262174895554</v>
      </c>
    </row>
    <row r="39" spans="1:4" x14ac:dyDescent="0.25">
      <c r="A39">
        <v>312</v>
      </c>
      <c r="B39">
        <v>3</v>
      </c>
      <c r="C39">
        <v>6986</v>
      </c>
      <c r="D39">
        <f t="shared" si="3"/>
        <v>3.8442285813016279</v>
      </c>
    </row>
    <row r="40" spans="1:4" x14ac:dyDescent="0.25">
      <c r="A40">
        <v>101</v>
      </c>
      <c r="B40">
        <v>4</v>
      </c>
      <c r="C40">
        <v>2017</v>
      </c>
      <c r="D40">
        <f t="shared" si="3"/>
        <v>3.3047058982127653</v>
      </c>
    </row>
    <row r="41" spans="1:4" x14ac:dyDescent="0.25">
      <c r="A41">
        <v>103</v>
      </c>
      <c r="B41">
        <v>4</v>
      </c>
      <c r="C41">
        <v>132523</v>
      </c>
      <c r="D41">
        <f t="shared" si="3"/>
        <v>5.122291258697234</v>
      </c>
    </row>
    <row r="42" spans="1:4" x14ac:dyDescent="0.25">
      <c r="A42">
        <v>107</v>
      </c>
      <c r="B42">
        <v>4</v>
      </c>
      <c r="C42">
        <v>3324318</v>
      </c>
      <c r="D42">
        <f t="shared" si="3"/>
        <v>6.5217025611528463</v>
      </c>
    </row>
    <row r="43" spans="1:4" x14ac:dyDescent="0.25">
      <c r="A43">
        <v>108</v>
      </c>
      <c r="B43">
        <v>4</v>
      </c>
      <c r="C43">
        <v>32877</v>
      </c>
      <c r="D43">
        <f t="shared" si="3"/>
        <v>4.516892181651242</v>
      </c>
    </row>
    <row r="44" spans="1:4" x14ac:dyDescent="0.25">
      <c r="A44">
        <v>109</v>
      </c>
      <c r="B44">
        <v>4</v>
      </c>
      <c r="C44">
        <v>0</v>
      </c>
      <c r="D44">
        <v>0</v>
      </c>
    </row>
    <row r="45" spans="1:4" x14ac:dyDescent="0.25">
      <c r="A45">
        <v>111</v>
      </c>
      <c r="B45">
        <v>4</v>
      </c>
      <c r="C45">
        <v>52010</v>
      </c>
      <c r="D45">
        <f>LOG10(C45)</f>
        <v>4.7160868537748319</v>
      </c>
    </row>
    <row r="46" spans="1:4" x14ac:dyDescent="0.25">
      <c r="A46">
        <v>112</v>
      </c>
      <c r="B46">
        <v>4</v>
      </c>
      <c r="C46">
        <v>1397797</v>
      </c>
      <c r="D46">
        <f>LOG10(C46)</f>
        <v>6.1454441040410508</v>
      </c>
    </row>
    <row r="47" spans="1:4" x14ac:dyDescent="0.25">
      <c r="A47">
        <v>201</v>
      </c>
      <c r="B47">
        <v>4</v>
      </c>
      <c r="C47">
        <v>0</v>
      </c>
      <c r="D47">
        <v>0</v>
      </c>
    </row>
    <row r="48" spans="1:4" x14ac:dyDescent="0.25">
      <c r="A48">
        <v>204</v>
      </c>
      <c r="B48">
        <v>4</v>
      </c>
      <c r="C48">
        <v>860</v>
      </c>
      <c r="D48">
        <f>LOG10(C48)</f>
        <v>2.9344984512435679</v>
      </c>
    </row>
    <row r="49" spans="1:4" x14ac:dyDescent="0.25">
      <c r="A49">
        <v>207</v>
      </c>
      <c r="B49">
        <v>4</v>
      </c>
      <c r="C49">
        <v>59383</v>
      </c>
      <c r="D49">
        <f>LOG10(C49)</f>
        <v>4.7736621341582177</v>
      </c>
    </row>
    <row r="50" spans="1:4" x14ac:dyDescent="0.25">
      <c r="A50">
        <v>209</v>
      </c>
      <c r="B50">
        <v>4</v>
      </c>
      <c r="C50">
        <v>781179</v>
      </c>
      <c r="D50">
        <f>LOG10(C50)</f>
        <v>5.8927505598760508</v>
      </c>
    </row>
    <row r="51" spans="1:4" x14ac:dyDescent="0.25">
      <c r="A51">
        <v>301</v>
      </c>
      <c r="B51">
        <v>4</v>
      </c>
      <c r="C51">
        <v>972366</v>
      </c>
      <c r="D51">
        <f>LOG10(C51)</f>
        <v>5.987829764784073</v>
      </c>
    </row>
    <row r="52" spans="1:4" x14ac:dyDescent="0.25">
      <c r="A52">
        <v>302</v>
      </c>
      <c r="B52">
        <v>4</v>
      </c>
      <c r="C52">
        <v>532389</v>
      </c>
      <c r="D52">
        <f>LOG10(C52)</f>
        <v>5.726229073683454</v>
      </c>
    </row>
    <row r="53" spans="1:4" x14ac:dyDescent="0.25">
      <c r="A53">
        <v>304</v>
      </c>
      <c r="B53">
        <v>4</v>
      </c>
      <c r="C53">
        <v>0</v>
      </c>
      <c r="D53">
        <v>0</v>
      </c>
    </row>
    <row r="54" spans="1:4" x14ac:dyDescent="0.25">
      <c r="A54">
        <v>307</v>
      </c>
      <c r="B54">
        <v>4</v>
      </c>
      <c r="C54">
        <v>19044801</v>
      </c>
      <c r="D54">
        <f>LOG10(C54)</f>
        <v>7.2797764390576933</v>
      </c>
    </row>
    <row r="55" spans="1:4" x14ac:dyDescent="0.25">
      <c r="A55">
        <v>308</v>
      </c>
      <c r="B55">
        <v>4</v>
      </c>
      <c r="C55">
        <v>245592</v>
      </c>
      <c r="D55">
        <f>LOG10(C55)</f>
        <v>5.3902142158386654</v>
      </c>
    </row>
    <row r="56" spans="1:4" x14ac:dyDescent="0.25">
      <c r="A56">
        <v>311</v>
      </c>
      <c r="B56">
        <v>4</v>
      </c>
      <c r="C56">
        <v>0</v>
      </c>
      <c r="D56">
        <v>0</v>
      </c>
    </row>
    <row r="57" spans="1:4" x14ac:dyDescent="0.25">
      <c r="A57">
        <v>312</v>
      </c>
      <c r="B57">
        <v>4</v>
      </c>
      <c r="C57">
        <v>2864372</v>
      </c>
      <c r="D57">
        <f>LOG10(C57)</f>
        <v>6.4570294197307767</v>
      </c>
    </row>
    <row r="58" spans="1:4" x14ac:dyDescent="0.25">
      <c r="A58">
        <v>101</v>
      </c>
      <c r="B58">
        <v>5</v>
      </c>
      <c r="C58">
        <v>0</v>
      </c>
      <c r="D58">
        <v>0</v>
      </c>
    </row>
    <row r="59" spans="1:4" x14ac:dyDescent="0.25">
      <c r="A59">
        <v>103</v>
      </c>
      <c r="B59">
        <v>5</v>
      </c>
      <c r="C59">
        <v>14473</v>
      </c>
      <c r="D59">
        <f>LOG10(C59)</f>
        <v>4.1605585621075578</v>
      </c>
    </row>
    <row r="60" spans="1:4" x14ac:dyDescent="0.25">
      <c r="A60">
        <v>107</v>
      </c>
      <c r="B60">
        <v>5</v>
      </c>
      <c r="C60">
        <v>514915</v>
      </c>
      <c r="D60">
        <f>LOG10(C60)</f>
        <v>5.7117355434534565</v>
      </c>
    </row>
    <row r="61" spans="1:4" x14ac:dyDescent="0.25">
      <c r="A61">
        <v>108</v>
      </c>
      <c r="B61">
        <v>5</v>
      </c>
      <c r="C61">
        <v>0</v>
      </c>
      <c r="D61">
        <v>0</v>
      </c>
    </row>
    <row r="62" spans="1:4" x14ac:dyDescent="0.25">
      <c r="A62">
        <v>109</v>
      </c>
      <c r="B62">
        <v>5</v>
      </c>
      <c r="C62">
        <v>0</v>
      </c>
      <c r="D62">
        <v>0</v>
      </c>
    </row>
    <row r="63" spans="1:4" x14ac:dyDescent="0.25">
      <c r="A63">
        <v>110</v>
      </c>
      <c r="B63">
        <v>5</v>
      </c>
      <c r="C63">
        <v>9278</v>
      </c>
      <c r="D63">
        <f>LOG10(C63)</f>
        <v>3.9674543681827408</v>
      </c>
    </row>
    <row r="64" spans="1:4" x14ac:dyDescent="0.25">
      <c r="A64">
        <v>111</v>
      </c>
      <c r="B64">
        <v>5</v>
      </c>
      <c r="C64">
        <v>597479</v>
      </c>
      <c r="D64">
        <f>LOG10(C64)</f>
        <v>5.7763226454454557</v>
      </c>
    </row>
    <row r="65" spans="1:4" x14ac:dyDescent="0.25">
      <c r="A65">
        <v>112</v>
      </c>
      <c r="B65">
        <v>5</v>
      </c>
      <c r="C65">
        <v>284</v>
      </c>
      <c r="D65">
        <f>LOG10(C65)</f>
        <v>2.4533183400470375</v>
      </c>
    </row>
    <row r="66" spans="1:4" x14ac:dyDescent="0.25">
      <c r="A66">
        <v>201</v>
      </c>
      <c r="B66">
        <v>5</v>
      </c>
      <c r="C66">
        <v>0</v>
      </c>
      <c r="D66">
        <v>0</v>
      </c>
    </row>
    <row r="67" spans="1:4" x14ac:dyDescent="0.25">
      <c r="A67">
        <v>204</v>
      </c>
      <c r="B67">
        <v>5</v>
      </c>
      <c r="C67">
        <v>0</v>
      </c>
      <c r="D67">
        <v>0</v>
      </c>
    </row>
    <row r="68" spans="1:4" x14ac:dyDescent="0.25">
      <c r="A68">
        <v>207</v>
      </c>
      <c r="B68">
        <v>5</v>
      </c>
      <c r="C68">
        <v>470</v>
      </c>
      <c r="D68">
        <f>LOG10(C68)</f>
        <v>2.6720978579357175</v>
      </c>
    </row>
    <row r="69" spans="1:4" x14ac:dyDescent="0.25">
      <c r="A69">
        <v>209</v>
      </c>
      <c r="B69">
        <v>5</v>
      </c>
      <c r="C69">
        <v>1136730</v>
      </c>
      <c r="D69">
        <f>LOG10(C69)</f>
        <v>6.055657321824981</v>
      </c>
    </row>
    <row r="70" spans="1:4" x14ac:dyDescent="0.25">
      <c r="A70">
        <v>301</v>
      </c>
      <c r="B70">
        <v>5</v>
      </c>
      <c r="C70">
        <v>2151983</v>
      </c>
      <c r="D70">
        <f>LOG10(C70)</f>
        <v>6.3328388362158412</v>
      </c>
    </row>
    <row r="71" spans="1:4" x14ac:dyDescent="0.25">
      <c r="A71">
        <v>302</v>
      </c>
      <c r="B71">
        <v>5</v>
      </c>
      <c r="C71">
        <v>173682</v>
      </c>
      <c r="D71">
        <f>LOG10(C71)</f>
        <v>5.239754811505569</v>
      </c>
    </row>
    <row r="72" spans="1:4" x14ac:dyDescent="0.25">
      <c r="A72">
        <v>304</v>
      </c>
      <c r="B72">
        <v>5</v>
      </c>
      <c r="C72">
        <v>9852</v>
      </c>
      <c r="D72">
        <v>0</v>
      </c>
    </row>
    <row r="73" spans="1:4" x14ac:dyDescent="0.25">
      <c r="A73">
        <v>307</v>
      </c>
      <c r="B73">
        <v>5</v>
      </c>
      <c r="C73">
        <v>29770</v>
      </c>
      <c r="D73">
        <f>LOG10(C73)</f>
        <v>4.4737788346467244</v>
      </c>
    </row>
    <row r="74" spans="1:4" x14ac:dyDescent="0.25">
      <c r="A74">
        <v>308</v>
      </c>
      <c r="B74">
        <v>5</v>
      </c>
      <c r="C74">
        <v>158523</v>
      </c>
      <c r="D74">
        <f>LOG10(C74)</f>
        <v>5.2000922826321068</v>
      </c>
    </row>
    <row r="75" spans="1:4" x14ac:dyDescent="0.25">
      <c r="A75">
        <v>311</v>
      </c>
      <c r="B75">
        <v>5</v>
      </c>
      <c r="C75">
        <v>0</v>
      </c>
      <c r="D75">
        <v>0</v>
      </c>
    </row>
    <row r="76" spans="1:4" x14ac:dyDescent="0.25">
      <c r="A76">
        <v>312</v>
      </c>
      <c r="B76">
        <v>5</v>
      </c>
      <c r="C76">
        <v>1365113</v>
      </c>
      <c r="D76">
        <f>LOG10(C76)</f>
        <v>6.1351686024721932</v>
      </c>
    </row>
  </sheetData>
  <autoFilter ref="A1:D76" xr:uid="{184C011F-6A4D-46F5-8F43-5FB8E3967044}">
    <sortState xmlns:xlrd2="http://schemas.microsoft.com/office/spreadsheetml/2017/richdata2" ref="A2:D76">
      <sortCondition ref="B1:B76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74566-5D12-4A08-88AC-BA08ABF96430}">
  <dimension ref="A1:P91"/>
  <sheetViews>
    <sheetView tabSelected="1" zoomScale="55" zoomScaleNormal="55" workbookViewId="0">
      <selection activeCell="R58" sqref="R5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101</v>
      </c>
      <c r="B2">
        <v>0</v>
      </c>
      <c r="C2">
        <v>0</v>
      </c>
      <c r="D2">
        <v>0</v>
      </c>
    </row>
    <row r="3" spans="1:4" x14ac:dyDescent="0.25">
      <c r="A3">
        <v>101</v>
      </c>
      <c r="B3">
        <v>1</v>
      </c>
      <c r="C3">
        <v>0</v>
      </c>
      <c r="D3">
        <v>0</v>
      </c>
    </row>
    <row r="4" spans="1:4" x14ac:dyDescent="0.25">
      <c r="A4">
        <v>101</v>
      </c>
      <c r="B4">
        <v>2</v>
      </c>
      <c r="C4">
        <v>2017</v>
      </c>
      <c r="D4">
        <f>LOG10(C4)</f>
        <v>3.3047058982127653</v>
      </c>
    </row>
    <row r="5" spans="1:4" x14ac:dyDescent="0.25">
      <c r="A5">
        <v>101</v>
      </c>
      <c r="B5">
        <v>3</v>
      </c>
      <c r="C5">
        <v>0</v>
      </c>
      <c r="D5">
        <v>0</v>
      </c>
    </row>
    <row r="6" spans="1:4" x14ac:dyDescent="0.25">
      <c r="A6">
        <v>103</v>
      </c>
      <c r="B6">
        <v>0</v>
      </c>
      <c r="C6">
        <v>248213</v>
      </c>
      <c r="D6">
        <f t="shared" ref="D6:D14" si="0">LOG10(C6)</f>
        <v>5.3948245236591408</v>
      </c>
    </row>
    <row r="7" spans="1:4" x14ac:dyDescent="0.25">
      <c r="A7">
        <v>103</v>
      </c>
      <c r="B7">
        <v>1</v>
      </c>
      <c r="C7">
        <v>743667</v>
      </c>
      <c r="D7">
        <f t="shared" si="0"/>
        <v>5.8713785102277276</v>
      </c>
    </row>
    <row r="8" spans="1:4" x14ac:dyDescent="0.25">
      <c r="A8">
        <v>103</v>
      </c>
      <c r="B8">
        <v>2</v>
      </c>
      <c r="C8">
        <v>132523</v>
      </c>
      <c r="D8">
        <f t="shared" si="0"/>
        <v>5.122291258697234</v>
      </c>
    </row>
    <row r="9" spans="1:4" x14ac:dyDescent="0.25">
      <c r="A9">
        <v>103</v>
      </c>
      <c r="B9">
        <v>3</v>
      </c>
      <c r="C9">
        <v>14473</v>
      </c>
      <c r="D9">
        <f t="shared" si="0"/>
        <v>4.1605585621075578</v>
      </c>
    </row>
    <row r="10" spans="1:4" x14ac:dyDescent="0.25">
      <c r="A10">
        <v>107</v>
      </c>
      <c r="B10">
        <v>0</v>
      </c>
      <c r="C10">
        <v>50450</v>
      </c>
      <c r="D10">
        <f t="shared" si="0"/>
        <v>4.7028611705729295</v>
      </c>
    </row>
    <row r="11" spans="1:4" x14ac:dyDescent="0.25">
      <c r="A11">
        <v>107</v>
      </c>
      <c r="B11">
        <v>1</v>
      </c>
      <c r="C11">
        <v>278372</v>
      </c>
      <c r="D11">
        <f t="shared" si="0"/>
        <v>5.4446255496991531</v>
      </c>
    </row>
    <row r="12" spans="1:4" x14ac:dyDescent="0.25">
      <c r="A12">
        <v>107</v>
      </c>
      <c r="B12">
        <v>2</v>
      </c>
      <c r="C12">
        <v>3324318</v>
      </c>
      <c r="D12">
        <f t="shared" si="0"/>
        <v>6.5217025611528463</v>
      </c>
    </row>
    <row r="13" spans="1:4" x14ac:dyDescent="0.25">
      <c r="A13">
        <v>107</v>
      </c>
      <c r="B13">
        <v>3</v>
      </c>
      <c r="C13">
        <v>514915</v>
      </c>
      <c r="D13">
        <f t="shared" si="0"/>
        <v>5.7117355434534565</v>
      </c>
    </row>
    <row r="14" spans="1:4" x14ac:dyDescent="0.25">
      <c r="A14">
        <v>108</v>
      </c>
      <c r="B14">
        <v>0</v>
      </c>
      <c r="C14">
        <v>2548</v>
      </c>
      <c r="D14">
        <f t="shared" si="0"/>
        <v>3.4061994236633129</v>
      </c>
    </row>
    <row r="15" spans="1:4" x14ac:dyDescent="0.25">
      <c r="A15">
        <v>108</v>
      </c>
      <c r="B15">
        <v>1</v>
      </c>
      <c r="C15">
        <v>0</v>
      </c>
    </row>
    <row r="16" spans="1:4" x14ac:dyDescent="0.25">
      <c r="A16">
        <v>108</v>
      </c>
      <c r="B16">
        <v>2</v>
      </c>
      <c r="C16">
        <v>32877</v>
      </c>
      <c r="D16">
        <f>LOG10(C16)</f>
        <v>4.516892181651242</v>
      </c>
    </row>
    <row r="17" spans="1:4" x14ac:dyDescent="0.25">
      <c r="A17">
        <v>108</v>
      </c>
      <c r="B17">
        <v>3</v>
      </c>
      <c r="C17">
        <v>0</v>
      </c>
      <c r="D17">
        <v>0</v>
      </c>
    </row>
    <row r="18" spans="1:4" x14ac:dyDescent="0.25">
      <c r="A18">
        <v>109</v>
      </c>
      <c r="B18">
        <v>0</v>
      </c>
      <c r="C18">
        <v>835</v>
      </c>
      <c r="D18">
        <f>LOG10(C18)</f>
        <v>2.9216864754836021</v>
      </c>
    </row>
    <row r="19" spans="1:4" x14ac:dyDescent="0.25">
      <c r="A19">
        <v>109</v>
      </c>
      <c r="B19">
        <v>1</v>
      </c>
      <c r="C19">
        <v>0</v>
      </c>
      <c r="D19">
        <v>0</v>
      </c>
    </row>
    <row r="20" spans="1:4" x14ac:dyDescent="0.25">
      <c r="A20">
        <v>109</v>
      </c>
      <c r="B20">
        <v>2</v>
      </c>
      <c r="C20">
        <v>0</v>
      </c>
    </row>
    <row r="21" spans="1:4" x14ac:dyDescent="0.25">
      <c r="A21">
        <v>109</v>
      </c>
      <c r="B21">
        <v>3</v>
      </c>
      <c r="C21">
        <v>0</v>
      </c>
    </row>
    <row r="22" spans="1:4" x14ac:dyDescent="0.25">
      <c r="A22">
        <v>110</v>
      </c>
      <c r="B22">
        <v>0</v>
      </c>
      <c r="C22">
        <v>171203</v>
      </c>
      <c r="D22">
        <f t="shared" ref="D22:D33" si="1">LOG10(C22)</f>
        <v>5.2335113705749565</v>
      </c>
    </row>
    <row r="23" spans="1:4" x14ac:dyDescent="0.25">
      <c r="A23">
        <v>110</v>
      </c>
      <c r="B23">
        <v>1</v>
      </c>
      <c r="C23">
        <v>178582</v>
      </c>
      <c r="D23">
        <f t="shared" si="1"/>
        <v>5.2518376824661352</v>
      </c>
    </row>
    <row r="24" spans="1:4" x14ac:dyDescent="0.25">
      <c r="A24">
        <v>110</v>
      </c>
      <c r="B24">
        <v>3</v>
      </c>
      <c r="C24">
        <v>9278</v>
      </c>
      <c r="D24">
        <f t="shared" si="1"/>
        <v>3.9674543681827408</v>
      </c>
    </row>
    <row r="25" spans="1:4" x14ac:dyDescent="0.25">
      <c r="A25">
        <v>111</v>
      </c>
      <c r="B25">
        <v>0</v>
      </c>
      <c r="C25">
        <v>171203</v>
      </c>
      <c r="D25">
        <f t="shared" si="1"/>
        <v>5.2335113705749565</v>
      </c>
    </row>
    <row r="26" spans="1:4" x14ac:dyDescent="0.25">
      <c r="A26">
        <v>111</v>
      </c>
      <c r="B26">
        <v>1</v>
      </c>
      <c r="C26">
        <v>276927</v>
      </c>
      <c r="D26">
        <f t="shared" si="1"/>
        <v>5.442365300922031</v>
      </c>
    </row>
    <row r="27" spans="1:4" x14ac:dyDescent="0.25">
      <c r="A27">
        <v>111</v>
      </c>
      <c r="B27">
        <v>2</v>
      </c>
      <c r="C27">
        <v>52010</v>
      </c>
      <c r="D27">
        <f t="shared" si="1"/>
        <v>4.7160868537748319</v>
      </c>
    </row>
    <row r="28" spans="1:4" x14ac:dyDescent="0.25">
      <c r="A28">
        <v>111</v>
      </c>
      <c r="B28">
        <v>3</v>
      </c>
      <c r="C28">
        <v>597479</v>
      </c>
      <c r="D28">
        <f t="shared" si="1"/>
        <v>5.7763226454454557</v>
      </c>
    </row>
    <row r="29" spans="1:4" x14ac:dyDescent="0.25">
      <c r="A29">
        <v>112</v>
      </c>
      <c r="B29">
        <v>0</v>
      </c>
      <c r="C29">
        <v>171203</v>
      </c>
      <c r="D29">
        <f t="shared" si="1"/>
        <v>5.2335113705749565</v>
      </c>
    </row>
    <row r="30" spans="1:4" x14ac:dyDescent="0.25">
      <c r="A30">
        <v>112</v>
      </c>
      <c r="B30">
        <v>1</v>
      </c>
      <c r="C30">
        <v>786338</v>
      </c>
      <c r="D30">
        <f t="shared" si="1"/>
        <v>5.8956092635736077</v>
      </c>
    </row>
    <row r="31" spans="1:4" x14ac:dyDescent="0.25">
      <c r="A31">
        <v>112</v>
      </c>
      <c r="B31">
        <v>2</v>
      </c>
      <c r="C31">
        <v>1397797</v>
      </c>
      <c r="D31">
        <f t="shared" si="1"/>
        <v>6.1454441040410508</v>
      </c>
    </row>
    <row r="32" spans="1:4" x14ac:dyDescent="0.25">
      <c r="A32">
        <v>112</v>
      </c>
      <c r="B32">
        <v>3</v>
      </c>
      <c r="C32">
        <v>284</v>
      </c>
      <c r="D32">
        <f t="shared" si="1"/>
        <v>2.4533183400470375</v>
      </c>
    </row>
    <row r="33" spans="1:4" x14ac:dyDescent="0.25">
      <c r="A33">
        <v>201</v>
      </c>
      <c r="B33">
        <v>0</v>
      </c>
      <c r="C33">
        <v>843</v>
      </c>
      <c r="D33">
        <f t="shared" si="1"/>
        <v>2.9258275746247424</v>
      </c>
    </row>
    <row r="34" spans="1:4" x14ac:dyDescent="0.25">
      <c r="A34">
        <v>201</v>
      </c>
      <c r="B34">
        <v>1</v>
      </c>
      <c r="C34">
        <v>0</v>
      </c>
      <c r="D34">
        <v>0</v>
      </c>
    </row>
    <row r="35" spans="1:4" x14ac:dyDescent="0.25">
      <c r="A35">
        <v>201</v>
      </c>
      <c r="B35">
        <v>2</v>
      </c>
      <c r="C35">
        <v>0</v>
      </c>
    </row>
    <row r="36" spans="1:4" x14ac:dyDescent="0.25">
      <c r="A36">
        <v>201</v>
      </c>
      <c r="B36">
        <v>3</v>
      </c>
      <c r="C36">
        <v>0</v>
      </c>
    </row>
    <row r="37" spans="1:4" x14ac:dyDescent="0.25">
      <c r="A37">
        <v>204</v>
      </c>
      <c r="B37">
        <v>0</v>
      </c>
      <c r="C37">
        <v>55653</v>
      </c>
      <c r="D37">
        <f>LOG10(C37)</f>
        <v>4.7454885801411457</v>
      </c>
    </row>
    <row r="38" spans="1:4" x14ac:dyDescent="0.25">
      <c r="A38">
        <v>204</v>
      </c>
      <c r="B38">
        <v>1</v>
      </c>
      <c r="C38">
        <v>1577</v>
      </c>
      <c r="D38">
        <f>LOG10(C38)</f>
        <v>3.197831693328903</v>
      </c>
    </row>
    <row r="39" spans="1:4" x14ac:dyDescent="0.25">
      <c r="A39">
        <v>204</v>
      </c>
      <c r="B39">
        <v>2</v>
      </c>
      <c r="C39">
        <v>860</v>
      </c>
      <c r="D39">
        <f>LOG10(C39)</f>
        <v>2.9344984512435679</v>
      </c>
    </row>
    <row r="40" spans="1:4" x14ac:dyDescent="0.25">
      <c r="A40">
        <v>204</v>
      </c>
      <c r="B40">
        <v>3</v>
      </c>
      <c r="C40">
        <v>0</v>
      </c>
      <c r="D40">
        <v>0</v>
      </c>
    </row>
    <row r="41" spans="1:4" x14ac:dyDescent="0.25">
      <c r="A41">
        <v>207</v>
      </c>
      <c r="B41">
        <v>0</v>
      </c>
      <c r="C41">
        <v>572369</v>
      </c>
      <c r="D41">
        <f t="shared" ref="D41:D56" si="2">LOG10(C41)</f>
        <v>5.7576761039599962</v>
      </c>
    </row>
    <row r="42" spans="1:4" x14ac:dyDescent="0.25">
      <c r="A42">
        <v>207</v>
      </c>
      <c r="B42">
        <v>1</v>
      </c>
      <c r="C42">
        <v>1836691</v>
      </c>
      <c r="D42">
        <f t="shared" si="2"/>
        <v>6.2640360979047482</v>
      </c>
    </row>
    <row r="43" spans="1:4" x14ac:dyDescent="0.25">
      <c r="A43">
        <v>207</v>
      </c>
      <c r="B43">
        <v>2</v>
      </c>
      <c r="C43">
        <v>59383</v>
      </c>
      <c r="D43">
        <f t="shared" si="2"/>
        <v>4.7736621341582177</v>
      </c>
    </row>
    <row r="44" spans="1:4" x14ac:dyDescent="0.25">
      <c r="A44">
        <v>207</v>
      </c>
      <c r="B44">
        <v>3</v>
      </c>
      <c r="C44">
        <v>470</v>
      </c>
      <c r="D44">
        <f t="shared" si="2"/>
        <v>2.6720978579357175</v>
      </c>
    </row>
    <row r="45" spans="1:4" x14ac:dyDescent="0.25">
      <c r="A45">
        <v>209</v>
      </c>
      <c r="B45">
        <v>0</v>
      </c>
      <c r="C45">
        <v>168781</v>
      </c>
      <c r="D45">
        <f t="shared" si="2"/>
        <v>5.2273235556807043</v>
      </c>
    </row>
    <row r="46" spans="1:4" x14ac:dyDescent="0.25">
      <c r="A46">
        <v>209</v>
      </c>
      <c r="B46">
        <v>1</v>
      </c>
      <c r="C46">
        <v>640684</v>
      </c>
      <c r="D46">
        <f t="shared" si="2"/>
        <v>5.8066438783566552</v>
      </c>
    </row>
    <row r="47" spans="1:4" x14ac:dyDescent="0.25">
      <c r="A47">
        <v>209</v>
      </c>
      <c r="B47">
        <v>2</v>
      </c>
      <c r="C47">
        <v>781179</v>
      </c>
      <c r="D47">
        <f t="shared" si="2"/>
        <v>5.8927505598760508</v>
      </c>
    </row>
    <row r="48" spans="1:4" x14ac:dyDescent="0.25">
      <c r="A48">
        <v>209</v>
      </c>
      <c r="B48">
        <v>3</v>
      </c>
      <c r="C48">
        <v>1136730</v>
      </c>
      <c r="D48">
        <f t="shared" si="2"/>
        <v>6.055657321824981</v>
      </c>
    </row>
    <row r="49" spans="1:4" x14ac:dyDescent="0.25">
      <c r="A49">
        <v>301</v>
      </c>
      <c r="B49">
        <v>0</v>
      </c>
      <c r="C49">
        <v>10124356</v>
      </c>
      <c r="D49">
        <f t="shared" si="2"/>
        <v>7.0053674077344672</v>
      </c>
    </row>
    <row r="50" spans="1:4" x14ac:dyDescent="0.25">
      <c r="A50">
        <v>301</v>
      </c>
      <c r="B50">
        <v>1</v>
      </c>
      <c r="C50">
        <v>146774326</v>
      </c>
      <c r="D50">
        <f t="shared" si="2"/>
        <v>8.1666500947376388</v>
      </c>
    </row>
    <row r="51" spans="1:4" x14ac:dyDescent="0.25">
      <c r="A51">
        <v>301</v>
      </c>
      <c r="B51">
        <v>2</v>
      </c>
      <c r="C51">
        <v>972366</v>
      </c>
      <c r="D51">
        <f t="shared" si="2"/>
        <v>5.987829764784073</v>
      </c>
    </row>
    <row r="52" spans="1:4" x14ac:dyDescent="0.25">
      <c r="A52">
        <v>301</v>
      </c>
      <c r="B52">
        <v>3</v>
      </c>
      <c r="C52">
        <v>2151983</v>
      </c>
      <c r="D52">
        <f t="shared" si="2"/>
        <v>6.3328388362158412</v>
      </c>
    </row>
    <row r="53" spans="1:4" x14ac:dyDescent="0.25">
      <c r="A53">
        <v>302</v>
      </c>
      <c r="B53">
        <v>0</v>
      </c>
      <c r="C53">
        <v>21543543</v>
      </c>
      <c r="D53">
        <f t="shared" si="2"/>
        <v>7.3333171278763789</v>
      </c>
    </row>
    <row r="54" spans="1:4" x14ac:dyDescent="0.25">
      <c r="A54">
        <v>302</v>
      </c>
      <c r="B54">
        <v>1</v>
      </c>
      <c r="C54">
        <v>2233568</v>
      </c>
      <c r="D54">
        <f t="shared" si="2"/>
        <v>6.3489991789145153</v>
      </c>
    </row>
    <row r="55" spans="1:4" x14ac:dyDescent="0.25">
      <c r="A55">
        <v>302</v>
      </c>
      <c r="B55">
        <v>2</v>
      </c>
      <c r="C55">
        <v>532389</v>
      </c>
      <c r="D55">
        <f t="shared" si="2"/>
        <v>5.726229073683454</v>
      </c>
    </row>
    <row r="56" spans="1:4" x14ac:dyDescent="0.25">
      <c r="A56">
        <v>302</v>
      </c>
      <c r="B56">
        <v>3</v>
      </c>
      <c r="C56">
        <v>173682</v>
      </c>
      <c r="D56">
        <f t="shared" si="2"/>
        <v>5.239754811505569</v>
      </c>
    </row>
    <row r="57" spans="1:4" x14ac:dyDescent="0.25">
      <c r="A57">
        <v>304</v>
      </c>
      <c r="B57">
        <v>0</v>
      </c>
      <c r="C57">
        <v>0</v>
      </c>
      <c r="D57">
        <v>0</v>
      </c>
    </row>
    <row r="58" spans="1:4" x14ac:dyDescent="0.25">
      <c r="A58">
        <v>304</v>
      </c>
      <c r="B58">
        <v>1</v>
      </c>
      <c r="C58">
        <v>0</v>
      </c>
      <c r="D58">
        <v>0</v>
      </c>
    </row>
    <row r="59" spans="1:4" x14ac:dyDescent="0.25">
      <c r="A59">
        <v>304</v>
      </c>
      <c r="B59">
        <v>2</v>
      </c>
      <c r="C59">
        <v>0</v>
      </c>
      <c r="D59">
        <v>0</v>
      </c>
    </row>
    <row r="60" spans="1:4" x14ac:dyDescent="0.25">
      <c r="A60">
        <v>304</v>
      </c>
      <c r="B60">
        <v>3</v>
      </c>
      <c r="C60">
        <v>9852</v>
      </c>
      <c r="D60">
        <f t="shared" ref="D60:D70" si="3">LOG10(C60)</f>
        <v>3.9935244031670658</v>
      </c>
    </row>
    <row r="61" spans="1:4" x14ac:dyDescent="0.25">
      <c r="A61">
        <v>307</v>
      </c>
      <c r="B61">
        <v>0</v>
      </c>
      <c r="C61">
        <v>3090399</v>
      </c>
      <c r="D61">
        <f t="shared" si="3"/>
        <v>6.4900145546065566</v>
      </c>
    </row>
    <row r="62" spans="1:4" x14ac:dyDescent="0.25">
      <c r="A62">
        <v>307</v>
      </c>
      <c r="B62">
        <v>1</v>
      </c>
      <c r="C62">
        <v>3200</v>
      </c>
      <c r="D62">
        <f t="shared" si="3"/>
        <v>3.5051499783199058</v>
      </c>
    </row>
    <row r="63" spans="1:4" x14ac:dyDescent="0.25">
      <c r="A63">
        <v>307</v>
      </c>
      <c r="B63">
        <v>2</v>
      </c>
      <c r="C63">
        <v>19044801</v>
      </c>
      <c r="D63">
        <f t="shared" si="3"/>
        <v>7.2797764390576933</v>
      </c>
    </row>
    <row r="64" spans="1:4" x14ac:dyDescent="0.25">
      <c r="A64">
        <v>307</v>
      </c>
      <c r="B64">
        <v>3</v>
      </c>
      <c r="C64">
        <v>29770</v>
      </c>
      <c r="D64">
        <f t="shared" si="3"/>
        <v>4.4737788346467244</v>
      </c>
    </row>
    <row r="65" spans="1:16" x14ac:dyDescent="0.25">
      <c r="A65">
        <v>308</v>
      </c>
      <c r="B65">
        <v>0</v>
      </c>
      <c r="C65">
        <v>2908377</v>
      </c>
      <c r="D65">
        <f t="shared" si="3"/>
        <v>6.463650701501817</v>
      </c>
    </row>
    <row r="66" spans="1:16" x14ac:dyDescent="0.25">
      <c r="A66">
        <v>308</v>
      </c>
      <c r="B66">
        <v>1</v>
      </c>
      <c r="C66">
        <v>34341</v>
      </c>
      <c r="D66">
        <f t="shared" si="3"/>
        <v>4.5358129375388927</v>
      </c>
    </row>
    <row r="67" spans="1:16" x14ac:dyDescent="0.25">
      <c r="A67">
        <v>308</v>
      </c>
      <c r="B67">
        <v>2</v>
      </c>
      <c r="C67">
        <v>245592</v>
      </c>
      <c r="D67">
        <f t="shared" si="3"/>
        <v>5.3902142158386654</v>
      </c>
    </row>
    <row r="68" spans="1:16" x14ac:dyDescent="0.25">
      <c r="A68">
        <v>308</v>
      </c>
      <c r="B68">
        <v>3</v>
      </c>
      <c r="C68">
        <v>158523</v>
      </c>
      <c r="D68">
        <f t="shared" si="3"/>
        <v>5.2000922826321068</v>
      </c>
    </row>
    <row r="69" spans="1:16" x14ac:dyDescent="0.25">
      <c r="A69">
        <v>311</v>
      </c>
      <c r="B69">
        <v>0</v>
      </c>
      <c r="C69">
        <v>224305</v>
      </c>
      <c r="D69">
        <f t="shared" si="3"/>
        <v>5.3508389545825539</v>
      </c>
    </row>
    <row r="70" spans="1:16" x14ac:dyDescent="0.25">
      <c r="A70">
        <v>311</v>
      </c>
      <c r="B70">
        <v>1</v>
      </c>
      <c r="C70">
        <v>788</v>
      </c>
      <c r="D70">
        <f t="shared" si="3"/>
        <v>2.8965262174895554</v>
      </c>
    </row>
    <row r="71" spans="1:16" x14ac:dyDescent="0.25">
      <c r="A71">
        <v>311</v>
      </c>
      <c r="B71">
        <v>2</v>
      </c>
      <c r="C71">
        <v>0</v>
      </c>
      <c r="D71">
        <v>0</v>
      </c>
    </row>
    <row r="72" spans="1:16" x14ac:dyDescent="0.25">
      <c r="A72">
        <v>311</v>
      </c>
      <c r="B72">
        <v>3</v>
      </c>
      <c r="C72">
        <v>0</v>
      </c>
    </row>
    <row r="73" spans="1:16" x14ac:dyDescent="0.25">
      <c r="A73">
        <v>312</v>
      </c>
      <c r="B73">
        <v>0</v>
      </c>
      <c r="C73">
        <v>1683</v>
      </c>
      <c r="D73">
        <f>LOG10(C73)</f>
        <v>3.2260841159758238</v>
      </c>
    </row>
    <row r="74" spans="1:16" x14ac:dyDescent="0.25">
      <c r="A74">
        <v>312</v>
      </c>
      <c r="B74">
        <v>1</v>
      </c>
      <c r="C74">
        <v>6986</v>
      </c>
      <c r="D74">
        <f>LOG10(C74)</f>
        <v>3.8442285813016279</v>
      </c>
    </row>
    <row r="75" spans="1:16" x14ac:dyDescent="0.25">
      <c r="A75">
        <v>312</v>
      </c>
      <c r="B75">
        <v>2</v>
      </c>
      <c r="C75">
        <v>2864372</v>
      </c>
      <c r="D75">
        <f>LOG10(C75)</f>
        <v>6.4570294197307767</v>
      </c>
    </row>
    <row r="76" spans="1:16" x14ac:dyDescent="0.25">
      <c r="A76">
        <v>312</v>
      </c>
      <c r="B76">
        <v>3</v>
      </c>
      <c r="C76">
        <v>1365113</v>
      </c>
      <c r="D76">
        <f>LOG10(C76)</f>
        <v>6.1351686024721932</v>
      </c>
    </row>
    <row r="77" spans="1:16" x14ac:dyDescent="0.25">
      <c r="M77" t="s">
        <v>0</v>
      </c>
      <c r="N77" t="s">
        <v>13</v>
      </c>
      <c r="O77" t="s">
        <v>9</v>
      </c>
      <c r="P77" t="s">
        <v>11</v>
      </c>
    </row>
    <row r="78" spans="1:16" x14ac:dyDescent="0.25">
      <c r="M78">
        <v>103</v>
      </c>
      <c r="N78" s="1">
        <v>5.3948245236591408</v>
      </c>
      <c r="O78" s="1">
        <v>-0.26939999999999997</v>
      </c>
      <c r="P78" s="1">
        <f>-O78*LN(10)</f>
        <v>0.62031642405259591</v>
      </c>
    </row>
    <row r="79" spans="1:16" x14ac:dyDescent="0.25">
      <c r="M79">
        <v>108</v>
      </c>
      <c r="N79" s="1">
        <v>3.4061994236633129</v>
      </c>
      <c r="O79" s="1">
        <v>-0.61519999999999997</v>
      </c>
      <c r="P79" s="1">
        <f t="shared" ref="P79:P89" si="4">-O79*LN(10)</f>
        <v>1.4165503492099369</v>
      </c>
    </row>
    <row r="80" spans="1:16" x14ac:dyDescent="0.25">
      <c r="M80">
        <v>109</v>
      </c>
      <c r="N80" s="1">
        <v>2.9216864754836021</v>
      </c>
      <c r="O80" s="1">
        <f>-2.9217</f>
        <v>-2.9217</v>
      </c>
      <c r="P80" s="1">
        <f t="shared" si="4"/>
        <v>6.7274628662007041</v>
      </c>
    </row>
    <row r="81" spans="13:16" x14ac:dyDescent="0.25">
      <c r="M81">
        <v>110</v>
      </c>
      <c r="N81" s="1">
        <v>5.2335113705749565</v>
      </c>
      <c r="O81" s="1">
        <v>-0.378</v>
      </c>
      <c r="P81" s="1">
        <f t="shared" si="4"/>
        <v>0.87037716515174934</v>
      </c>
    </row>
    <row r="82" spans="13:16" x14ac:dyDescent="0.25">
      <c r="M82">
        <v>112</v>
      </c>
      <c r="N82" s="1">
        <v>5.2335113705749565</v>
      </c>
      <c r="O82" s="1">
        <v>-0.41820000000000002</v>
      </c>
      <c r="P82" s="1">
        <f t="shared" si="4"/>
        <v>0.96294108589011007</v>
      </c>
    </row>
    <row r="83" spans="13:16" x14ac:dyDescent="0.25">
      <c r="M83">
        <v>201</v>
      </c>
      <c r="N83" s="1">
        <v>2.9258275746247424</v>
      </c>
      <c r="O83" s="1">
        <v>-2.9258000000000002</v>
      </c>
      <c r="P83" s="1">
        <f t="shared" si="4"/>
        <v>6.7369034650819799</v>
      </c>
    </row>
    <row r="84" spans="13:16" x14ac:dyDescent="0.25">
      <c r="M84">
        <v>204</v>
      </c>
      <c r="N84" s="1">
        <v>4.7454885801411457</v>
      </c>
      <c r="O84" s="1">
        <v>-1.3862000000000001</v>
      </c>
      <c r="P84" s="1">
        <f t="shared" si="4"/>
        <v>3.1918434559083466</v>
      </c>
    </row>
    <row r="85" spans="13:16" x14ac:dyDescent="0.25">
      <c r="M85">
        <v>207</v>
      </c>
      <c r="N85" s="1">
        <v>5.7576761039599962</v>
      </c>
      <c r="O85" s="1">
        <v>-0.76559999999999995</v>
      </c>
      <c r="P85" s="1">
        <f t="shared" si="4"/>
        <v>1.7628591471962414</v>
      </c>
    </row>
    <row r="86" spans="13:16" x14ac:dyDescent="0.25">
      <c r="M86">
        <v>301</v>
      </c>
      <c r="N86" s="1">
        <v>7.0053674077344672</v>
      </c>
      <c r="O86" s="1">
        <v>-0.20649999999999999</v>
      </c>
      <c r="P86" s="1">
        <f t="shared" si="4"/>
        <v>0.47548382170327047</v>
      </c>
    </row>
    <row r="87" spans="13:16" x14ac:dyDescent="0.25">
      <c r="M87">
        <v>302</v>
      </c>
      <c r="N87" s="1">
        <v>7.3333171278763789</v>
      </c>
      <c r="O87" s="1">
        <v>-0.74850000000000005</v>
      </c>
      <c r="P87" s="1">
        <f t="shared" si="4"/>
        <v>1.7234849421060434</v>
      </c>
    </row>
    <row r="88" spans="13:16" x14ac:dyDescent="0.25">
      <c r="M88">
        <v>307</v>
      </c>
      <c r="N88">
        <v>6.4900145546065566</v>
      </c>
      <c r="O88" s="1">
        <v>-0.53239999999999998</v>
      </c>
      <c r="P88" s="1">
        <f t="shared" si="4"/>
        <v>1.2258963035100301</v>
      </c>
    </row>
    <row r="89" spans="13:16" x14ac:dyDescent="0.25">
      <c r="M89">
        <v>308</v>
      </c>
      <c r="N89" s="1">
        <v>6.463650701501817</v>
      </c>
      <c r="O89" s="1">
        <v>-0.56179999999999997</v>
      </c>
      <c r="P89" s="1">
        <f>-O89*LN(10)</f>
        <v>1.293592305244055</v>
      </c>
    </row>
    <row r="90" spans="13:16" x14ac:dyDescent="0.25">
      <c r="M90">
        <v>311</v>
      </c>
      <c r="N90" s="1">
        <v>5.3508389545825539</v>
      </c>
      <c r="O90" s="1">
        <v>-2.6312000000000002</v>
      </c>
      <c r="P90" s="1">
        <f>-O90*LN(10)</f>
        <v>6.0585618966859345</v>
      </c>
    </row>
    <row r="91" spans="13:16" x14ac:dyDescent="0.25">
      <c r="M91" t="s">
        <v>10</v>
      </c>
      <c r="N91" s="1">
        <f>AVERAGE(N78:N90)</f>
        <v>5.2509164745372026</v>
      </c>
      <c r="O91" s="1">
        <f>AVERAGE(O78:O90)</f>
        <v>-1.1046538461538462</v>
      </c>
      <c r="P91" s="1">
        <f>-O91*LN(10)</f>
        <v>2.5435594790723846</v>
      </c>
    </row>
  </sheetData>
  <sortState xmlns:xlrd2="http://schemas.microsoft.com/office/spreadsheetml/2017/richdata2" ref="M79:M89">
    <sortCondition ref="M78:M8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Doctor Goose</dc:creator>
  <cp:lastModifiedBy>Weaver, Jordan J</cp:lastModifiedBy>
  <dcterms:created xsi:type="dcterms:W3CDTF">2024-06-19T02:22:47Z</dcterms:created>
  <dcterms:modified xsi:type="dcterms:W3CDTF">2024-06-19T23:44:53Z</dcterms:modified>
</cp:coreProperties>
</file>