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python/"/>
    </mc:Choice>
  </mc:AlternateContent>
  <xr:revisionPtr revIDLastSave="550" documentId="13_ncr:1_{88FE44C8-070E-4DB6-88E4-F6BAD5C61D10}" xr6:coauthVersionLast="47" xr6:coauthVersionMax="47" xr10:uidLastSave="{15FCFE51-1F03-4AB5-976C-4EAE96CD6271}"/>
  <bookViews>
    <workbookView xWindow="-120" yWindow="-120" windowWidth="28110" windowHeight="16440" xr2:uid="{387CD507-82B1-4C9D-93D1-010DDFD83030}"/>
  </bookViews>
  <sheets>
    <sheet name="Sheet1" sheetId="3" r:id="rId1"/>
    <sheet name="Sheet2" sheetId="4" r:id="rId2"/>
  </sheets>
  <definedNames>
    <definedName name="_xlcn.WorksheetConnection_Book1Table1" hidden="1">Table1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Book1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3" l="1"/>
  <c r="S15" i="3"/>
  <c r="T15" i="3"/>
  <c r="U15" i="3"/>
  <c r="R16" i="3"/>
  <c r="S16" i="3"/>
  <c r="T16" i="3"/>
  <c r="U16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5" i="3"/>
  <c r="C16" i="3"/>
  <c r="B16" i="3"/>
  <c r="B15" i="3"/>
  <c r="E14" i="3"/>
  <c r="C14" i="3"/>
  <c r="D16" i="3" l="1"/>
  <c r="D15" i="3"/>
  <c r="D1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A746922-088D-4DB9-8B26-09D04D958C2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DA5E498-BC7D-49A6-ACB2-A4D5C86A9C6E}" name="WorksheetConnection_Book1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"/>
        </x15:connection>
      </ext>
    </extLst>
  </connection>
</connections>
</file>

<file path=xl/sharedStrings.xml><?xml version="1.0" encoding="utf-8"?>
<sst xmlns="http://schemas.openxmlformats.org/spreadsheetml/2006/main" count="32" uniqueCount="30">
  <si>
    <t>E0</t>
  </si>
  <si>
    <t>beta</t>
  </si>
  <si>
    <t>p</t>
  </si>
  <si>
    <t>c</t>
  </si>
  <si>
    <t>delta</t>
  </si>
  <si>
    <t>delta_E</t>
  </si>
  <si>
    <t>d_E</t>
  </si>
  <si>
    <t>a</t>
  </si>
  <si>
    <t>K_delta_E</t>
  </si>
  <si>
    <t>id</t>
  </si>
  <si>
    <t>xi</t>
  </si>
  <si>
    <t>Population</t>
  </si>
  <si>
    <t>T0</t>
  </si>
  <si>
    <t>I10</t>
  </si>
  <si>
    <t>k</t>
  </si>
  <si>
    <t>M0</t>
  </si>
  <si>
    <t>ME</t>
  </si>
  <si>
    <t>M7</t>
  </si>
  <si>
    <t>TE(0)</t>
  </si>
  <si>
    <t>TM(0)</t>
  </si>
  <si>
    <t>TM(7)</t>
  </si>
  <si>
    <t>MP</t>
  </si>
  <si>
    <t>Sans 311</t>
  </si>
  <si>
    <t>TE(7)</t>
  </si>
  <si>
    <t>Max</t>
  </si>
  <si>
    <t>Min</t>
  </si>
  <si>
    <t>zeta</t>
  </si>
  <si>
    <t>eta</t>
  </si>
  <si>
    <t>K_I1</t>
  </si>
  <si>
    <t>tau_memory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</si>
</sst>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E+00"/>
    <numFmt numFmtId="165" formatCode="0.000"/>
    <numFmt numFmtId="166" formatCode="0.0000"/>
    <numFmt numFmtId="167" formatCode="0.0E+0"/>
    <numFmt numFmtId="168" formatCode="0.00E+0"/>
  </numFmts>
  <fonts count="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222222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222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11" fontId="0" fillId="0" borderId="0" xfId="0" applyNumberFormat="1"/>
    <xf numFmtId="0" fontId="4" fillId="0" borderId="2" xfId="0" applyFont="1" applyBorder="1" applyAlignment="1">
      <alignment horizontal="center" vertical="center"/>
    </xf>
    <xf numFmtId="167" fontId="0" fillId="0" borderId="1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167" fontId="0" fillId="0" borderId="5" xfId="0" applyNumberFormat="1" applyBorder="1"/>
    <xf numFmtId="0" fontId="0" fillId="0" borderId="6" xfId="0" applyBorder="1"/>
    <xf numFmtId="0" fontId="0" fillId="0" borderId="10" xfId="0" applyBorder="1"/>
    <xf numFmtId="0" fontId="0" fillId="2" borderId="11" xfId="0" applyFill="1" applyBorder="1"/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7" fontId="0" fillId="0" borderId="15" xfId="0" applyNumberFormat="1" applyBorder="1"/>
    <xf numFmtId="167" fontId="0" fillId="0" borderId="16" xfId="0" applyNumberFormat="1" applyBorder="1"/>
    <xf numFmtId="168" fontId="0" fillId="2" borderId="1" xfId="0" applyNumberFormat="1" applyFill="1" applyBorder="1"/>
    <xf numFmtId="168" fontId="0" fillId="3" borderId="1" xfId="0" applyNumberFormat="1" applyFill="1" applyBorder="1"/>
    <xf numFmtId="167" fontId="0" fillId="0" borderId="17" xfId="0" applyNumberFormat="1" applyBorder="1"/>
    <xf numFmtId="168" fontId="0" fillId="2" borderId="18" xfId="0" applyNumberFormat="1" applyFill="1" applyBorder="1"/>
    <xf numFmtId="167" fontId="0" fillId="0" borderId="18" xfId="0" applyNumberFormat="1" applyBorder="1"/>
    <xf numFmtId="167" fontId="0" fillId="0" borderId="19" xfId="0" applyNumberFormat="1" applyBorder="1"/>
    <xf numFmtId="167" fontId="0" fillId="0" borderId="20" xfId="0" applyNumberFormat="1" applyBorder="1"/>
    <xf numFmtId="167" fontId="0" fillId="0" borderId="21" xfId="0" applyNumberFormat="1" applyBorder="1"/>
    <xf numFmtId="168" fontId="0" fillId="3" borderId="22" xfId="0" applyNumberFormat="1" applyFill="1" applyBorder="1"/>
    <xf numFmtId="167" fontId="0" fillId="0" borderId="22" xfId="0" applyNumberFormat="1" applyBorder="1"/>
    <xf numFmtId="167" fontId="0" fillId="0" borderId="2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59215-63E0-4EB9-9B4A-5F894A524BC9}">
  <dimension ref="A1:U34"/>
  <sheetViews>
    <sheetView tabSelected="1" zoomScale="115" zoomScaleNormal="115" workbookViewId="0">
      <selection activeCell="F7" sqref="F7"/>
    </sheetView>
  </sheetViews>
  <sheetFormatPr defaultRowHeight="15" x14ac:dyDescent="0.25"/>
  <cols>
    <col min="1" max="1" width="9.140625" customWidth="1"/>
    <col min="2" max="3" width="8.85546875" style="4" customWidth="1"/>
    <col min="4" max="4" width="11.28515625" style="4" customWidth="1"/>
    <col min="5" max="5" width="8.85546875" style="4" customWidth="1"/>
    <col min="6" max="6" width="9" bestFit="1" customWidth="1"/>
    <col min="7" max="7" width="6.5703125" customWidth="1"/>
    <col min="8" max="8" width="9" style="4" bestFit="1" customWidth="1"/>
    <col min="9" max="9" width="5.28515625" customWidth="1"/>
    <col min="10" max="10" width="8.140625" bestFit="1" customWidth="1"/>
    <col min="11" max="11" width="9" bestFit="1" customWidth="1"/>
    <col min="12" max="12" width="10.85546875" customWidth="1"/>
    <col min="13" max="13" width="9.5703125" customWidth="1"/>
    <col min="14" max="14" width="8.140625" bestFit="1" customWidth="1"/>
    <col min="15" max="15" width="8.28515625" bestFit="1" customWidth="1"/>
  </cols>
  <sheetData>
    <row r="1" spans="1:21" x14ac:dyDescent="0.25">
      <c r="A1" s="1" t="s">
        <v>9</v>
      </c>
      <c r="B1" t="s">
        <v>0</v>
      </c>
      <c r="C1" t="s">
        <v>15</v>
      </c>
      <c r="D1" t="s">
        <v>17</v>
      </c>
      <c r="E1" t="s">
        <v>16</v>
      </c>
      <c r="F1" t="s">
        <v>12</v>
      </c>
      <c r="G1" t="s">
        <v>13</v>
      </c>
      <c r="H1" t="s">
        <v>1</v>
      </c>
      <c r="I1" t="s">
        <v>14</v>
      </c>
      <c r="J1" t="s">
        <v>2</v>
      </c>
      <c r="K1" t="s">
        <v>3</v>
      </c>
      <c r="L1" t="s">
        <v>4</v>
      </c>
      <c r="M1" t="s">
        <v>10</v>
      </c>
      <c r="N1" t="s">
        <v>7</v>
      </c>
      <c r="O1" t="s">
        <v>6</v>
      </c>
      <c r="P1" t="s">
        <v>5</v>
      </c>
      <c r="Q1" t="s">
        <v>8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 s="3">
        <v>103</v>
      </c>
      <c r="B2" s="4">
        <v>103189.08742834201</v>
      </c>
      <c r="C2" s="4">
        <v>30390.59215</v>
      </c>
      <c r="D2" s="4">
        <v>67907.513800000001</v>
      </c>
      <c r="E2" s="4">
        <v>37516.921650000004</v>
      </c>
      <c r="F2">
        <v>40000000</v>
      </c>
      <c r="G2">
        <v>75</v>
      </c>
      <c r="H2">
        <v>1.13345039819858E-4</v>
      </c>
      <c r="I2">
        <v>4</v>
      </c>
      <c r="J2">
        <v>0.41647834198737299</v>
      </c>
      <c r="K2">
        <v>32.6576646732195</v>
      </c>
      <c r="L2">
        <v>0.350094462600121</v>
      </c>
      <c r="M2">
        <v>0.12532127637988499</v>
      </c>
      <c r="N2">
        <v>6.5232043739571601</v>
      </c>
      <c r="O2">
        <v>0.4</v>
      </c>
      <c r="P2">
        <v>4.9810794067370896</v>
      </c>
      <c r="Q2">
        <v>4450.7631459445702</v>
      </c>
      <c r="R2">
        <v>2.2846831519535499E-2</v>
      </c>
      <c r="S2">
        <v>0</v>
      </c>
      <c r="T2">
        <v>10000</v>
      </c>
      <c r="U2">
        <v>0.39871084193193801</v>
      </c>
    </row>
    <row r="3" spans="1:21" x14ac:dyDescent="0.25">
      <c r="A3" s="3">
        <v>107</v>
      </c>
      <c r="B3" s="4">
        <v>58043.2640862935</v>
      </c>
      <c r="C3" s="4">
        <v>6913.7916999999998</v>
      </c>
      <c r="D3" s="4">
        <v>40218.5461</v>
      </c>
      <c r="E3" s="4">
        <v>33304.754399999998</v>
      </c>
      <c r="F3">
        <v>40000000</v>
      </c>
      <c r="G3">
        <v>75</v>
      </c>
      <c r="H3" s="8">
        <v>8.1034181263618594E-6</v>
      </c>
      <c r="I3">
        <v>4</v>
      </c>
      <c r="J3">
        <v>4.0466809696008603</v>
      </c>
      <c r="K3">
        <v>80.223531948223695</v>
      </c>
      <c r="L3">
        <v>0.35718646558690798</v>
      </c>
      <c r="M3">
        <v>0.14942003418778299</v>
      </c>
      <c r="N3">
        <v>6.7245049543998796</v>
      </c>
      <c r="O3">
        <v>0.4</v>
      </c>
      <c r="P3">
        <v>10</v>
      </c>
      <c r="Q3">
        <v>17557.4706558166</v>
      </c>
      <c r="R3">
        <v>1.68607714292783E-2</v>
      </c>
      <c r="S3">
        <v>0</v>
      </c>
      <c r="T3">
        <v>10000</v>
      </c>
      <c r="U3">
        <v>0.52767316385338603</v>
      </c>
    </row>
    <row r="4" spans="1:21" x14ac:dyDescent="0.25">
      <c r="A4" s="3">
        <v>110</v>
      </c>
      <c r="B4" s="4">
        <v>125441.02868385149</v>
      </c>
      <c r="C4" s="4">
        <v>4481.2598999999991</v>
      </c>
      <c r="D4" s="4">
        <v>19100.195899999999</v>
      </c>
      <c r="E4" s="4">
        <v>14618.936</v>
      </c>
      <c r="F4">
        <v>40000000</v>
      </c>
      <c r="G4">
        <v>75</v>
      </c>
      <c r="H4">
        <v>1.7395625730627599E-4</v>
      </c>
      <c r="I4">
        <v>4</v>
      </c>
      <c r="J4">
        <v>1.0979589361063</v>
      </c>
      <c r="K4">
        <v>153.73590778273999</v>
      </c>
      <c r="L4">
        <v>0.438152974955274</v>
      </c>
      <c r="M4">
        <v>8.7143360654783397E-2</v>
      </c>
      <c r="N4">
        <v>9.9766645810263999</v>
      </c>
      <c r="O4">
        <v>0.44973999532050202</v>
      </c>
      <c r="P4">
        <v>9.9867606466674594</v>
      </c>
      <c r="Q4">
        <v>193.69616816390101</v>
      </c>
      <c r="R4">
        <v>8.2841377633228602E-3</v>
      </c>
      <c r="S4">
        <v>0</v>
      </c>
      <c r="T4">
        <v>10000</v>
      </c>
      <c r="U4">
        <v>0.25</v>
      </c>
    </row>
    <row r="5" spans="1:21" x14ac:dyDescent="0.25">
      <c r="A5" s="3">
        <v>111</v>
      </c>
      <c r="B5" s="4">
        <v>133576.32102528051</v>
      </c>
      <c r="C5" s="4">
        <v>6364.3500500000009</v>
      </c>
      <c r="D5" s="4">
        <v>57531.9948</v>
      </c>
      <c r="E5" s="4">
        <v>51167.644749999999</v>
      </c>
      <c r="F5">
        <v>40000000</v>
      </c>
      <c r="G5">
        <v>75</v>
      </c>
      <c r="H5">
        <v>1.58060944410619E-4</v>
      </c>
      <c r="I5">
        <v>4</v>
      </c>
      <c r="J5">
        <v>3.1895181084237798</v>
      </c>
      <c r="K5">
        <v>447.04285718597998</v>
      </c>
      <c r="L5">
        <v>5.22942934944347E-2</v>
      </c>
      <c r="M5">
        <v>3.8947847917211802</v>
      </c>
      <c r="N5">
        <v>4.4472359878112497</v>
      </c>
      <c r="O5">
        <v>0.40685944805983598</v>
      </c>
      <c r="P5">
        <v>0.53817788460886795</v>
      </c>
      <c r="Q5">
        <v>5069.6100549474504</v>
      </c>
      <c r="R5">
        <v>8.3568741642120405E-4</v>
      </c>
      <c r="S5">
        <v>0</v>
      </c>
      <c r="T5">
        <v>10000</v>
      </c>
      <c r="U5">
        <v>0.26027529786675102</v>
      </c>
    </row>
    <row r="6" spans="1:21" x14ac:dyDescent="0.25">
      <c r="A6" s="3">
        <v>112</v>
      </c>
      <c r="B6" s="4">
        <v>91874.885289202502</v>
      </c>
      <c r="C6" s="4">
        <v>4888.3032999999996</v>
      </c>
      <c r="D6" s="4">
        <v>25665.155299999999</v>
      </c>
      <c r="E6" s="4">
        <v>20776.851999999999</v>
      </c>
      <c r="F6">
        <v>40000000</v>
      </c>
      <c r="G6">
        <v>75</v>
      </c>
      <c r="H6" s="8">
        <v>2.4271115159072798E-6</v>
      </c>
      <c r="I6">
        <v>4</v>
      </c>
      <c r="J6">
        <v>9.7215976230650192</v>
      </c>
      <c r="K6">
        <v>41.967234761434497</v>
      </c>
      <c r="L6">
        <v>2.0262199364151199</v>
      </c>
      <c r="M6">
        <v>8.6670570359726695E-2</v>
      </c>
      <c r="N6">
        <v>4.4343191101784898</v>
      </c>
      <c r="O6">
        <v>0.51329065136753604</v>
      </c>
      <c r="P6">
        <v>9.9122551900524094</v>
      </c>
      <c r="Q6">
        <v>1118.25598862574</v>
      </c>
      <c r="R6">
        <v>4.0867161715074998E-2</v>
      </c>
      <c r="S6">
        <v>0</v>
      </c>
      <c r="T6">
        <v>10000</v>
      </c>
      <c r="U6">
        <v>0.41634298424185101</v>
      </c>
    </row>
    <row r="7" spans="1:21" x14ac:dyDescent="0.25">
      <c r="A7" s="3">
        <v>204</v>
      </c>
      <c r="B7" s="4">
        <v>130149.54736443554</v>
      </c>
      <c r="C7" s="4">
        <v>2096.9946999999997</v>
      </c>
      <c r="D7" s="4">
        <v>5486.2584999999999</v>
      </c>
      <c r="E7" s="4">
        <v>3389.2638000000002</v>
      </c>
      <c r="F7">
        <v>40000000</v>
      </c>
      <c r="G7">
        <v>75</v>
      </c>
      <c r="H7">
        <v>6.4380473657764696E-4</v>
      </c>
      <c r="I7">
        <v>4</v>
      </c>
      <c r="J7">
        <v>1.1555956594255601</v>
      </c>
      <c r="K7">
        <v>476.674870656716</v>
      </c>
      <c r="L7">
        <v>1.8508636074542399</v>
      </c>
      <c r="M7">
        <v>0.65363401743532601</v>
      </c>
      <c r="N7">
        <v>3.6825442826252601</v>
      </c>
      <c r="O7">
        <v>0.44999016787472002</v>
      </c>
      <c r="P7">
        <v>0.51173368348743997</v>
      </c>
      <c r="Q7">
        <v>95590.270238369005</v>
      </c>
      <c r="R7">
        <v>5.2529044919866902E-4</v>
      </c>
      <c r="S7">
        <v>0</v>
      </c>
      <c r="T7">
        <v>10000</v>
      </c>
      <c r="U7">
        <v>0.25559528901168899</v>
      </c>
    </row>
    <row r="8" spans="1:21" x14ac:dyDescent="0.25">
      <c r="A8" s="3">
        <v>207</v>
      </c>
      <c r="B8" s="4">
        <v>1051896.9507343341</v>
      </c>
      <c r="C8" s="4">
        <v>17341.732200000002</v>
      </c>
      <c r="D8" s="4">
        <v>98610.644400000005</v>
      </c>
      <c r="E8" s="4">
        <v>81268.912200000006</v>
      </c>
      <c r="F8">
        <v>40000000</v>
      </c>
      <c r="G8">
        <v>75</v>
      </c>
      <c r="H8">
        <v>1.03350604309587E-4</v>
      </c>
      <c r="I8">
        <v>4</v>
      </c>
      <c r="J8">
        <v>0.170655110596971</v>
      </c>
      <c r="K8">
        <v>5.4194471098223298</v>
      </c>
      <c r="L8">
        <v>0.112656808404999</v>
      </c>
      <c r="M8">
        <v>2.6724478969789298</v>
      </c>
      <c r="N8">
        <v>6.5076348663641204</v>
      </c>
      <c r="O8">
        <v>0.43954701193995099</v>
      </c>
      <c r="P8">
        <v>4.2806412402016099</v>
      </c>
      <c r="Q8">
        <v>1407.8498598055801</v>
      </c>
      <c r="R8">
        <v>1.1713679051084201E-3</v>
      </c>
      <c r="S8">
        <v>0</v>
      </c>
      <c r="T8">
        <v>10000</v>
      </c>
      <c r="U8">
        <v>0.29662737636821201</v>
      </c>
    </row>
    <row r="9" spans="1:21" x14ac:dyDescent="0.25">
      <c r="A9" s="3">
        <v>302</v>
      </c>
      <c r="B9" s="4">
        <v>156531.75176465002</v>
      </c>
      <c r="C9" s="4">
        <v>5364.2819499999987</v>
      </c>
      <c r="D9" s="4">
        <v>30593.701799999999</v>
      </c>
      <c r="E9" s="4">
        <v>25229.419849999998</v>
      </c>
      <c r="F9">
        <v>40000000</v>
      </c>
      <c r="G9">
        <v>75</v>
      </c>
      <c r="H9" s="8">
        <v>3.9117273654025399E-6</v>
      </c>
      <c r="I9">
        <v>4</v>
      </c>
      <c r="J9">
        <v>6.52318451061263</v>
      </c>
      <c r="K9">
        <v>21.509975376848299</v>
      </c>
      <c r="L9">
        <v>1.0319157820271201</v>
      </c>
      <c r="M9">
        <v>0.41753177466663299</v>
      </c>
      <c r="N9">
        <v>10</v>
      </c>
      <c r="O9">
        <v>0.4</v>
      </c>
      <c r="P9">
        <v>0.5</v>
      </c>
      <c r="Q9">
        <v>24887.043430087801</v>
      </c>
      <c r="R9">
        <v>3.1236705985337901E-3</v>
      </c>
      <c r="S9">
        <v>0</v>
      </c>
      <c r="T9">
        <v>10000</v>
      </c>
      <c r="U9">
        <v>0.25</v>
      </c>
    </row>
    <row r="10" spans="1:21" x14ac:dyDescent="0.25">
      <c r="A10" s="3">
        <v>307</v>
      </c>
      <c r="B10" s="4">
        <v>118044.80092091049</v>
      </c>
      <c r="C10" s="4">
        <v>4836.8946000000005</v>
      </c>
      <c r="D10" s="4">
        <v>29388.13</v>
      </c>
      <c r="E10" s="4">
        <v>24551.235400000001</v>
      </c>
      <c r="F10">
        <v>40000000</v>
      </c>
      <c r="G10">
        <v>75</v>
      </c>
      <c r="H10" s="8">
        <v>6.2832661029710196E-6</v>
      </c>
      <c r="I10">
        <v>4</v>
      </c>
      <c r="J10">
        <v>5.1380056476164704</v>
      </c>
      <c r="K10">
        <v>20.7822466955765</v>
      </c>
      <c r="L10">
        <v>5.0372382880530003E-2</v>
      </c>
      <c r="M10">
        <v>1.9183651568356399</v>
      </c>
      <c r="N10">
        <v>4.5203799582346997</v>
      </c>
      <c r="O10">
        <v>1.2813955665150001</v>
      </c>
      <c r="P10">
        <v>6.2566740577330897</v>
      </c>
      <c r="Q10">
        <v>1139.6520381774999</v>
      </c>
      <c r="R10">
        <v>1.7634000673762799E-3</v>
      </c>
      <c r="S10">
        <v>0</v>
      </c>
      <c r="T10">
        <v>10000</v>
      </c>
      <c r="U10">
        <v>0.26322850849035201</v>
      </c>
    </row>
    <row r="11" spans="1:21" x14ac:dyDescent="0.25">
      <c r="A11" s="3">
        <v>308</v>
      </c>
      <c r="B11" s="4">
        <v>85322.978447038491</v>
      </c>
      <c r="C11" s="4">
        <v>16734.32575</v>
      </c>
      <c r="D11" s="4">
        <v>61797.501200000006</v>
      </c>
      <c r="E11" s="4">
        <v>45063.17545000001</v>
      </c>
      <c r="F11">
        <v>40000000</v>
      </c>
      <c r="G11">
        <v>75</v>
      </c>
      <c r="H11" s="8">
        <v>6.3611786434126505E-5</v>
      </c>
      <c r="I11">
        <v>4</v>
      </c>
      <c r="J11">
        <v>4.6219779805975501</v>
      </c>
      <c r="K11">
        <v>335.00992315778399</v>
      </c>
      <c r="L11">
        <v>0.24710102743506099</v>
      </c>
      <c r="M11">
        <v>0.14856750871161201</v>
      </c>
      <c r="N11">
        <v>5.9733944089129203</v>
      </c>
      <c r="O11">
        <v>0.4</v>
      </c>
      <c r="P11">
        <v>6.4478603103700101</v>
      </c>
      <c r="Q11">
        <v>4116.7550459349804</v>
      </c>
      <c r="R11">
        <v>2.0007717917577598E-2</v>
      </c>
      <c r="S11">
        <v>0</v>
      </c>
      <c r="T11">
        <v>10000</v>
      </c>
      <c r="U11">
        <v>0.254125398924402</v>
      </c>
    </row>
    <row r="12" spans="1:21" x14ac:dyDescent="0.25">
      <c r="A12" s="3">
        <v>311</v>
      </c>
      <c r="B12" s="4">
        <v>21917.343068197501</v>
      </c>
      <c r="C12" s="4">
        <v>7464.8280500000001</v>
      </c>
      <c r="D12" s="8">
        <v>21372.873100000001</v>
      </c>
      <c r="E12" s="4">
        <v>13908.045050000001</v>
      </c>
      <c r="F12">
        <v>40000000</v>
      </c>
      <c r="G12">
        <v>75</v>
      </c>
      <c r="H12" s="8">
        <v>6.7708596259252404E-5</v>
      </c>
      <c r="I12">
        <v>4</v>
      </c>
      <c r="J12">
        <v>8.9398237525361903</v>
      </c>
      <c r="K12">
        <v>493.12674935246599</v>
      </c>
      <c r="L12">
        <v>3.5181537116435502</v>
      </c>
      <c r="M12">
        <v>5.7042075323345397E-2</v>
      </c>
      <c r="N12">
        <v>9.99086126632751</v>
      </c>
      <c r="O12">
        <v>0.42613540712258502</v>
      </c>
      <c r="P12">
        <v>9.8544341681914904</v>
      </c>
      <c r="Q12">
        <v>7468.4409744699897</v>
      </c>
      <c r="R12">
        <v>1.46584720439469E-2</v>
      </c>
      <c r="S12">
        <v>0</v>
      </c>
      <c r="T12">
        <v>10000</v>
      </c>
      <c r="U12">
        <v>1.0128532086891699</v>
      </c>
    </row>
    <row r="13" spans="1:21" x14ac:dyDescent="0.25">
      <c r="A13" s="3">
        <v>312</v>
      </c>
      <c r="B13" s="4">
        <v>95894.777504065001</v>
      </c>
      <c r="C13" s="4">
        <v>6270.1039499999997</v>
      </c>
      <c r="D13" s="4">
        <v>16820.5128</v>
      </c>
      <c r="E13" s="4">
        <v>10550.40885</v>
      </c>
      <c r="F13">
        <v>40000000</v>
      </c>
      <c r="G13">
        <v>75</v>
      </c>
      <c r="H13" s="8">
        <v>1.12277166554931E-5</v>
      </c>
      <c r="I13">
        <v>4</v>
      </c>
      <c r="J13">
        <v>0.2371143734609</v>
      </c>
      <c r="K13">
        <v>11.316663339337101</v>
      </c>
      <c r="L13">
        <v>5.0776268002985403E-2</v>
      </c>
      <c r="M13">
        <v>0.80674208423463101</v>
      </c>
      <c r="N13">
        <v>9.3113475659108094</v>
      </c>
      <c r="O13">
        <v>0.62170847291749198</v>
      </c>
      <c r="P13">
        <v>9.529303365134</v>
      </c>
      <c r="Q13">
        <v>1436.46807102098</v>
      </c>
      <c r="R13">
        <v>1.60302389869935E-3</v>
      </c>
      <c r="S13">
        <v>0</v>
      </c>
      <c r="T13">
        <v>10000</v>
      </c>
      <c r="U13">
        <v>0.41185810563997599</v>
      </c>
    </row>
    <row r="14" spans="1:21" x14ac:dyDescent="0.25">
      <c r="A14" t="s">
        <v>11</v>
      </c>
      <c r="B14" s="4">
        <v>222760.31733156199</v>
      </c>
      <c r="C14" s="4">
        <f>AVERAGE(C2:C13)</f>
        <v>9428.9548583333344</v>
      </c>
      <c r="D14" s="4">
        <f>C14+E14</f>
        <v>39541.085641666665</v>
      </c>
      <c r="E14" s="4">
        <f>AVERAGE(E2:E13)</f>
        <v>30112.13078333333</v>
      </c>
      <c r="F14">
        <v>40000000</v>
      </c>
      <c r="G14">
        <v>75</v>
      </c>
      <c r="H14" s="8">
        <v>6.6871205079479905E-5</v>
      </c>
      <c r="I14">
        <v>4</v>
      </c>
      <c r="J14">
        <v>1.59676923886815</v>
      </c>
      <c r="K14">
        <v>105.212432090595</v>
      </c>
      <c r="L14">
        <v>1.12220837742341</v>
      </c>
      <c r="M14">
        <v>0.25402775494167601</v>
      </c>
      <c r="N14">
        <v>6.8901938221609003</v>
      </c>
      <c r="O14">
        <v>0.49427753413215902</v>
      </c>
      <c r="P14">
        <v>0.502812891710674</v>
      </c>
      <c r="Q14">
        <v>99148.218339741303</v>
      </c>
      <c r="R14">
        <v>5.9363629763487299E-3</v>
      </c>
      <c r="S14">
        <v>0</v>
      </c>
      <c r="T14">
        <v>10000</v>
      </c>
      <c r="U14">
        <v>1.21183412138935</v>
      </c>
    </row>
    <row r="15" spans="1:21" x14ac:dyDescent="0.25">
      <c r="A15" t="s">
        <v>24</v>
      </c>
      <c r="B15" s="4">
        <f>MAX(B2:B13)</f>
        <v>1051896.9507343341</v>
      </c>
      <c r="C15" s="4">
        <f>MAX(C2:C13)</f>
        <v>30390.59215</v>
      </c>
      <c r="D15" s="4">
        <f t="shared" ref="D15:Q15" si="0">MAX(D2:D13)</f>
        <v>98610.644400000005</v>
      </c>
      <c r="E15" s="4">
        <f t="shared" si="0"/>
        <v>81268.912200000006</v>
      </c>
      <c r="F15" s="4">
        <f t="shared" si="0"/>
        <v>40000000</v>
      </c>
      <c r="G15" s="4">
        <f t="shared" si="0"/>
        <v>75</v>
      </c>
      <c r="H15" s="4">
        <f t="shared" si="0"/>
        <v>6.4380473657764696E-4</v>
      </c>
      <c r="I15" s="4">
        <f t="shared" si="0"/>
        <v>4</v>
      </c>
      <c r="J15" s="4">
        <f t="shared" si="0"/>
        <v>9.7215976230650192</v>
      </c>
      <c r="K15" s="4">
        <f t="shared" si="0"/>
        <v>493.12674935246599</v>
      </c>
      <c r="L15" s="4">
        <f t="shared" si="0"/>
        <v>3.5181537116435502</v>
      </c>
      <c r="M15" s="4">
        <f t="shared" si="0"/>
        <v>3.8947847917211802</v>
      </c>
      <c r="N15" s="4">
        <f t="shared" si="0"/>
        <v>10</v>
      </c>
      <c r="O15" s="4">
        <f t="shared" si="0"/>
        <v>1.2813955665150001</v>
      </c>
      <c r="P15" s="4">
        <f t="shared" si="0"/>
        <v>10</v>
      </c>
      <c r="Q15" s="4">
        <f t="shared" si="0"/>
        <v>95590.270238369005</v>
      </c>
      <c r="R15" s="4">
        <f t="shared" ref="R15:U15" si="1">MAX(R2:R13)</f>
        <v>4.0867161715074998E-2</v>
      </c>
      <c r="S15" s="4">
        <f t="shared" si="1"/>
        <v>0</v>
      </c>
      <c r="T15" s="4">
        <f t="shared" si="1"/>
        <v>10000</v>
      </c>
      <c r="U15" s="4">
        <f t="shared" si="1"/>
        <v>1.0128532086891699</v>
      </c>
    </row>
    <row r="16" spans="1:21" x14ac:dyDescent="0.25">
      <c r="A16" t="s">
        <v>25</v>
      </c>
      <c r="B16" s="2">
        <f>MIN(B2:B13)</f>
        <v>21917.343068197501</v>
      </c>
      <c r="C16" s="2">
        <f>MIN(C2:C13)</f>
        <v>2096.9946999999997</v>
      </c>
      <c r="D16" s="2">
        <f t="shared" ref="D16:Q16" si="2">MIN(D2:D13)</f>
        <v>5486.2584999999999</v>
      </c>
      <c r="E16" s="2">
        <f t="shared" si="2"/>
        <v>3389.2638000000002</v>
      </c>
      <c r="F16" s="2">
        <f t="shared" si="2"/>
        <v>40000000</v>
      </c>
      <c r="G16" s="2">
        <f t="shared" si="2"/>
        <v>75</v>
      </c>
      <c r="H16" s="2">
        <f t="shared" si="2"/>
        <v>2.4271115159072798E-6</v>
      </c>
      <c r="I16" s="2">
        <f t="shared" si="2"/>
        <v>4</v>
      </c>
      <c r="J16" s="2">
        <f t="shared" si="2"/>
        <v>0.170655110596971</v>
      </c>
      <c r="K16" s="2">
        <f t="shared" si="2"/>
        <v>5.4194471098223298</v>
      </c>
      <c r="L16" s="2">
        <f t="shared" si="2"/>
        <v>5.0372382880530003E-2</v>
      </c>
      <c r="M16" s="2">
        <f t="shared" si="2"/>
        <v>5.7042075323345397E-2</v>
      </c>
      <c r="N16" s="2">
        <f t="shared" si="2"/>
        <v>3.6825442826252601</v>
      </c>
      <c r="O16" s="2">
        <f t="shared" si="2"/>
        <v>0.4</v>
      </c>
      <c r="P16" s="2">
        <f t="shared" si="2"/>
        <v>0.5</v>
      </c>
      <c r="Q16" s="2">
        <f t="shared" si="2"/>
        <v>193.69616816390101</v>
      </c>
      <c r="R16" s="2">
        <f t="shared" ref="R16:U16" si="3">MIN(R2:R13)</f>
        <v>5.2529044919866902E-4</v>
      </c>
      <c r="S16" s="2">
        <f t="shared" si="3"/>
        <v>0</v>
      </c>
      <c r="T16" s="2">
        <f t="shared" si="3"/>
        <v>10000</v>
      </c>
      <c r="U16" s="2">
        <f t="shared" si="3"/>
        <v>0.25</v>
      </c>
    </row>
    <row r="17" spans="1:9" x14ac:dyDescent="0.25">
      <c r="B17" s="2"/>
      <c r="C17" s="2"/>
      <c r="D17" s="2"/>
      <c r="E17" s="2"/>
      <c r="G17" s="3"/>
      <c r="H17" s="5"/>
      <c r="I17" s="7"/>
    </row>
    <row r="18" spans="1:9" x14ac:dyDescent="0.25">
      <c r="B18" s="2"/>
      <c r="C18" s="2"/>
      <c r="D18" s="2"/>
      <c r="E18" s="2"/>
      <c r="G18" s="3"/>
      <c r="H18" s="5"/>
      <c r="I18" s="7"/>
    </row>
    <row r="19" spans="1:9" x14ac:dyDescent="0.25">
      <c r="A19" s="3"/>
      <c r="G19" s="3"/>
      <c r="H19" s="5"/>
      <c r="I19" s="7"/>
    </row>
    <row r="20" spans="1:9" x14ac:dyDescent="0.25">
      <c r="B20" s="2"/>
      <c r="C20" s="2"/>
      <c r="D20" s="2"/>
      <c r="E20" s="2"/>
      <c r="G20" s="3"/>
      <c r="H20" s="5"/>
      <c r="I20" s="7"/>
    </row>
    <row r="21" spans="1:9" x14ac:dyDescent="0.25">
      <c r="B21" s="2"/>
      <c r="C21" s="2"/>
      <c r="D21" s="2"/>
      <c r="E21" s="2"/>
      <c r="G21" s="3"/>
      <c r="H21" s="5"/>
      <c r="I21" s="7"/>
    </row>
    <row r="22" spans="1:9" x14ac:dyDescent="0.25">
      <c r="B22" s="2"/>
      <c r="C22" s="2"/>
      <c r="D22" s="2"/>
      <c r="E22" s="2"/>
      <c r="G22" s="3"/>
      <c r="H22" s="5"/>
      <c r="I22" s="7"/>
    </row>
    <row r="23" spans="1:9" x14ac:dyDescent="0.25">
      <c r="B23" s="2"/>
      <c r="C23" s="2"/>
      <c r="D23" s="2"/>
      <c r="E23" s="2"/>
      <c r="G23" s="3"/>
      <c r="H23" s="5"/>
      <c r="I23" s="7"/>
    </row>
    <row r="24" spans="1:9" x14ac:dyDescent="0.25">
      <c r="B24" s="2"/>
      <c r="C24" s="2"/>
      <c r="D24" s="2"/>
      <c r="E24" s="2"/>
      <c r="G24" s="3"/>
      <c r="H24" s="5"/>
      <c r="I24" s="7"/>
    </row>
    <row r="25" spans="1:9" x14ac:dyDescent="0.25">
      <c r="B25" s="2"/>
      <c r="C25" s="2"/>
      <c r="D25" s="2"/>
      <c r="E25" s="2"/>
      <c r="G25" s="3"/>
      <c r="H25" s="6"/>
      <c r="I25" s="7"/>
    </row>
    <row r="26" spans="1:9" x14ac:dyDescent="0.25">
      <c r="B26" s="2"/>
      <c r="C26" s="2"/>
      <c r="D26" s="2"/>
      <c r="E26" s="2"/>
      <c r="G26" s="3"/>
      <c r="H26" s="5"/>
      <c r="I26" s="7"/>
    </row>
    <row r="27" spans="1:9" x14ac:dyDescent="0.25">
      <c r="B27" s="2"/>
      <c r="C27" s="2"/>
      <c r="D27" s="2"/>
      <c r="E27" s="2"/>
      <c r="H27" s="6"/>
      <c r="I27" s="7"/>
    </row>
    <row r="28" spans="1:9" x14ac:dyDescent="0.25">
      <c r="I28" s="7"/>
    </row>
    <row r="29" spans="1:9" x14ac:dyDescent="0.25">
      <c r="I29" s="7"/>
    </row>
    <row r="30" spans="1:9" x14ac:dyDescent="0.25">
      <c r="I30" s="7"/>
    </row>
    <row r="31" spans="1:9" x14ac:dyDescent="0.25">
      <c r="I31" s="7"/>
    </row>
    <row r="32" spans="1:9" x14ac:dyDescent="0.25">
      <c r="I32" s="7"/>
    </row>
    <row r="33" spans="9:9" x14ac:dyDescent="0.25">
      <c r="I33" s="7"/>
    </row>
    <row r="34" spans="9:9" x14ac:dyDescent="0.25">
      <c r="I34" s="7"/>
    </row>
  </sheetData>
  <pageMargins left="0.7" right="0.7" top="0.75" bottom="0.75" header="0.3" footer="0.3"/>
  <pageSetup orientation="portrait" r:id="rId1"/>
  <ignoredErrors>
    <ignoredError sqref="D1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DBD7-9BAF-472B-82B7-8D2A6B87DC6E}">
  <dimension ref="A1:L15"/>
  <sheetViews>
    <sheetView workbookViewId="0">
      <selection activeCell="S7" sqref="S7"/>
    </sheetView>
  </sheetViews>
  <sheetFormatPr defaultRowHeight="15" x14ac:dyDescent="0.25"/>
  <cols>
    <col min="1" max="1" width="10.7109375" bestFit="1" customWidth="1"/>
  </cols>
  <sheetData>
    <row r="1" spans="1:12" ht="15.75" thickBot="1" x14ac:dyDescent="0.3">
      <c r="A1" s="9" t="s">
        <v>9</v>
      </c>
      <c r="B1" s="20" t="s">
        <v>18</v>
      </c>
      <c r="C1" s="20" t="s">
        <v>23</v>
      </c>
      <c r="D1" s="21" t="s">
        <v>19</v>
      </c>
      <c r="E1" s="21" t="s">
        <v>20</v>
      </c>
      <c r="F1" s="22" t="s">
        <v>21</v>
      </c>
    </row>
    <row r="2" spans="1:12" x14ac:dyDescent="0.25">
      <c r="A2" s="17">
        <v>103</v>
      </c>
      <c r="B2" s="27">
        <v>103189.08742834201</v>
      </c>
      <c r="C2" s="28">
        <v>293712.68186187197</v>
      </c>
      <c r="D2" s="29">
        <v>303905.9215</v>
      </c>
      <c r="E2" s="29">
        <v>679075.13799999992</v>
      </c>
      <c r="F2" s="30">
        <v>375169.21649999992</v>
      </c>
    </row>
    <row r="3" spans="1:12" x14ac:dyDescent="0.25">
      <c r="A3" s="18">
        <v>107</v>
      </c>
      <c r="B3" s="31">
        <v>58043.2640862935</v>
      </c>
      <c r="C3" s="26">
        <v>878242.46791355195</v>
      </c>
      <c r="D3" s="10">
        <v>69137.916999999987</v>
      </c>
      <c r="E3" s="10">
        <v>402185.46100000001</v>
      </c>
      <c r="F3" s="11">
        <v>333047.54399999999</v>
      </c>
    </row>
    <row r="4" spans="1:12" x14ac:dyDescent="0.25">
      <c r="A4" s="18">
        <v>110</v>
      </c>
      <c r="B4" s="31">
        <v>125441.02868385149</v>
      </c>
      <c r="C4" s="25">
        <v>230380.653810955</v>
      </c>
      <c r="D4" s="10">
        <v>44812.598999999987</v>
      </c>
      <c r="E4" s="10">
        <v>191001.959</v>
      </c>
      <c r="F4" s="11">
        <v>146189.36000000002</v>
      </c>
    </row>
    <row r="5" spans="1:12" x14ac:dyDescent="0.25">
      <c r="A5" s="18">
        <v>111</v>
      </c>
      <c r="B5" s="31">
        <v>133576.32102528051</v>
      </c>
      <c r="C5" s="26">
        <v>20159031.596975114</v>
      </c>
      <c r="D5" s="10">
        <v>63643.500500000002</v>
      </c>
      <c r="E5" s="10">
        <v>575319.94799999997</v>
      </c>
      <c r="F5" s="11">
        <v>511676.44749999995</v>
      </c>
    </row>
    <row r="6" spans="1:12" x14ac:dyDescent="0.25">
      <c r="A6" s="18">
        <v>112</v>
      </c>
      <c r="B6" s="31">
        <v>91874.885289202502</v>
      </c>
      <c r="C6" s="25">
        <v>272586.550798785</v>
      </c>
      <c r="D6" s="10">
        <v>48883.032999999996</v>
      </c>
      <c r="E6" s="10">
        <v>256651.55299999999</v>
      </c>
      <c r="F6" s="11">
        <v>207768.52</v>
      </c>
    </row>
    <row r="7" spans="1:12" x14ac:dyDescent="0.25">
      <c r="A7" s="18">
        <v>204</v>
      </c>
      <c r="B7" s="31">
        <v>130149.54736443554</v>
      </c>
      <c r="C7" s="26">
        <v>3649355.4366478105</v>
      </c>
      <c r="D7" s="10">
        <v>20969.947</v>
      </c>
      <c r="E7" s="10">
        <v>54862.584999999999</v>
      </c>
      <c r="F7" s="11">
        <v>33892.637999999999</v>
      </c>
      <c r="L7" s="16"/>
    </row>
    <row r="8" spans="1:12" x14ac:dyDescent="0.25">
      <c r="A8" s="18">
        <v>207</v>
      </c>
      <c r="B8" s="31">
        <v>1051896.9507343341</v>
      </c>
      <c r="C8" s="25">
        <v>8015596.3566772081</v>
      </c>
      <c r="D8" s="10">
        <v>173417.32200000001</v>
      </c>
      <c r="E8" s="10">
        <v>986106.44400000002</v>
      </c>
      <c r="F8" s="11">
        <v>812689.12199999997</v>
      </c>
    </row>
    <row r="9" spans="1:12" x14ac:dyDescent="0.25">
      <c r="A9" s="18">
        <v>302</v>
      </c>
      <c r="B9" s="31">
        <v>156531.75176465002</v>
      </c>
      <c r="C9" s="26">
        <v>1044410.3162932281</v>
      </c>
      <c r="D9" s="10">
        <v>53642.819499999991</v>
      </c>
      <c r="E9" s="10">
        <v>305937.01799999998</v>
      </c>
      <c r="F9" s="11">
        <v>252294.1985</v>
      </c>
    </row>
    <row r="10" spans="1:12" x14ac:dyDescent="0.25">
      <c r="A10" s="18">
        <v>307</v>
      </c>
      <c r="B10" s="31">
        <v>118044.80092091049</v>
      </c>
      <c r="C10" s="25">
        <v>1594326.1495565311</v>
      </c>
      <c r="D10" s="10">
        <v>48368.946000000004</v>
      </c>
      <c r="E10" s="10">
        <v>293881.3</v>
      </c>
      <c r="F10" s="11">
        <v>245512.35399999999</v>
      </c>
    </row>
    <row r="11" spans="1:12" x14ac:dyDescent="0.25">
      <c r="A11" s="18">
        <v>308</v>
      </c>
      <c r="B11" s="31">
        <v>85322.978447038491</v>
      </c>
      <c r="C11" s="26">
        <v>637870.31374566804</v>
      </c>
      <c r="D11" s="10">
        <v>167343.25750000001</v>
      </c>
      <c r="E11" s="10">
        <v>617975.01199999999</v>
      </c>
      <c r="F11" s="11">
        <v>450631.75449999998</v>
      </c>
    </row>
    <row r="12" spans="1:12" x14ac:dyDescent="0.25">
      <c r="A12" s="18">
        <v>311</v>
      </c>
      <c r="B12" s="31">
        <v>21917.343068197501</v>
      </c>
      <c r="C12" s="25">
        <v>133787.64830474302</v>
      </c>
      <c r="D12" s="10">
        <v>74648.280499999993</v>
      </c>
      <c r="E12" s="10">
        <v>213728.731</v>
      </c>
      <c r="F12" s="11">
        <v>139080.45050000001</v>
      </c>
    </row>
    <row r="13" spans="1:12" ht="15.75" thickBot="1" x14ac:dyDescent="0.3">
      <c r="A13" s="19">
        <v>312</v>
      </c>
      <c r="B13" s="32">
        <v>95894.777504065001</v>
      </c>
      <c r="C13" s="33">
        <v>3141046.8399023023</v>
      </c>
      <c r="D13" s="34">
        <v>62701.039499999999</v>
      </c>
      <c r="E13" s="34">
        <v>168205.128</v>
      </c>
      <c r="F13" s="35">
        <v>105504.0885</v>
      </c>
    </row>
    <row r="14" spans="1:12" ht="15.75" thickBot="1" x14ac:dyDescent="0.3">
      <c r="A14" s="14" t="s">
        <v>11</v>
      </c>
      <c r="B14" s="23">
        <v>180990.22802638341</v>
      </c>
      <c r="C14" s="23">
        <v>3337528.9177073147</v>
      </c>
      <c r="D14" s="23">
        <v>94289.548583333337</v>
      </c>
      <c r="E14" s="23">
        <v>395410.85641666659</v>
      </c>
      <c r="F14" s="24">
        <v>301121.30783333327</v>
      </c>
    </row>
    <row r="15" spans="1:12" ht="15.75" thickBot="1" x14ac:dyDescent="0.3">
      <c r="A15" s="15" t="s">
        <v>22</v>
      </c>
      <c r="B15" s="12">
        <v>195451.39938621849</v>
      </c>
      <c r="C15" s="12">
        <v>3628778.1240166384</v>
      </c>
      <c r="D15" s="12">
        <v>96075.118409090923</v>
      </c>
      <c r="E15" s="12">
        <v>411927.41327272728</v>
      </c>
      <c r="F15" s="13">
        <v>315852.29486363631</v>
      </c>
    </row>
  </sheetData>
  <conditionalFormatting sqref="B2:B13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C13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3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D2:D1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 2 0 2 4 - 0 5 - 0 7 T 1 8 : 3 6 : 3 6 . 2 0 4 3 4 7 8 - 0 4 : 0 0 < / L a s t P r o c e s s e d T i m e > < / D a t a M o d e l i n g S a n d b o x . S e r i a l i z e d S a n d b o x E r r o r C a c h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 C o l u m n s \ Y r a w < / K e y > < / D i a g r a m O b j e c t K e y > < D i a g r a m O b j e c t K e y > < K e y > C o l u m n s \ Y I D < / K e y > < / D i a g r a m O b j e c t K e y > < D i a g r a m O b j e c t K e y > < K e y > C o l u m n s \ Y < / K e y > < / D i a g r a m O b j e c t K e y > < D i a g r a m O b j e c t K e y > < K e y > C o l u m n s \ C E N S O R I N G < / K e y > < / D i a g r a m O b j e c t K e y > < D i a g r a m O b j e c t K e y > < K e y > C o l u m n s \ L I M I T 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AE6257F82E249BC7330B73B89D0AE" ma:contentTypeVersion="13" ma:contentTypeDescription="Create a new document." ma:contentTypeScope="" ma:versionID="b7def61f3e4de86b4f06c135f862ae17">
  <xsd:schema xmlns:xsd="http://www.w3.org/2001/XMLSchema" xmlns:xs="http://www.w3.org/2001/XMLSchema" xmlns:p="http://schemas.microsoft.com/office/2006/metadata/properties" xmlns:ns3="12c8a52a-4797-4685-bb97-047ba14c8426" xmlns:ns4="6504cdbf-db99-4e33-8322-15299862d907" targetNamespace="http://schemas.microsoft.com/office/2006/metadata/properties" ma:root="true" ma:fieldsID="78678c19cf8ae4fba7e0f5da886af930" ns3:_="" ns4:_="">
    <xsd:import namespace="12c8a52a-4797-4685-bb97-047ba14c8426"/>
    <xsd:import namespace="6504cdbf-db99-4e33-8322-15299862d9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c8a52a-4797-4685-bb97-047ba14c84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4cdbf-db99-4e33-8322-15299862d9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 C o l u m n s \ Y r a w 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 C o l u m n s \ C E N S O R I N G 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 C o l u m n s \ L I M I T 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 Y r a w < / s t r i n g > < / k e y > < v a l u e > < i n t > 6 8 < / i n t > < / v a l u e > < / i t e m > < i t e m > < k e y > < s t r i n g > Y I D < / s t r i n g > < / k e y > < v a l u e > < i n t > 5 8 < / i n t > < / v a l u e > < / i t e m > < i t e m > < k e y > < s t r i n g > Y < / s t r i n g > < / k e y > < v a l u e > < i n t > 4 4 < / i n t > < / v a l u e > < / i t e m > < i t e m > < k e y > < s t r i n g > C E N S O R I N G < / s t r i n g > < / k e y > < v a l u e > < i n t > 1 2 6 < / i n t > < / v a l u e > < / i t e m > < i t e m > < k e y > < s t r i n g > L I M I T < / s t r i n g > < / k e y > < v a l u e > < i n t > 7 1 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 Y r a w < / s t r i n g > < / k e y > < v a l u e > < i n t > 2 < / i n t > < / v a l u e > < / i t e m > < i t e m > < k e y > < s t r i n g > Y I D < / s t r i n g > < / k e y > < v a l u e > < i n t > 3 < / i n t > < / v a l u e > < / i t e m > < i t e m > < k e y > < s t r i n g > Y < / s t r i n g > < / k e y > < v a l u e > < i n t > 4 < / i n t > < / v a l u e > < / i t e m > < i t e m > < k e y > < s t r i n g > C E N S O R I N G < / s t r i n g > < / k e y > < v a l u e > < i n t > 5 < / i n t > < / v a l u e > < / i t e m > < i t e m > < k e y > < s t r i n g > L I M I T 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2c8a52a-4797-4685-bb97-047ba14c8426" xsi:nil="true"/>
  </documentManagement>
</p:properties>
</file>

<file path=customXml/itemProps1.xml><?xml version="1.0" encoding="utf-8"?>
<ds:datastoreItem xmlns:ds="http://schemas.openxmlformats.org/officeDocument/2006/customXml" ds:itemID="{9E2DC9A4-E25C-4CAF-BEB0-6F3ABDB1AB69}">
  <ds:schemaRefs>
    <ds:schemaRef ds:uri="http://gemini/pivotcustomization/LinkedTableUpdateMode"/>
  </ds:schemaRefs>
</ds:datastoreItem>
</file>

<file path=customXml/itemProps10.xml><?xml version="1.0" encoding="utf-8"?>
<ds:datastoreItem xmlns:ds="http://schemas.openxmlformats.org/officeDocument/2006/customXml" ds:itemID="{1AF4B300-A4FE-4417-97DC-47C3E5F47066}">
  <ds:schemaRefs>
    <ds:schemaRef ds:uri="http://gemini/pivotcustomization/ClientWindowXML"/>
  </ds:schemaRefs>
</ds:datastoreItem>
</file>

<file path=customXml/itemProps11.xml><?xml version="1.0" encoding="utf-8"?>
<ds:datastoreItem xmlns:ds="http://schemas.openxmlformats.org/officeDocument/2006/customXml" ds:itemID="{4EDDF43C-D17D-4E57-925B-F7C61C7EFAFA}">
  <ds:schemaRefs>
    <ds:schemaRef ds:uri="http://gemini/pivotcustomization/PowerPivotVersion"/>
  </ds:schemaRefs>
</ds:datastoreItem>
</file>

<file path=customXml/itemProps12.xml><?xml version="1.0" encoding="utf-8"?>
<ds:datastoreItem xmlns:ds="http://schemas.openxmlformats.org/officeDocument/2006/customXml" ds:itemID="{8E8430BC-7C39-411D-9AA4-16AFF04E81BC}">
  <ds:schemaRefs>
    <ds:schemaRef ds:uri="http://gemini/pivotcustomization/TableOrder"/>
  </ds:schemaRefs>
</ds:datastoreItem>
</file>

<file path=customXml/itemProps13.xml><?xml version="1.0" encoding="utf-8"?>
<ds:datastoreItem xmlns:ds="http://schemas.openxmlformats.org/officeDocument/2006/customXml" ds:itemID="{DA72F280-BE94-4D5B-82E9-5919555C1B9F}">
  <ds:schemaRefs>
    <ds:schemaRef ds:uri="http://gemini/pivotcustomization/FormulaBarState"/>
  </ds:schemaRefs>
</ds:datastoreItem>
</file>

<file path=customXml/itemProps14.xml><?xml version="1.0" encoding="utf-8"?>
<ds:datastoreItem xmlns:ds="http://schemas.openxmlformats.org/officeDocument/2006/customXml" ds:itemID="{EF44AE53-66F7-4A9E-81CB-04D7EB1A129C}">
  <ds:schemaRefs>
    <ds:schemaRef ds:uri="http://gemini/pivotcustomization/ErrorCache"/>
  </ds:schemaRefs>
</ds:datastoreItem>
</file>

<file path=customXml/itemProps15.xml><?xml version="1.0" encoding="utf-8"?>
<ds:datastoreItem xmlns:ds="http://schemas.openxmlformats.org/officeDocument/2006/customXml" ds:itemID="{65F5D7A4-0402-4FD9-A5B1-07BEC810CD4F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FCB29112-9BF8-4AA0-9FD2-312D46D8CD68}">
  <ds:schemaRefs>
    <ds:schemaRef ds:uri="http://gemini/pivotcustomization/MeasureGridState"/>
  </ds:schemaRefs>
</ds:datastoreItem>
</file>

<file path=customXml/itemProps17.xml><?xml version="1.0" encoding="utf-8"?>
<ds:datastoreItem xmlns:ds="http://schemas.openxmlformats.org/officeDocument/2006/customXml" ds:itemID="{161D619D-D9FD-48DB-B998-F47A8E350157}">
  <ds:schemaRefs>
    <ds:schemaRef ds:uri="http://gemini/pivotcustomization/SandboxNonEmpty"/>
  </ds:schemaRefs>
</ds:datastoreItem>
</file>

<file path=customXml/itemProps18.xml><?xml version="1.0" encoding="utf-8"?>
<ds:datastoreItem xmlns:ds="http://schemas.openxmlformats.org/officeDocument/2006/customXml" ds:itemID="{E84E54FC-7DBF-4CDF-BFC5-AA25DA79FEDE}">
  <ds:schemaRefs>
    <ds:schemaRef ds:uri="http://gemini/pivotcustomization/ShowImplicitMeasures"/>
  </ds:schemaRefs>
</ds:datastoreItem>
</file>

<file path=customXml/itemProps19.xml><?xml version="1.0" encoding="utf-8"?>
<ds:datastoreItem xmlns:ds="http://schemas.openxmlformats.org/officeDocument/2006/customXml" ds:itemID="{CF657C19-FB44-4083-9CA1-DDB13FFEDD5A}">
  <ds:schemaRefs>
    <ds:schemaRef ds:uri="http://gemini/pivotcustomization/IsSandboxEmbedded"/>
  </ds:schemaRefs>
</ds:datastoreItem>
</file>

<file path=customXml/itemProps2.xml><?xml version="1.0" encoding="utf-8"?>
<ds:datastoreItem xmlns:ds="http://schemas.openxmlformats.org/officeDocument/2006/customXml" ds:itemID="{C60F7973-81E6-4A94-A831-46D501488C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2CFD00-3344-4DC0-A37A-00F937971E09}">
  <ds:schemaRefs>
    <ds:schemaRef ds:uri="http://gemini/pivotcustomization/Diagrams"/>
  </ds:schemaRefs>
</ds:datastoreItem>
</file>

<file path=customXml/itemProps4.xml><?xml version="1.0" encoding="utf-8"?>
<ds:datastoreItem xmlns:ds="http://schemas.openxmlformats.org/officeDocument/2006/customXml" ds:itemID="{F52682F2-AD6C-4439-B23A-47EE5CF6A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c8a52a-4797-4685-bb97-047ba14c8426"/>
    <ds:schemaRef ds:uri="6504cdbf-db99-4e33-8322-15299862d9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09FA6523-F0FB-407B-9D55-11191FD203D6}">
  <ds:schemaRefs>
    <ds:schemaRef ds:uri="http://gemini/pivotcustomization/ShowHidden"/>
  </ds:schemaRefs>
</ds:datastoreItem>
</file>

<file path=customXml/itemProps6.xml><?xml version="1.0" encoding="utf-8"?>
<ds:datastoreItem xmlns:ds="http://schemas.openxmlformats.org/officeDocument/2006/customXml" ds:itemID="{1F6E8736-873A-4D7E-A939-15CE00EB7A6E}">
  <ds:schemaRefs>
    <ds:schemaRef ds:uri="http://gemini/pivotcustomization/TableWidget"/>
  </ds:schemaRefs>
</ds:datastoreItem>
</file>

<file path=customXml/itemProps7.xml><?xml version="1.0" encoding="utf-8"?>
<ds:datastoreItem xmlns:ds="http://schemas.openxmlformats.org/officeDocument/2006/customXml" ds:itemID="{8EA01ED9-8933-4C7E-A3D6-890E452184EB}">
  <ds:schemaRefs>
    <ds:schemaRef ds:uri="http://gemini/pivotcustomization/RelationshipAutoDetectionEnabled"/>
  </ds:schemaRefs>
</ds:datastoreItem>
</file>

<file path=customXml/itemProps8.xml><?xml version="1.0" encoding="utf-8"?>
<ds:datastoreItem xmlns:ds="http://schemas.openxmlformats.org/officeDocument/2006/customXml" ds:itemID="{736A960E-85C1-4761-BAFA-C7F3AF402BA3}">
  <ds:schemaRefs>
    <ds:schemaRef ds:uri="http://gemini/pivotcustomization/TableXML_Table1"/>
  </ds:schemaRefs>
</ds:datastoreItem>
</file>

<file path=customXml/itemProps9.xml><?xml version="1.0" encoding="utf-8"?>
<ds:datastoreItem xmlns:ds="http://schemas.openxmlformats.org/officeDocument/2006/customXml" ds:itemID="{B22CF53A-46AF-425E-A3A2-65DE4BA08E3A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6504cdbf-db99-4e33-8322-15299862d907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12c8a52a-4797-4685-bb97-047ba14c842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Doctor Goose</dc:creator>
  <cp:keywords/>
  <dc:description/>
  <cp:lastModifiedBy>Weaver, Jordan</cp:lastModifiedBy>
  <cp:revision/>
  <dcterms:created xsi:type="dcterms:W3CDTF">2024-05-07T16:02:45Z</dcterms:created>
  <dcterms:modified xsi:type="dcterms:W3CDTF">2025-01-16T02:05:58Z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0x0101002AEAE6257F82E249BC7330B73B89D0AE</vt:lpwstr>
  </property>
</Properties>
</file>