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codeName="ThisWorkbook"/>
  <mc:AlternateContent xmlns:mc="http://schemas.openxmlformats.org/markup-compatibility/2006">
    <mc:Choice Requires="x15">
      <x15ac:absPath xmlns:x15ac="http://schemas.microsoft.com/office/spreadsheetml/2010/11/ac" url="https://liveutk-my.sharepoint.com/personal/jweave49_uthsc_edu/Documents/GitHub/VirtualPatient/python/"/>
    </mc:Choice>
  </mc:AlternateContent>
  <xr:revisionPtr revIDLastSave="802" documentId="13_ncr:1_{88FE44C8-070E-4DB6-88E4-F6BAD5C61D10}" xr6:coauthVersionLast="47" xr6:coauthVersionMax="47" xr10:uidLastSave="{04CA909C-6F75-4680-A1EB-4C8D2449D516}"/>
  <bookViews>
    <workbookView xWindow="-15015" yWindow="4920" windowWidth="12750" windowHeight="11835" xr2:uid="{387CD507-82B1-4C9D-93D1-010DDFD83030}"/>
  </bookViews>
  <sheets>
    <sheet name="Sheet1" sheetId="3" r:id="rId1"/>
    <sheet name="Sheet3" sheetId="6" r:id="rId2"/>
  </sheets>
  <definedNames>
    <definedName name="_xlcn.WorksheetConnection_Book1Table1" hidden="1">Table1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1" name="Table1" connection="WorksheetConnection_Book1!Table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8" i="6" l="1"/>
  <c r="I6" i="6" s="1"/>
  <c r="H6" i="6"/>
  <c r="H7" i="6"/>
  <c r="H8" i="6"/>
  <c r="H9" i="6"/>
  <c r="H10" i="6"/>
  <c r="H11" i="6"/>
  <c r="H12" i="6"/>
  <c r="H13" i="6"/>
  <c r="H14" i="6"/>
  <c r="H15" i="6"/>
  <c r="H16" i="6"/>
  <c r="H17" i="6"/>
  <c r="E13" i="3"/>
  <c r="E11" i="3"/>
  <c r="E10" i="3"/>
  <c r="E9" i="3"/>
  <c r="E8" i="3"/>
  <c r="E7" i="3"/>
  <c r="E6" i="3"/>
  <c r="E5" i="3"/>
  <c r="E4" i="3"/>
  <c r="E3" i="3"/>
  <c r="E2" i="3"/>
  <c r="I17" i="6" l="1"/>
  <c r="I16" i="6"/>
  <c r="I15" i="6"/>
  <c r="I14" i="6"/>
  <c r="I13" i="6"/>
  <c r="I12" i="6"/>
  <c r="I11" i="6"/>
  <c r="I10" i="6"/>
  <c r="I9" i="6"/>
  <c r="I8" i="6"/>
  <c r="I7" i="6"/>
  <c r="E14" i="3"/>
  <c r="D14" i="3" s="1"/>
  <c r="I18" i="6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A746922-088D-4DB9-8B26-09D04D958C20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7DA5E498-BC7D-49A6-ACB2-A4D5C86A9C6E}" name="WorksheetConnection_Book1!Table1" type="102" refreshedVersion="8" minRefreshableVersion="5">
    <extLst>
      <ext xmlns:x15="http://schemas.microsoft.com/office/spreadsheetml/2010/11/main" uri="{DE250136-89BD-433C-8126-D09CA5730AF9}">
        <x15:connection id="Table1">
          <x15:rangePr sourceName="_xlcn.WorksheetConnection_Book1Table1"/>
        </x15:connection>
      </ext>
    </extLst>
  </connection>
</connections>
</file>

<file path=xl/sharedStrings.xml><?xml version="1.0" encoding="utf-8"?>
<sst xmlns="http://schemas.openxmlformats.org/spreadsheetml/2006/main" count="26" uniqueCount="23">
  <si>
    <t>E0</t>
  </si>
  <si>
    <t>beta</t>
  </si>
  <si>
    <t>p</t>
  </si>
  <si>
    <t>c</t>
  </si>
  <si>
    <t>delta</t>
  </si>
  <si>
    <t>delta_E</t>
  </si>
  <si>
    <t>d_E</t>
  </si>
  <si>
    <t>a</t>
  </si>
  <si>
    <t>K_delta_E</t>
  </si>
  <si>
    <t>id</t>
  </si>
  <si>
    <t>xi</t>
  </si>
  <si>
    <t>Population</t>
  </si>
  <si>
    <t>T0</t>
  </si>
  <si>
    <t>I10</t>
  </si>
  <si>
    <t>k</t>
  </si>
  <si>
    <t>M0</t>
  </si>
  <si>
    <t>ME</t>
  </si>
  <si>
    <t>M7</t>
  </si>
  <si>
    <t>zeta</t>
  </si>
  <si>
    <t>eta</t>
  </si>
  <si>
    <t>K_I1</t>
  </si>
  <si>
    <t>tau_memory</t>
  </si>
  <si>
    <t>damp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</si>
</sst>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E+00"/>
    <numFmt numFmtId="165" formatCode="0.000"/>
    <numFmt numFmtId="166" formatCode="0.0000"/>
  </numFmts>
  <fonts count="3" x14ac:knownFonts="1"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sz val="11"/>
      <color rgb="FF222222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right" vertical="center"/>
    </xf>
    <xf numFmtId="164" fontId="0" fillId="0" borderId="0" xfId="0" applyNumberFormat="1"/>
    <xf numFmtId="165" fontId="0" fillId="0" borderId="0" xfId="0" applyNumberFormat="1"/>
    <xf numFmtId="165" fontId="1" fillId="0" borderId="0" xfId="0" applyNumberFormat="1" applyFont="1"/>
    <xf numFmtId="166" fontId="0" fillId="0" borderId="0" xfId="0" applyNumberFormat="1"/>
    <xf numFmtId="11" fontId="0" fillId="0" borderId="0" xfId="0" applyNumberFormat="1"/>
    <xf numFmtId="0" fontId="2" fillId="0" borderId="1" xfId="0" applyFont="1" applyBorder="1" applyAlignment="1">
      <alignment horizontal="right" vertical="center"/>
    </xf>
    <xf numFmtId="164" fontId="0" fillId="0" borderId="2" xfId="0" applyNumberFormat="1" applyBorder="1"/>
    <xf numFmtId="11" fontId="0" fillId="0" borderId="2" xfId="0" applyNumberFormat="1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13" Type="http://schemas.openxmlformats.org/officeDocument/2006/relationships/customXml" Target="../customXml/item5.xml"/><Relationship Id="rId18" Type="http://schemas.openxmlformats.org/officeDocument/2006/relationships/customXml" Target="../customXml/item10.xml"/><Relationship Id="rId26" Type="http://schemas.openxmlformats.org/officeDocument/2006/relationships/customXml" Target="../customXml/item18.xml"/><Relationship Id="rId3" Type="http://schemas.openxmlformats.org/officeDocument/2006/relationships/theme" Target="theme/theme1.xml"/><Relationship Id="rId21" Type="http://schemas.openxmlformats.org/officeDocument/2006/relationships/customXml" Target="../customXml/item13.xml"/><Relationship Id="rId7" Type="http://schemas.openxmlformats.org/officeDocument/2006/relationships/powerPivotData" Target="model/item.data"/><Relationship Id="rId12" Type="http://schemas.openxmlformats.org/officeDocument/2006/relationships/customXml" Target="../customXml/item4.xml"/><Relationship Id="rId17" Type="http://schemas.openxmlformats.org/officeDocument/2006/relationships/customXml" Target="../customXml/item9.xml"/><Relationship Id="rId25" Type="http://schemas.openxmlformats.org/officeDocument/2006/relationships/customXml" Target="../customXml/item17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8.xml"/><Relationship Id="rId20" Type="http://schemas.openxmlformats.org/officeDocument/2006/relationships/customXml" Target="../customXml/item1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24" Type="http://schemas.openxmlformats.org/officeDocument/2006/relationships/customXml" Target="../customXml/item16.xml"/><Relationship Id="rId5" Type="http://schemas.openxmlformats.org/officeDocument/2006/relationships/styles" Target="styles.xml"/><Relationship Id="rId15" Type="http://schemas.openxmlformats.org/officeDocument/2006/relationships/customXml" Target="../customXml/item7.xml"/><Relationship Id="rId23" Type="http://schemas.openxmlformats.org/officeDocument/2006/relationships/customXml" Target="../customXml/item15.xml"/><Relationship Id="rId10" Type="http://schemas.openxmlformats.org/officeDocument/2006/relationships/customXml" Target="../customXml/item2.xml"/><Relationship Id="rId19" Type="http://schemas.openxmlformats.org/officeDocument/2006/relationships/customXml" Target="../customXml/item11.xml"/><Relationship Id="rId4" Type="http://schemas.openxmlformats.org/officeDocument/2006/relationships/connections" Target="connections.xml"/><Relationship Id="rId9" Type="http://schemas.openxmlformats.org/officeDocument/2006/relationships/customXml" Target="../customXml/item1.xml"/><Relationship Id="rId14" Type="http://schemas.openxmlformats.org/officeDocument/2006/relationships/customXml" Target="../customXml/item6.xml"/><Relationship Id="rId22" Type="http://schemas.openxmlformats.org/officeDocument/2006/relationships/customXml" Target="../customXml/item14.xml"/><Relationship Id="rId27" Type="http://schemas.openxmlformats.org/officeDocument/2006/relationships/customXml" Target="../customXml/item1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59215-63E0-4EB9-9B4A-5F894A524BC9}">
  <dimension ref="A1:V28"/>
  <sheetViews>
    <sheetView tabSelected="1" topLeftCell="O1" zoomScale="115" zoomScaleNormal="115" workbookViewId="0">
      <selection activeCell="W11" sqref="W11"/>
    </sheetView>
  </sheetViews>
  <sheetFormatPr defaultRowHeight="15" x14ac:dyDescent="0.25"/>
  <cols>
    <col min="1" max="1" width="9.140625" customWidth="1"/>
    <col min="2" max="3" width="8.85546875" style="4" customWidth="1"/>
    <col min="4" max="4" width="11.28515625" style="4" customWidth="1"/>
    <col min="5" max="5" width="8.85546875" style="4" customWidth="1"/>
    <col min="6" max="6" width="9" bestFit="1" customWidth="1"/>
    <col min="7" max="7" width="6.5703125" customWidth="1"/>
    <col min="8" max="8" width="9" style="4" bestFit="1" customWidth="1"/>
    <col min="9" max="9" width="5.28515625" customWidth="1"/>
    <col min="10" max="10" width="8.140625" bestFit="1" customWidth="1"/>
    <col min="11" max="11" width="9" bestFit="1" customWidth="1"/>
    <col min="12" max="12" width="10.85546875" customWidth="1"/>
    <col min="13" max="13" width="9.5703125" customWidth="1"/>
    <col min="14" max="14" width="8.140625" bestFit="1" customWidth="1"/>
    <col min="15" max="15" width="8.28515625" bestFit="1" customWidth="1"/>
  </cols>
  <sheetData>
    <row r="1" spans="1:22" ht="15.75" thickBot="1" x14ac:dyDescent="0.3">
      <c r="A1" s="1" t="s">
        <v>9</v>
      </c>
      <c r="B1" t="s">
        <v>0</v>
      </c>
      <c r="C1" t="s">
        <v>15</v>
      </c>
      <c r="D1" t="s">
        <v>17</v>
      </c>
      <c r="E1" t="s">
        <v>16</v>
      </c>
      <c r="F1" t="s">
        <v>12</v>
      </c>
      <c r="G1" t="s">
        <v>13</v>
      </c>
      <c r="H1" t="s">
        <v>1</v>
      </c>
      <c r="I1" t="s">
        <v>14</v>
      </c>
      <c r="J1" t="s">
        <v>2</v>
      </c>
      <c r="K1" t="s">
        <v>3</v>
      </c>
      <c r="L1" t="s">
        <v>4</v>
      </c>
      <c r="M1" t="s">
        <v>10</v>
      </c>
      <c r="N1" t="s">
        <v>7</v>
      </c>
      <c r="O1" t="s">
        <v>6</v>
      </c>
      <c r="P1" t="s">
        <v>5</v>
      </c>
      <c r="Q1" t="s">
        <v>8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</row>
    <row r="2" spans="1:22" ht="15.75" thickBot="1" x14ac:dyDescent="0.3">
      <c r="A2" s="3">
        <v>103</v>
      </c>
      <c r="B2" s="4">
        <v>67907</v>
      </c>
      <c r="C2" s="4">
        <v>30390</v>
      </c>
      <c r="D2" s="4">
        <v>67907</v>
      </c>
      <c r="E2" s="4">
        <f>D2-C2</f>
        <v>37517</v>
      </c>
      <c r="F2">
        <v>40000000</v>
      </c>
      <c r="G2">
        <v>75</v>
      </c>
      <c r="H2" s="8">
        <v>7.4582679014859407E-5</v>
      </c>
      <c r="I2">
        <v>4</v>
      </c>
      <c r="J2">
        <v>2.5244205267383499</v>
      </c>
      <c r="K2">
        <v>177.08885864951799</v>
      </c>
      <c r="L2">
        <v>0.410235952001265</v>
      </c>
      <c r="M2">
        <v>0.101928456012468</v>
      </c>
      <c r="N2">
        <v>7.2347207174613199</v>
      </c>
      <c r="O2">
        <v>0.259369625544768</v>
      </c>
      <c r="P2">
        <v>3.8448105589028501</v>
      </c>
      <c r="Q2">
        <v>2452.64746168396</v>
      </c>
      <c r="R2">
        <v>2.23891173410137E-2</v>
      </c>
      <c r="S2" s="12">
        <v>871.7</v>
      </c>
      <c r="T2" s="12">
        <v>45678</v>
      </c>
      <c r="U2">
        <v>0.261380655505565</v>
      </c>
      <c r="V2">
        <v>10</v>
      </c>
    </row>
    <row r="3" spans="1:22" ht="15.75" thickBot="1" x14ac:dyDescent="0.3">
      <c r="A3" s="3">
        <v>107</v>
      </c>
      <c r="B3" s="4">
        <v>40218</v>
      </c>
      <c r="C3" s="4">
        <v>6913</v>
      </c>
      <c r="D3" s="4">
        <v>40218</v>
      </c>
      <c r="E3" s="4">
        <f t="shared" ref="E3:E13" si="0">D3-C3</f>
        <v>33305</v>
      </c>
      <c r="F3">
        <v>40000000</v>
      </c>
      <c r="G3">
        <v>75</v>
      </c>
      <c r="H3" s="8">
        <v>1.6296932359406E-6</v>
      </c>
      <c r="I3">
        <v>4</v>
      </c>
      <c r="J3">
        <v>7.0365763237785401</v>
      </c>
      <c r="K3">
        <v>32.8142411026082</v>
      </c>
      <c r="L3">
        <v>1.58641206850278</v>
      </c>
      <c r="M3">
        <v>0.27388922575472802</v>
      </c>
      <c r="N3">
        <v>6.8551552955206301</v>
      </c>
      <c r="O3">
        <v>1.0887844852533599</v>
      </c>
      <c r="P3">
        <v>1.2465683922092901</v>
      </c>
      <c r="Q3">
        <v>4080.5745139402202</v>
      </c>
      <c r="R3">
        <v>2.2945267631526298E-2</v>
      </c>
      <c r="S3" s="12">
        <v>871.7</v>
      </c>
      <c r="T3" s="12">
        <v>45678</v>
      </c>
      <c r="U3">
        <v>0.32302407247138198</v>
      </c>
      <c r="V3">
        <v>2</v>
      </c>
    </row>
    <row r="4" spans="1:22" ht="15.75" thickBot="1" x14ac:dyDescent="0.3">
      <c r="A4" s="3">
        <v>110</v>
      </c>
      <c r="B4" s="4">
        <v>19100</v>
      </c>
      <c r="C4" s="4">
        <v>4481</v>
      </c>
      <c r="D4" s="4">
        <v>19100</v>
      </c>
      <c r="E4" s="4">
        <f t="shared" si="0"/>
        <v>14619</v>
      </c>
      <c r="F4">
        <v>40000000</v>
      </c>
      <c r="G4">
        <v>75</v>
      </c>
      <c r="H4">
        <v>1.64570361798071E-4</v>
      </c>
      <c r="I4">
        <v>4</v>
      </c>
      <c r="J4">
        <v>1.71348842659353</v>
      </c>
      <c r="K4">
        <v>231.78325731463099</v>
      </c>
      <c r="L4">
        <v>0.45642460505138299</v>
      </c>
      <c r="M4">
        <v>8.9138721052235997E-2</v>
      </c>
      <c r="N4">
        <v>10</v>
      </c>
      <c r="O4">
        <v>0.46790708725573199</v>
      </c>
      <c r="P4">
        <v>9.6798525257394097</v>
      </c>
      <c r="Q4">
        <v>58644.805965244501</v>
      </c>
      <c r="R4">
        <v>8.5349631325328107E-3</v>
      </c>
      <c r="S4" s="12">
        <v>871.7</v>
      </c>
      <c r="T4" s="12">
        <v>45678</v>
      </c>
      <c r="U4">
        <v>0.25285737106720202</v>
      </c>
      <c r="V4">
        <v>5</v>
      </c>
    </row>
    <row r="5" spans="1:22" ht="15.75" thickBot="1" x14ac:dyDescent="0.3">
      <c r="A5" s="3">
        <v>111</v>
      </c>
      <c r="B5" s="4">
        <v>57531</v>
      </c>
      <c r="C5" s="4">
        <v>6364</v>
      </c>
      <c r="D5" s="4">
        <v>57531</v>
      </c>
      <c r="E5" s="4">
        <f t="shared" si="0"/>
        <v>51167</v>
      </c>
      <c r="F5">
        <v>40000000</v>
      </c>
      <c r="G5">
        <v>75</v>
      </c>
      <c r="H5">
        <v>1.6457041488797999E-4</v>
      </c>
      <c r="I5">
        <v>4</v>
      </c>
      <c r="J5">
        <v>3.3129143148729701</v>
      </c>
      <c r="K5">
        <v>474.51091651891699</v>
      </c>
      <c r="L5">
        <v>5.1757754192343602E-2</v>
      </c>
      <c r="M5">
        <v>1.7872988175643401</v>
      </c>
      <c r="N5">
        <v>5.40015935039946</v>
      </c>
      <c r="O5">
        <v>5.0411678023989798E-2</v>
      </c>
      <c r="P5">
        <v>0.63477057104957701</v>
      </c>
      <c r="Q5">
        <v>2295.23404571937</v>
      </c>
      <c r="R5">
        <v>9.8620494605242202E-4</v>
      </c>
      <c r="S5" s="12">
        <v>871.7</v>
      </c>
      <c r="T5" s="12">
        <v>45678</v>
      </c>
      <c r="U5">
        <v>0.26127293121909401</v>
      </c>
      <c r="V5">
        <v>10</v>
      </c>
    </row>
    <row r="6" spans="1:22" ht="15.75" thickBot="1" x14ac:dyDescent="0.3">
      <c r="A6" s="3">
        <v>112</v>
      </c>
      <c r="B6" s="4">
        <v>25665</v>
      </c>
      <c r="C6" s="4">
        <v>4888</v>
      </c>
      <c r="D6" s="4">
        <v>25665</v>
      </c>
      <c r="E6" s="4">
        <f t="shared" si="0"/>
        <v>20777</v>
      </c>
      <c r="F6">
        <v>40000000</v>
      </c>
      <c r="G6">
        <v>75</v>
      </c>
      <c r="H6" s="8">
        <v>2.19266286634936E-6</v>
      </c>
      <c r="I6">
        <v>4</v>
      </c>
      <c r="J6">
        <v>9.8794175020007398</v>
      </c>
      <c r="K6">
        <v>38.414336492824802</v>
      </c>
      <c r="L6">
        <v>2.1893030093268901</v>
      </c>
      <c r="M6">
        <v>8.3350656971876297E-2</v>
      </c>
      <c r="N6">
        <v>4.3593718245586297</v>
      </c>
      <c r="O6">
        <v>0.36427966985760701</v>
      </c>
      <c r="P6">
        <v>9.8260269904039799</v>
      </c>
      <c r="Q6">
        <v>1079.1098054230799</v>
      </c>
      <c r="R6">
        <v>4.2188867843813302E-2</v>
      </c>
      <c r="S6" s="12">
        <v>871.7</v>
      </c>
      <c r="T6" s="12">
        <v>45678</v>
      </c>
      <c r="U6">
        <v>0.37933777118740603</v>
      </c>
      <c r="V6">
        <v>5</v>
      </c>
    </row>
    <row r="7" spans="1:22" ht="15.75" thickBot="1" x14ac:dyDescent="0.3">
      <c r="A7" s="3">
        <v>204</v>
      </c>
      <c r="B7" s="4">
        <v>5486</v>
      </c>
      <c r="C7" s="4">
        <v>2096</v>
      </c>
      <c r="D7" s="4">
        <v>5486</v>
      </c>
      <c r="E7" s="4">
        <f t="shared" si="0"/>
        <v>3390</v>
      </c>
      <c r="F7">
        <v>40000000</v>
      </c>
      <c r="G7">
        <v>75</v>
      </c>
      <c r="H7">
        <v>8.57519335229085E-4</v>
      </c>
      <c r="I7">
        <v>4</v>
      </c>
      <c r="J7">
        <v>0.60552356749633796</v>
      </c>
      <c r="K7">
        <v>325.28308362732798</v>
      </c>
      <c r="L7">
        <v>1.58128548481106</v>
      </c>
      <c r="M7">
        <v>0.65059689678451404</v>
      </c>
      <c r="N7">
        <v>3.7666499455673401</v>
      </c>
      <c r="O7">
        <v>0.54699092427504103</v>
      </c>
      <c r="P7">
        <v>1.2014501247367599</v>
      </c>
      <c r="Q7">
        <v>551.96720490423502</v>
      </c>
      <c r="R7">
        <v>7.8074000664548802E-4</v>
      </c>
      <c r="S7" s="12">
        <v>871.7</v>
      </c>
      <c r="T7" s="12">
        <v>45678</v>
      </c>
      <c r="U7">
        <v>0.99280377466332603</v>
      </c>
      <c r="V7">
        <v>5</v>
      </c>
    </row>
    <row r="8" spans="1:22" ht="15.75" thickBot="1" x14ac:dyDescent="0.3">
      <c r="A8" s="3">
        <v>207</v>
      </c>
      <c r="B8" s="4">
        <v>98610</v>
      </c>
      <c r="C8" s="4">
        <v>17341</v>
      </c>
      <c r="D8" s="4">
        <v>98610</v>
      </c>
      <c r="E8" s="4">
        <f t="shared" si="0"/>
        <v>81269</v>
      </c>
      <c r="F8">
        <v>40000000</v>
      </c>
      <c r="G8">
        <v>75</v>
      </c>
      <c r="H8">
        <v>1.04435756322969E-4</v>
      </c>
      <c r="I8">
        <v>4</v>
      </c>
      <c r="J8">
        <v>0.16905486783277399</v>
      </c>
      <c r="K8">
        <v>5.4177443780269199</v>
      </c>
      <c r="L8">
        <v>7.1268519054372897E-2</v>
      </c>
      <c r="M8">
        <v>2.6393600084901099</v>
      </c>
      <c r="N8">
        <v>6.6515101560924101</v>
      </c>
      <c r="O8">
        <v>0.416630995976146</v>
      </c>
      <c r="P8">
        <v>4.4128599035569698</v>
      </c>
      <c r="Q8">
        <v>13024.316320370001</v>
      </c>
      <c r="R8">
        <v>1.1108198419894999E-3</v>
      </c>
      <c r="S8" s="12">
        <v>871.7</v>
      </c>
      <c r="T8" s="12">
        <v>45678</v>
      </c>
      <c r="U8">
        <v>0.27072566975611001</v>
      </c>
      <c r="V8">
        <v>5</v>
      </c>
    </row>
    <row r="9" spans="1:22" ht="15.75" thickBot="1" x14ac:dyDescent="0.3">
      <c r="A9" s="3">
        <v>302</v>
      </c>
      <c r="B9" s="4">
        <v>30593</v>
      </c>
      <c r="C9" s="4">
        <v>5364</v>
      </c>
      <c r="D9" s="4">
        <v>30593</v>
      </c>
      <c r="E9" s="4">
        <f t="shared" si="0"/>
        <v>25229</v>
      </c>
      <c r="F9">
        <v>40000000</v>
      </c>
      <c r="G9">
        <v>75</v>
      </c>
      <c r="H9" s="8">
        <v>2.42046465267867E-6</v>
      </c>
      <c r="I9">
        <v>4</v>
      </c>
      <c r="J9">
        <v>9.7628811950058303</v>
      </c>
      <c r="K9">
        <v>20.269553385183901</v>
      </c>
      <c r="L9">
        <v>1.47149980470124</v>
      </c>
      <c r="M9">
        <v>0.44184685092331499</v>
      </c>
      <c r="N9">
        <v>9.9999999999996803</v>
      </c>
      <c r="O9">
        <v>0.38204182507275702</v>
      </c>
      <c r="P9">
        <v>0.110620042988727</v>
      </c>
      <c r="Q9">
        <v>349.384022560429</v>
      </c>
      <c r="R9">
        <v>2.9433170574157401E-3</v>
      </c>
      <c r="S9" s="12">
        <v>871.7</v>
      </c>
      <c r="T9" s="12">
        <v>45678</v>
      </c>
      <c r="U9">
        <v>0.25125019365531598</v>
      </c>
      <c r="V9">
        <v>10</v>
      </c>
    </row>
    <row r="10" spans="1:22" ht="15.75" thickBot="1" x14ac:dyDescent="0.3">
      <c r="A10" s="3">
        <v>307</v>
      </c>
      <c r="B10" s="4">
        <v>29388</v>
      </c>
      <c r="C10" s="4">
        <v>4836</v>
      </c>
      <c r="D10" s="4">
        <v>29388</v>
      </c>
      <c r="E10" s="4">
        <f t="shared" si="0"/>
        <v>24552</v>
      </c>
      <c r="F10">
        <v>40000000</v>
      </c>
      <c r="G10">
        <v>75</v>
      </c>
      <c r="H10" s="8">
        <v>6.6360807395282102E-6</v>
      </c>
      <c r="I10">
        <v>4</v>
      </c>
      <c r="J10">
        <v>4.7019852580204304</v>
      </c>
      <c r="K10">
        <v>19.437313799934799</v>
      </c>
      <c r="L10">
        <v>5.0657797976079201E-2</v>
      </c>
      <c r="M10">
        <v>1.06617558321271</v>
      </c>
      <c r="N10">
        <v>4.95432193563152</v>
      </c>
      <c r="O10">
        <v>0.71116935779378898</v>
      </c>
      <c r="P10">
        <v>6.9199793038879998</v>
      </c>
      <c r="Q10">
        <v>1287.7400254551601</v>
      </c>
      <c r="R10">
        <v>1.9516668992123E-3</v>
      </c>
      <c r="S10" s="12">
        <v>871.7</v>
      </c>
      <c r="T10" s="12">
        <v>45678</v>
      </c>
      <c r="U10">
        <v>0.27170994733419301</v>
      </c>
      <c r="V10">
        <v>4</v>
      </c>
    </row>
    <row r="11" spans="1:22" ht="15.75" thickBot="1" x14ac:dyDescent="0.3">
      <c r="A11" s="3">
        <v>308</v>
      </c>
      <c r="B11" s="4">
        <v>61797</v>
      </c>
      <c r="C11" s="4">
        <v>16734</v>
      </c>
      <c r="D11" s="4">
        <v>61797</v>
      </c>
      <c r="E11" s="4">
        <f t="shared" si="0"/>
        <v>45063</v>
      </c>
      <c r="F11">
        <v>40000000</v>
      </c>
      <c r="G11">
        <v>75</v>
      </c>
      <c r="H11" s="8">
        <v>6.6168086888435798E-5</v>
      </c>
      <c r="I11">
        <v>4</v>
      </c>
      <c r="J11">
        <v>1.93406012664767</v>
      </c>
      <c r="K11">
        <v>137.170015467604</v>
      </c>
      <c r="L11">
        <v>0.26668076992533102</v>
      </c>
      <c r="M11">
        <v>7.4119942334391606E-2</v>
      </c>
      <c r="N11">
        <v>7.3920775296511296</v>
      </c>
      <c r="O11">
        <v>5.0325970680549698E-2</v>
      </c>
      <c r="P11">
        <v>6.4285963489534996</v>
      </c>
      <c r="Q11">
        <v>4321.4200264376304</v>
      </c>
      <c r="R11">
        <v>2.3072912166969901E-2</v>
      </c>
      <c r="S11" s="12">
        <v>871.7</v>
      </c>
      <c r="T11" s="12">
        <v>45678</v>
      </c>
      <c r="U11">
        <v>0.25709184438923299</v>
      </c>
      <c r="V11">
        <v>10</v>
      </c>
    </row>
    <row r="12" spans="1:22" ht="15.75" thickBot="1" x14ac:dyDescent="0.3">
      <c r="A12" s="9">
        <v>311</v>
      </c>
      <c r="B12" s="11">
        <v>21372</v>
      </c>
      <c r="C12" s="10">
        <v>0</v>
      </c>
      <c r="D12" s="11">
        <v>21372</v>
      </c>
      <c r="E12" s="4">
        <v>7464</v>
      </c>
      <c r="F12" s="12">
        <v>40000000</v>
      </c>
      <c r="G12" s="12">
        <v>75</v>
      </c>
      <c r="H12" s="11">
        <v>9.4702426684755198E-5</v>
      </c>
      <c r="I12" s="12">
        <v>4</v>
      </c>
      <c r="J12" s="12">
        <v>3.11254527401324</v>
      </c>
      <c r="K12" s="12">
        <v>164.08584500000001</v>
      </c>
      <c r="L12" s="12">
        <v>2.4083266127999998</v>
      </c>
      <c r="M12" s="12">
        <v>4.2984424E-2</v>
      </c>
      <c r="N12" s="12">
        <v>4.1813820000000002</v>
      </c>
      <c r="O12" s="12">
        <v>0.76765470000000002</v>
      </c>
      <c r="P12" s="12">
        <v>14.994</v>
      </c>
      <c r="Q12" s="12">
        <v>9771.7999999999993</v>
      </c>
      <c r="R12" s="12">
        <v>1.4E-2</v>
      </c>
      <c r="S12" s="12">
        <v>871.7</v>
      </c>
      <c r="T12" s="12">
        <v>45678</v>
      </c>
      <c r="U12" s="12">
        <v>1.0128532086891699</v>
      </c>
      <c r="V12">
        <v>4</v>
      </c>
    </row>
    <row r="13" spans="1:22" ht="15.75" thickBot="1" x14ac:dyDescent="0.3">
      <c r="A13" s="3">
        <v>312</v>
      </c>
      <c r="B13" s="4">
        <v>16820</v>
      </c>
      <c r="C13" s="4">
        <v>6270</v>
      </c>
      <c r="D13" s="4">
        <v>16820</v>
      </c>
      <c r="E13" s="4">
        <f t="shared" si="0"/>
        <v>10550</v>
      </c>
      <c r="F13">
        <v>40000000</v>
      </c>
      <c r="G13">
        <v>75</v>
      </c>
      <c r="H13" s="8">
        <v>1.0001519852756301E-5</v>
      </c>
      <c r="I13">
        <v>4</v>
      </c>
      <c r="J13">
        <v>2.1628182638801698</v>
      </c>
      <c r="K13">
        <v>121.221535276854</v>
      </c>
      <c r="L13">
        <v>6.9748687950637794E-2</v>
      </c>
      <c r="M13">
        <v>0.632207236651946</v>
      </c>
      <c r="N13">
        <v>9.7218109358858307</v>
      </c>
      <c r="O13">
        <v>0.50208604963793202</v>
      </c>
      <c r="P13">
        <v>9.8987433021209394</v>
      </c>
      <c r="Q13">
        <v>69234.789447806805</v>
      </c>
      <c r="R13">
        <v>2.0756791165936002E-3</v>
      </c>
      <c r="S13" s="12">
        <v>871.7</v>
      </c>
      <c r="T13" s="12">
        <v>45678</v>
      </c>
      <c r="U13">
        <v>0.34769792617772399</v>
      </c>
      <c r="V13">
        <v>5</v>
      </c>
    </row>
    <row r="14" spans="1:22" ht="15.75" thickBot="1" x14ac:dyDescent="0.3">
      <c r="A14" t="s">
        <v>11</v>
      </c>
      <c r="B14">
        <v>125751.18190060501</v>
      </c>
      <c r="C14" s="4">
        <v>7497</v>
      </c>
      <c r="D14" s="4">
        <f>C14+E14</f>
        <v>37072.166666666672</v>
      </c>
      <c r="E14" s="4">
        <f>AVERAGE(E2:E13)</f>
        <v>29575.166666666668</v>
      </c>
      <c r="F14">
        <v>40000000</v>
      </c>
      <c r="G14">
        <v>75</v>
      </c>
      <c r="H14" s="8">
        <v>4.8859709573795603E-5</v>
      </c>
      <c r="I14">
        <v>4</v>
      </c>
      <c r="J14">
        <v>2.8374864452792399</v>
      </c>
      <c r="K14">
        <v>141.158568635813</v>
      </c>
      <c r="L14">
        <v>1.33341492109599</v>
      </c>
      <c r="M14">
        <v>0.180406414393667</v>
      </c>
      <c r="N14">
        <v>7.4308732272366003</v>
      </c>
      <c r="O14">
        <v>0.17083007858299301</v>
      </c>
      <c r="P14">
        <v>0.27347146859828902</v>
      </c>
      <c r="Q14">
        <v>100000</v>
      </c>
      <c r="R14">
        <v>4.6901596538974997E-3</v>
      </c>
      <c r="S14" s="12">
        <v>871.7</v>
      </c>
      <c r="T14" s="12">
        <v>45678</v>
      </c>
      <c r="U14">
        <v>0.26602221398218401</v>
      </c>
    </row>
    <row r="15" spans="1:22" x14ac:dyDescent="0.25">
      <c r="B15" s="2"/>
      <c r="C15" s="2"/>
      <c r="D15" s="2"/>
      <c r="E15" s="2"/>
      <c r="G15" s="3"/>
      <c r="H15" s="5"/>
      <c r="I15" s="7"/>
    </row>
    <row r="16" spans="1:22" x14ac:dyDescent="0.25">
      <c r="B16" s="2"/>
      <c r="C16" s="2"/>
      <c r="D16" s="2"/>
      <c r="E16" s="2"/>
      <c r="G16" s="3"/>
      <c r="H16" s="5"/>
      <c r="I16" s="7"/>
    </row>
    <row r="17" spans="2:9" x14ac:dyDescent="0.25">
      <c r="B17" s="2"/>
      <c r="C17" s="2"/>
      <c r="D17" s="2"/>
      <c r="E17" s="2"/>
      <c r="G17" s="3"/>
      <c r="H17" s="5"/>
      <c r="I17" s="7"/>
    </row>
    <row r="18" spans="2:9" x14ac:dyDescent="0.25">
      <c r="B18" s="2"/>
      <c r="C18" s="2"/>
      <c r="D18" s="2"/>
      <c r="E18" s="2"/>
      <c r="G18" s="3"/>
      <c r="H18" s="5"/>
      <c r="I18" s="7"/>
    </row>
    <row r="19" spans="2:9" x14ac:dyDescent="0.25">
      <c r="B19" s="2"/>
      <c r="C19" s="2"/>
      <c r="D19" s="2"/>
      <c r="E19" s="2"/>
      <c r="G19" s="3"/>
      <c r="H19" s="6"/>
      <c r="I19" s="7"/>
    </row>
    <row r="20" spans="2:9" x14ac:dyDescent="0.25">
      <c r="B20" s="2"/>
      <c r="C20" s="2"/>
      <c r="D20" s="2"/>
      <c r="E20" s="2"/>
      <c r="G20" s="3"/>
      <c r="H20" s="5"/>
      <c r="I20" s="7"/>
    </row>
    <row r="21" spans="2:9" x14ac:dyDescent="0.25">
      <c r="B21" s="2"/>
      <c r="C21" s="2"/>
      <c r="D21" s="2"/>
      <c r="E21" s="2"/>
      <c r="H21" s="6"/>
      <c r="I21" s="7"/>
    </row>
    <row r="22" spans="2:9" x14ac:dyDescent="0.25">
      <c r="C22" s="2"/>
      <c r="I22" s="7"/>
    </row>
    <row r="23" spans="2:9" x14ac:dyDescent="0.25">
      <c r="C23" s="2"/>
      <c r="I23" s="7"/>
    </row>
    <row r="24" spans="2:9" x14ac:dyDescent="0.25">
      <c r="C24" s="2"/>
      <c r="I24" s="7"/>
    </row>
    <row r="25" spans="2:9" x14ac:dyDescent="0.25">
      <c r="C25" s="2"/>
      <c r="I25" s="7"/>
    </row>
    <row r="26" spans="2:9" x14ac:dyDescent="0.25">
      <c r="C26" s="2"/>
      <c r="I26" s="7"/>
    </row>
    <row r="27" spans="2:9" x14ac:dyDescent="0.25">
      <c r="I27" s="7"/>
    </row>
    <row r="28" spans="2:9" x14ac:dyDescent="0.25">
      <c r="I28" s="7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B3770-82AD-4C00-880A-B928C4CF25DC}">
  <dimension ref="F5:I19"/>
  <sheetViews>
    <sheetView workbookViewId="0">
      <selection activeCell="G18" sqref="G18"/>
    </sheetView>
  </sheetViews>
  <sheetFormatPr defaultRowHeight="15" x14ac:dyDescent="0.25"/>
  <sheetData>
    <row r="5" spans="6:9" x14ac:dyDescent="0.25">
      <c r="F5" s="1" t="s">
        <v>9</v>
      </c>
      <c r="G5" t="s">
        <v>15</v>
      </c>
    </row>
    <row r="6" spans="6:9" x14ac:dyDescent="0.25">
      <c r="F6" s="3">
        <v>103</v>
      </c>
      <c r="G6" s="4">
        <v>30390</v>
      </c>
      <c r="H6">
        <f>LOG10(G6)</f>
        <v>4.4827307000799426</v>
      </c>
      <c r="I6">
        <f>(H6-H$18)^2</f>
        <v>0.36926214428500592</v>
      </c>
    </row>
    <row r="7" spans="6:9" x14ac:dyDescent="0.25">
      <c r="F7" s="3">
        <v>107</v>
      </c>
      <c r="G7" s="4">
        <v>6913</v>
      </c>
      <c r="H7">
        <f t="shared" ref="H7:H17" si="0">LOG10(G7)</f>
        <v>3.8396665568824333</v>
      </c>
      <c r="I7">
        <f t="shared" ref="I7:I17" si="1">(H7-H$18)^2</f>
        <v>1.2527852488771331E-3</v>
      </c>
    </row>
    <row r="8" spans="6:9" x14ac:dyDescent="0.25">
      <c r="F8" s="3">
        <v>110</v>
      </c>
      <c r="G8" s="4">
        <v>4481</v>
      </c>
      <c r="H8">
        <f t="shared" si="0"/>
        <v>3.6513749439130434</v>
      </c>
      <c r="I8">
        <f t="shared" si="1"/>
        <v>5.0035569521907665E-2</v>
      </c>
    </row>
    <row r="9" spans="6:9" x14ac:dyDescent="0.25">
      <c r="F9" s="3">
        <v>111</v>
      </c>
      <c r="G9" s="4">
        <v>6364</v>
      </c>
      <c r="H9">
        <f t="shared" si="0"/>
        <v>3.8037301709745441</v>
      </c>
      <c r="I9">
        <f t="shared" si="1"/>
        <v>5.0881247454248445E-3</v>
      </c>
    </row>
    <row r="10" spans="6:9" x14ac:dyDescent="0.25">
      <c r="F10" s="3">
        <v>112</v>
      </c>
      <c r="G10" s="4">
        <v>4888</v>
      </c>
      <c r="H10">
        <f t="shared" si="0"/>
        <v>3.6891311972344978</v>
      </c>
      <c r="I10">
        <f t="shared" si="1"/>
        <v>3.4569989501221629E-2</v>
      </c>
    </row>
    <row r="11" spans="6:9" x14ac:dyDescent="0.25">
      <c r="F11" s="3">
        <v>204</v>
      </c>
      <c r="G11" s="4">
        <v>2096</v>
      </c>
      <c r="H11">
        <f t="shared" si="0"/>
        <v>3.321391278311689</v>
      </c>
      <c r="I11">
        <f t="shared" si="1"/>
        <v>0.3065504523784997</v>
      </c>
    </row>
    <row r="12" spans="6:9" x14ac:dyDescent="0.25">
      <c r="F12" s="3">
        <v>207</v>
      </c>
      <c r="G12" s="4">
        <v>17341</v>
      </c>
      <c r="H12">
        <f t="shared" si="0"/>
        <v>4.2390741382358934</v>
      </c>
      <c r="I12">
        <f t="shared" si="1"/>
        <v>0.13250537305233434</v>
      </c>
    </row>
    <row r="13" spans="6:9" x14ac:dyDescent="0.25">
      <c r="F13" s="3">
        <v>302</v>
      </c>
      <c r="G13" s="4">
        <v>5364</v>
      </c>
      <c r="H13">
        <f t="shared" si="0"/>
        <v>3.7294887691795613</v>
      </c>
      <c r="I13">
        <f t="shared" si="1"/>
        <v>2.1191351071143186E-2</v>
      </c>
    </row>
    <row r="14" spans="6:9" x14ac:dyDescent="0.25">
      <c r="F14" s="3">
        <v>307</v>
      </c>
      <c r="G14" s="4">
        <v>4836</v>
      </c>
      <c r="H14">
        <f t="shared" si="0"/>
        <v>3.6844862921887342</v>
      </c>
      <c r="I14">
        <f t="shared" si="1"/>
        <v>3.6318819649011264E-2</v>
      </c>
    </row>
    <row r="15" spans="6:9" x14ac:dyDescent="0.25">
      <c r="F15" s="3">
        <v>308</v>
      </c>
      <c r="G15" s="4">
        <v>16734</v>
      </c>
      <c r="H15">
        <f t="shared" si="0"/>
        <v>4.2235997646496939</v>
      </c>
      <c r="I15">
        <f t="shared" si="1"/>
        <v>0.12147908685916854</v>
      </c>
    </row>
    <row r="16" spans="6:9" x14ac:dyDescent="0.25">
      <c r="F16" s="3">
        <v>311</v>
      </c>
      <c r="G16" s="4">
        <v>7464</v>
      </c>
      <c r="H16">
        <f t="shared" si="0"/>
        <v>3.8729716307384434</v>
      </c>
      <c r="I16">
        <f t="shared" si="1"/>
        <v>4.3665646255565478E-6</v>
      </c>
    </row>
    <row r="17" spans="6:9" x14ac:dyDescent="0.25">
      <c r="F17" s="3">
        <v>312</v>
      </c>
      <c r="G17" s="4">
        <v>6270</v>
      </c>
      <c r="H17">
        <f t="shared" si="0"/>
        <v>3.7972675408307164</v>
      </c>
      <c r="I17">
        <f t="shared" si="1"/>
        <v>6.0518632698953068E-3</v>
      </c>
    </row>
    <row r="18" spans="6:9" x14ac:dyDescent="0.25">
      <c r="F18" t="s">
        <v>11</v>
      </c>
      <c r="G18" s="4">
        <v>7500</v>
      </c>
      <c r="H18">
        <f>LOG10(MAX(G18,1))</f>
        <v>3.8750612633917001</v>
      </c>
      <c r="I18">
        <f>SUM(I6:I17)</f>
        <v>1.0843099261471154</v>
      </c>
    </row>
    <row r="19" spans="6:9" x14ac:dyDescent="0.25">
      <c r="G19" s="4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O r d e r " > < C u s t o m C o n t e n t > < ! [ C D A T A [ T a b l e 1 ] ] > < / C u s t o m C o n t e n t > < / G e m i n i > 
</file>

<file path=customXml/item12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 2 1 < / H e i g h t > < / S a n d b o x E d i t o r . F o r m u l a B a r S t a t e > ] ] > < / C u s t o m C o n t e n t > < / G e m i n i > 
</file>

<file path=customXml/item1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AEAE6257F82E249BC7330B73B89D0AE" ma:contentTypeVersion="13" ma:contentTypeDescription="Create a new document." ma:contentTypeScope="" ma:versionID="b7def61f3e4de86b4f06c135f862ae17">
  <xsd:schema xmlns:xsd="http://www.w3.org/2001/XMLSchema" xmlns:xs="http://www.w3.org/2001/XMLSchema" xmlns:p="http://schemas.microsoft.com/office/2006/metadata/properties" xmlns:ns3="12c8a52a-4797-4685-bb97-047ba14c8426" xmlns:ns4="6504cdbf-db99-4e33-8322-15299862d907" targetNamespace="http://schemas.microsoft.com/office/2006/metadata/properties" ma:root="true" ma:fieldsID="78678c19cf8ae4fba7e0f5da886af930" ns3:_="" ns4:_="">
    <xsd:import namespace="12c8a52a-4797-4685-bb97-047ba14c8426"/>
    <xsd:import namespace="6504cdbf-db99-4e33-8322-15299862d90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  <xsd:element ref="ns3:MediaServiceObjectDetectorVersions" minOccurs="0"/>
                <xsd:element ref="ns3:MediaServiceSystem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2c8a52a-4797-4685-bb97-047ba14c842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15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04cdbf-db99-4e33-8322-15299862d90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14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15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 T a b l e 1 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 C o l u m n s \ V O L U N T E E R < / K e y > < / D i a g r a m O b j e c t K e y > < D i a g r a m O b j e c t K e y > < K e y > C o l u m n s \ D A Y < / K e y > < / D i a g r a m O b j e c t K e y > < D i a g r a m O b j e c t K e y > < K e y > C o l u m n s \ Y r a w < / K e y > < / D i a g r a m O b j e c t K e y > < D i a g r a m O b j e c t K e y > < K e y > C o l u m n s \ Y I D < / K e y > < / D i a g r a m O b j e c t K e y > < D i a g r a m O b j e c t K e y > < K e y > C o l u m n s \ Y < / K e y > < / D i a g r a m O b j e c t K e y > < D i a g r a m O b j e c t K e y > < K e y > C o l u m n s \ C E N S O R I N G < / K e y > < / D i a g r a m O b j e c t K e y > < D i a g r a m O b j e c t K e y > < K e y > C o l u m n s \ L I M I T 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 C o l u m n s \ V O L U N T E E R 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 C o l u m n s \ Y r a w 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 C o l u m n s \ Y I D 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 C o l u m n s \ C E N S O R I N G 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 C o l u m n s \ L I M I T 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X M L _ T a b l e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 V O L U N T E E R < / s t r i n g > < / k e y > < v a l u e > < i n t > 1 2 6 < / i n t > < / v a l u e > < / i t e m > < i t e m > < k e y > < s t r i n g > D A Y < / s t r i n g > < / k e y > < v a l u e > < i n t > 6 4 < / i n t > < / v a l u e > < / i t e m > < i t e m > < k e y > < s t r i n g > Y r a w < / s t r i n g > < / k e y > < v a l u e > < i n t > 6 8 < / i n t > < / v a l u e > < / i t e m > < i t e m > < k e y > < s t r i n g > Y I D < / s t r i n g > < / k e y > < v a l u e > < i n t > 5 8 < / i n t > < / v a l u e > < / i t e m > < i t e m > < k e y > < s t r i n g > Y < / s t r i n g > < / k e y > < v a l u e > < i n t > 4 4 < / i n t > < / v a l u e > < / i t e m > < i t e m > < k e y > < s t r i n g > C E N S O R I N G < / s t r i n g > < / k e y > < v a l u e > < i n t > 1 2 6 < / i n t > < / v a l u e > < / i t e m > < i t e m > < k e y > < s t r i n g > L I M I T < / s t r i n g > < / k e y > < v a l u e > < i n t > 7 1 < / i n t > < / v a l u e > < / i t e m > < / C o l u m n W i d t h s > < C o l u m n D i s p l a y I n d e x > < i t e m > < k e y > < s t r i n g > V O L U N T E E R < / s t r i n g > < / k e y > < v a l u e > < i n t > 0 < / i n t > < / v a l u e > < / i t e m > < i t e m > < k e y > < s t r i n g > D A Y < / s t r i n g > < / k e y > < v a l u e > < i n t > 1 < / i n t > < / v a l u e > < / i t e m > < i t e m > < k e y > < s t r i n g > Y r a w < / s t r i n g > < / k e y > < v a l u e > < i n t > 2 < / i n t > < / v a l u e > < / i t e m > < i t e m > < k e y > < s t r i n g > Y I D < / s t r i n g > < / k e y > < v a l u e > < i n t > 3 < / i n t > < / v a l u e > < / i t e m > < i t e m > < k e y > < s t r i n g > Y < / s t r i n g > < / k e y > < v a l u e > < i n t > 4 < / i n t > < / v a l u e > < / i t e m > < i t e m > < k e y > < s t r i n g > C E N S O R I N G < / s t r i n g > < / k e y > < v a l u e > < i n t > 5 < / i n t > < / v a l u e > < / i t e m > < i t e m > < k e y > < s t r i n g > L I M I T 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8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12c8a52a-4797-4685-bb97-047ba14c8426" xsi:nil="true"/>
  </documentManagement>
</p:properties>
</file>

<file path=customXml/item19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 2 0 2 4 - 0 5 - 0 7 T 1 8 : 3 6 : 3 6 . 2 0 4 3 4 7 8 - 0 4 : 0 0 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 T a b l e 1 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7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8.xml>��< ? x m l   v e r s i o n = " 1 . 0 "   e n c o d i n g = " U T F - 1 6 " ? > < G e m i n i   x m l n s = " h t t p : / / g e m i n i / p i v o t c u s t o m i z a t i o n / C l i e n t W i n d o w X M L " > < C u s t o m C o n t e n t > < ! [ C D A T A [ T a b l e 1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 T a b l e 1 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 C o l u m n s \ V O L U N T E E R 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 C o l u m n s \ Y r a w 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 C o l u m n s \ C E N S O R I N G 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 C o l u m n s \ L I M I T 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Props1.xml><?xml version="1.0" encoding="utf-8"?>
<ds:datastoreItem xmlns:ds="http://schemas.openxmlformats.org/officeDocument/2006/customXml" ds:itemID="{65F5D7A4-0402-4FD9-A5B1-07BEC810CD4F}">
  <ds:schemaRefs>
    <ds:schemaRef ds:uri="http://gemini/pivotcustomization/ManualCalcMode"/>
  </ds:schemaRefs>
</ds:datastoreItem>
</file>

<file path=customXml/itemProps10.xml><?xml version="1.0" encoding="utf-8"?>
<ds:datastoreItem xmlns:ds="http://schemas.openxmlformats.org/officeDocument/2006/customXml" ds:itemID="{161D619D-D9FD-48DB-B998-F47A8E350157}">
  <ds:schemaRefs>
    <ds:schemaRef ds:uri="http://gemini/pivotcustomization/SandboxNonEmpty"/>
  </ds:schemaRefs>
</ds:datastoreItem>
</file>

<file path=customXml/itemProps11.xml><?xml version="1.0" encoding="utf-8"?>
<ds:datastoreItem xmlns:ds="http://schemas.openxmlformats.org/officeDocument/2006/customXml" ds:itemID="{8E8430BC-7C39-411D-9AA4-16AFF04E81BC}">
  <ds:schemaRefs>
    <ds:schemaRef ds:uri="http://gemini/pivotcustomization/TableOrder"/>
  </ds:schemaRefs>
</ds:datastoreItem>
</file>

<file path=customXml/itemProps12.xml><?xml version="1.0" encoding="utf-8"?>
<ds:datastoreItem xmlns:ds="http://schemas.openxmlformats.org/officeDocument/2006/customXml" ds:itemID="{DA72F280-BE94-4D5B-82E9-5919555C1B9F}">
  <ds:schemaRefs>
    <ds:schemaRef ds:uri="http://gemini/pivotcustomization/FormulaBarState"/>
  </ds:schemaRefs>
</ds:datastoreItem>
</file>

<file path=customXml/itemProps13.xml><?xml version="1.0" encoding="utf-8"?>
<ds:datastoreItem xmlns:ds="http://schemas.openxmlformats.org/officeDocument/2006/customXml" ds:itemID="{F52682F2-AD6C-4439-B23A-47EE5CF6AF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2c8a52a-4797-4685-bb97-047ba14c8426"/>
    <ds:schemaRef ds:uri="6504cdbf-db99-4e33-8322-15299862d90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14.xml><?xml version="1.0" encoding="utf-8"?>
<ds:datastoreItem xmlns:ds="http://schemas.openxmlformats.org/officeDocument/2006/customXml" ds:itemID="{4EDDF43C-D17D-4E57-925B-F7C61C7EFAFA}">
  <ds:schemaRefs>
    <ds:schemaRef ds:uri="http://gemini/pivotcustomization/PowerPivotVersion"/>
  </ds:schemaRefs>
</ds:datastoreItem>
</file>

<file path=customXml/itemProps15.xml><?xml version="1.0" encoding="utf-8"?>
<ds:datastoreItem xmlns:ds="http://schemas.openxmlformats.org/officeDocument/2006/customXml" ds:itemID="{0F2CFD00-3344-4DC0-A37A-00F937971E09}">
  <ds:schemaRefs>
    <ds:schemaRef ds:uri="http://gemini/pivotcustomization/Diagrams"/>
  </ds:schemaRefs>
</ds:datastoreItem>
</file>

<file path=customXml/itemProps16.xml><?xml version="1.0" encoding="utf-8"?>
<ds:datastoreItem xmlns:ds="http://schemas.openxmlformats.org/officeDocument/2006/customXml" ds:itemID="{736A960E-85C1-4761-BAFA-C7F3AF402BA3}">
  <ds:schemaRefs>
    <ds:schemaRef ds:uri="http://gemini/pivotcustomization/TableXML_Table1"/>
  </ds:schemaRefs>
</ds:datastoreItem>
</file>

<file path=customXml/itemProps17.xml><?xml version="1.0" encoding="utf-8"?>
<ds:datastoreItem xmlns:ds="http://schemas.openxmlformats.org/officeDocument/2006/customXml" ds:itemID="{8EA01ED9-8933-4C7E-A3D6-890E452184EB}">
  <ds:schemaRefs>
    <ds:schemaRef ds:uri="http://gemini/pivotcustomization/RelationshipAutoDetectionEnabled"/>
  </ds:schemaRefs>
</ds:datastoreItem>
</file>

<file path=customXml/itemProps18.xml><?xml version="1.0" encoding="utf-8"?>
<ds:datastoreItem xmlns:ds="http://schemas.openxmlformats.org/officeDocument/2006/customXml" ds:itemID="{B22CF53A-46AF-425E-A3A2-65DE4BA08E3A}">
  <ds:schemaRefs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6504cdbf-db99-4e33-8322-15299862d907"/>
    <ds:schemaRef ds:uri="http://schemas.microsoft.com/office/2006/documentManagement/types"/>
    <ds:schemaRef ds:uri="http://www.w3.org/XML/1998/namespace"/>
    <ds:schemaRef ds:uri="http://schemas.openxmlformats.org/package/2006/metadata/core-properties"/>
    <ds:schemaRef ds:uri="12c8a52a-4797-4685-bb97-047ba14c8426"/>
    <ds:schemaRef ds:uri="http://purl.org/dc/terms/"/>
  </ds:schemaRefs>
</ds:datastoreItem>
</file>

<file path=customXml/itemProps19.xml><?xml version="1.0" encoding="utf-8"?>
<ds:datastoreItem xmlns:ds="http://schemas.openxmlformats.org/officeDocument/2006/customXml" ds:itemID="{09FA6523-F0FB-407B-9D55-11191FD203D6}">
  <ds:schemaRefs>
    <ds:schemaRef ds:uri="http://gemini/pivotcustomization/ShowHidden"/>
  </ds:schemaRefs>
</ds:datastoreItem>
</file>

<file path=customXml/itemProps2.xml><?xml version="1.0" encoding="utf-8"?>
<ds:datastoreItem xmlns:ds="http://schemas.openxmlformats.org/officeDocument/2006/customXml" ds:itemID="{EF44AE53-66F7-4A9E-81CB-04D7EB1A129C}">
  <ds:schemaRefs>
    <ds:schemaRef ds:uri="http://gemini/pivotcustomization/ErrorCache"/>
  </ds:schemaRefs>
</ds:datastoreItem>
</file>

<file path=customXml/itemProps3.xml><?xml version="1.0" encoding="utf-8"?>
<ds:datastoreItem xmlns:ds="http://schemas.openxmlformats.org/officeDocument/2006/customXml" ds:itemID="{E84E54FC-7DBF-4CDF-BFC5-AA25DA79FEDE}">
  <ds:schemaRefs>
    <ds:schemaRef ds:uri="http://gemini/pivotcustomization/ShowImplicitMeasures"/>
  </ds:schemaRefs>
</ds:datastoreItem>
</file>

<file path=customXml/itemProps4.xml><?xml version="1.0" encoding="utf-8"?>
<ds:datastoreItem xmlns:ds="http://schemas.openxmlformats.org/officeDocument/2006/customXml" ds:itemID="{FCB29112-9BF8-4AA0-9FD2-312D46D8CD68}">
  <ds:schemaRefs>
    <ds:schemaRef ds:uri="http://gemini/pivotcustomization/MeasureGridState"/>
  </ds:schemaRefs>
</ds:datastoreItem>
</file>

<file path=customXml/itemProps5.xml><?xml version="1.0" encoding="utf-8"?>
<ds:datastoreItem xmlns:ds="http://schemas.openxmlformats.org/officeDocument/2006/customXml" ds:itemID="{9E2DC9A4-E25C-4CAF-BEB0-6F3ABDB1AB69}">
  <ds:schemaRefs>
    <ds:schemaRef ds:uri="http://gemini/pivotcustomization/LinkedTableUpdateMode"/>
  </ds:schemaRefs>
</ds:datastoreItem>
</file>

<file path=customXml/itemProps6.xml><?xml version="1.0" encoding="utf-8"?>
<ds:datastoreItem xmlns:ds="http://schemas.openxmlformats.org/officeDocument/2006/customXml" ds:itemID="{CF657C19-FB44-4083-9CA1-DDB13FFEDD5A}">
  <ds:schemaRefs>
    <ds:schemaRef ds:uri="http://gemini/pivotcustomization/IsSandboxEmbedded"/>
  </ds:schemaRefs>
</ds:datastoreItem>
</file>

<file path=customXml/itemProps7.xml><?xml version="1.0" encoding="utf-8"?>
<ds:datastoreItem xmlns:ds="http://schemas.openxmlformats.org/officeDocument/2006/customXml" ds:itemID="{C60F7973-81E6-4A94-A831-46D501488CE8}">
  <ds:schemaRefs>
    <ds:schemaRef ds:uri="http://schemas.microsoft.com/sharepoint/v3/contenttype/forms"/>
  </ds:schemaRefs>
</ds:datastoreItem>
</file>

<file path=customXml/itemProps8.xml><?xml version="1.0" encoding="utf-8"?>
<ds:datastoreItem xmlns:ds="http://schemas.openxmlformats.org/officeDocument/2006/customXml" ds:itemID="{1AF4B300-A4FE-4417-97DC-47C3E5F47066}">
  <ds:schemaRefs>
    <ds:schemaRef ds:uri="http://gemini/pivotcustomization/ClientWindowXML"/>
  </ds:schemaRefs>
</ds:datastoreItem>
</file>

<file path=customXml/itemProps9.xml><?xml version="1.0" encoding="utf-8"?>
<ds:datastoreItem xmlns:ds="http://schemas.openxmlformats.org/officeDocument/2006/customXml" ds:itemID="{1F6E8736-873A-4D7E-A939-15CE00EB7A6E}">
  <ds:schemaRefs>
    <ds:schemaRef ds:uri="http://gemini/pivotcustomization/TableWidget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Doctor Goose</dc:creator>
  <cp:keywords/>
  <dc:description/>
  <cp:lastModifiedBy>Weaver, Jordan</cp:lastModifiedBy>
  <cp:revision/>
  <dcterms:created xsi:type="dcterms:W3CDTF">2024-05-07T16:02:45Z</dcterms:created>
  <dcterms:modified xsi:type="dcterms:W3CDTF">2025-02-05T22:42:18Z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0x0101002AEAE6257F82E249BC7330B73B89D0AE</vt:lpwstr>
  </property>
</Properties>
</file>