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rda\Documents\GitHub\VPC\"/>
    </mc:Choice>
  </mc:AlternateContent>
  <xr:revisionPtr revIDLastSave="0" documentId="13_ncr:1_{519AA701-BD6E-4BB1-B8AD-C61D77ACE9A2}" xr6:coauthVersionLast="47" xr6:coauthVersionMax="47" xr10:uidLastSave="{00000000-0000-0000-0000-000000000000}"/>
  <bookViews>
    <workbookView xWindow="-120" yWindow="-120" windowWidth="27945" windowHeight="16440" activeTab="1" xr2:uid="{00000000-000D-0000-FFFF-FFFF00000000}"/>
  </bookViews>
  <sheets>
    <sheet name="Statistics" sheetId="1" r:id="rId1"/>
    <sheet name="statscopy" sheetId="8" r:id="rId2"/>
    <sheet name="MANOVA" sheetId="2" r:id="rId3"/>
    <sheet name="ANOVA" sheetId="3" r:id="rId4"/>
    <sheet name="t-tests" sheetId="4" r:id="rId5"/>
    <sheet name="Tukey_HSD_beta" sheetId="5" r:id="rId6"/>
    <sheet name="Tukey_HSD_T0" sheetId="6" r:id="rId7"/>
    <sheet name="Tukey_HSD_c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X14" i="8" l="1"/>
  <c r="AY14" i="8" s="1"/>
  <c r="AX13" i="8"/>
  <c r="AY13" i="8" s="1"/>
  <c r="AX12" i="8"/>
  <c r="AY12" i="8" s="1"/>
  <c r="AX11" i="8"/>
  <c r="AY11" i="8" s="1"/>
  <c r="AX10" i="8"/>
  <c r="AY10" i="8" s="1"/>
  <c r="AX9" i="8"/>
  <c r="AY9" i="8" s="1"/>
  <c r="AX8" i="8"/>
  <c r="AY8" i="8" s="1"/>
  <c r="AX7" i="8"/>
  <c r="AY7" i="8" s="1"/>
  <c r="AX6" i="8"/>
  <c r="AY6" i="8" s="1"/>
  <c r="AX5" i="8"/>
  <c r="AY5" i="8" s="1"/>
  <c r="AX4" i="8"/>
  <c r="AY4" i="8" s="1"/>
  <c r="AX3" i="8"/>
  <c r="AY3" i="8" s="1"/>
  <c r="N12" i="2"/>
  <c r="O12" i="2"/>
  <c r="U3" i="1"/>
  <c r="K13" i="8"/>
  <c r="L13" i="8"/>
  <c r="M13" i="8"/>
  <c r="K12" i="8"/>
  <c r="L12" i="8"/>
  <c r="M12" i="8"/>
  <c r="K11" i="8"/>
  <c r="L11" i="8"/>
  <c r="M11" i="8"/>
  <c r="K10" i="8"/>
  <c r="L10" i="8"/>
  <c r="M10" i="8"/>
  <c r="K9" i="8"/>
  <c r="L9" i="8"/>
  <c r="M9" i="8"/>
  <c r="K8" i="8"/>
  <c r="L8" i="8"/>
  <c r="M8" i="8"/>
  <c r="K7" i="8"/>
  <c r="L7" i="8"/>
  <c r="M7" i="8"/>
  <c r="K6" i="8"/>
  <c r="L6" i="8"/>
  <c r="M6" i="8"/>
  <c r="K5" i="8"/>
  <c r="L5" i="8"/>
  <c r="M5" i="8"/>
  <c r="K4" i="8"/>
  <c r="L4" i="8"/>
  <c r="M4" i="8"/>
  <c r="K3" i="8"/>
  <c r="L3" i="8"/>
  <c r="M3" i="8"/>
  <c r="L14" i="8"/>
  <c r="M14" i="8"/>
  <c r="K14" i="8"/>
  <c r="F14" i="8"/>
  <c r="G14" i="8"/>
  <c r="F13" i="8"/>
  <c r="G13" i="8"/>
  <c r="F12" i="8"/>
  <c r="G12" i="8"/>
  <c r="F11" i="8"/>
  <c r="G11" i="8"/>
  <c r="F10" i="8"/>
  <c r="G10" i="8"/>
  <c r="F9" i="8"/>
  <c r="G9" i="8"/>
  <c r="F8" i="8"/>
  <c r="G8" i="8"/>
  <c r="F7" i="8"/>
  <c r="G7" i="8"/>
  <c r="F6" i="8"/>
  <c r="G6" i="8"/>
  <c r="F5" i="8"/>
  <c r="G5" i="8"/>
  <c r="F4" i="8"/>
  <c r="G4" i="8"/>
  <c r="F3" i="8"/>
  <c r="G3" i="8"/>
  <c r="E13" i="8"/>
  <c r="E12" i="8"/>
  <c r="E11" i="8"/>
  <c r="E10" i="8"/>
  <c r="E9" i="8"/>
  <c r="E8" i="8"/>
  <c r="E7" i="8"/>
  <c r="E6" i="8"/>
  <c r="E5" i="8"/>
  <c r="E4" i="8"/>
  <c r="E3" i="8"/>
  <c r="E14" i="8"/>
  <c r="AC3" i="1"/>
  <c r="V4" i="1"/>
  <c r="AD4" i="1" s="1"/>
  <c r="W4" i="1"/>
  <c r="AE4" i="1" s="1"/>
  <c r="X4" i="1"/>
  <c r="AF4" i="1" s="1"/>
  <c r="Y4" i="1"/>
  <c r="AG4" i="1" s="1"/>
  <c r="V5" i="1"/>
  <c r="AD5" i="1" s="1"/>
  <c r="W5" i="1"/>
  <c r="AE5" i="1" s="1"/>
  <c r="X5" i="1"/>
  <c r="AF5" i="1" s="1"/>
  <c r="Y5" i="1"/>
  <c r="AG5" i="1" s="1"/>
  <c r="V6" i="1"/>
  <c r="AD6" i="1" s="1"/>
  <c r="W6" i="1"/>
  <c r="AE6" i="1" s="1"/>
  <c r="X6" i="1"/>
  <c r="AF6" i="1" s="1"/>
  <c r="Y6" i="1"/>
  <c r="AG6" i="1" s="1"/>
  <c r="V7" i="1"/>
  <c r="AD7" i="1" s="1"/>
  <c r="W7" i="1"/>
  <c r="AE7" i="1" s="1"/>
  <c r="X7" i="1"/>
  <c r="AF7" i="1" s="1"/>
  <c r="Y7" i="1"/>
  <c r="AG7" i="1" s="1"/>
  <c r="V8" i="1"/>
  <c r="AD8" i="1" s="1"/>
  <c r="W8" i="1"/>
  <c r="AE8" i="1" s="1"/>
  <c r="X8" i="1"/>
  <c r="AF8" i="1" s="1"/>
  <c r="Y8" i="1"/>
  <c r="AG8" i="1" s="1"/>
  <c r="V9" i="1"/>
  <c r="AD9" i="1" s="1"/>
  <c r="W9" i="1"/>
  <c r="AE9" i="1" s="1"/>
  <c r="X9" i="1"/>
  <c r="AF9" i="1" s="1"/>
  <c r="Y9" i="1"/>
  <c r="AG9" i="1" s="1"/>
  <c r="V10" i="1"/>
  <c r="AD10" i="1" s="1"/>
  <c r="W10" i="1"/>
  <c r="AE10" i="1" s="1"/>
  <c r="X10" i="1"/>
  <c r="AF10" i="1" s="1"/>
  <c r="Y10" i="1"/>
  <c r="AG10" i="1" s="1"/>
  <c r="V11" i="1"/>
  <c r="AD11" i="1" s="1"/>
  <c r="W11" i="1"/>
  <c r="AE11" i="1" s="1"/>
  <c r="X11" i="1"/>
  <c r="AF11" i="1" s="1"/>
  <c r="Y11" i="1"/>
  <c r="AG11" i="1" s="1"/>
  <c r="V12" i="1"/>
  <c r="AD12" i="1" s="1"/>
  <c r="W12" i="1"/>
  <c r="AE12" i="1" s="1"/>
  <c r="X12" i="1"/>
  <c r="AF12" i="1" s="1"/>
  <c r="Y12" i="1"/>
  <c r="AG12" i="1" s="1"/>
  <c r="V13" i="1"/>
  <c r="AD13" i="1" s="1"/>
  <c r="W13" i="1"/>
  <c r="AE13" i="1" s="1"/>
  <c r="X13" i="1"/>
  <c r="AF13" i="1" s="1"/>
  <c r="Y13" i="1"/>
  <c r="AG13" i="1" s="1"/>
  <c r="V14" i="1"/>
  <c r="AD14" i="1" s="1"/>
  <c r="W14" i="1"/>
  <c r="AE14" i="1" s="1"/>
  <c r="X14" i="1"/>
  <c r="AF14" i="1" s="1"/>
  <c r="Y14" i="1"/>
  <c r="AG14" i="1" s="1"/>
  <c r="V17" i="1"/>
  <c r="AD17" i="1" s="1"/>
  <c r="W17" i="1"/>
  <c r="AE17" i="1" s="1"/>
  <c r="X17" i="1"/>
  <c r="AF17" i="1" s="1"/>
  <c r="Y17" i="1"/>
  <c r="AG17" i="1" s="1"/>
  <c r="V18" i="1"/>
  <c r="AD18" i="1" s="1"/>
  <c r="W18" i="1"/>
  <c r="AE18" i="1" s="1"/>
  <c r="X18" i="1"/>
  <c r="AF18" i="1" s="1"/>
  <c r="Y18" i="1"/>
  <c r="AG18" i="1" s="1"/>
  <c r="V19" i="1"/>
  <c r="AD19" i="1" s="1"/>
  <c r="W19" i="1"/>
  <c r="AE19" i="1" s="1"/>
  <c r="X19" i="1"/>
  <c r="AF19" i="1" s="1"/>
  <c r="Y19" i="1"/>
  <c r="AG19" i="1" s="1"/>
  <c r="V20" i="1"/>
  <c r="AD20" i="1" s="1"/>
  <c r="W20" i="1"/>
  <c r="AE20" i="1" s="1"/>
  <c r="X20" i="1"/>
  <c r="AF20" i="1" s="1"/>
  <c r="Y20" i="1"/>
  <c r="AG20" i="1" s="1"/>
  <c r="V21" i="1"/>
  <c r="AD21" i="1" s="1"/>
  <c r="W21" i="1"/>
  <c r="AE21" i="1" s="1"/>
  <c r="X21" i="1"/>
  <c r="AF21" i="1" s="1"/>
  <c r="Y21" i="1"/>
  <c r="AG21" i="1" s="1"/>
  <c r="V22" i="1"/>
  <c r="AD22" i="1" s="1"/>
  <c r="W22" i="1"/>
  <c r="AE22" i="1" s="1"/>
  <c r="X22" i="1"/>
  <c r="AF22" i="1" s="1"/>
  <c r="Y22" i="1"/>
  <c r="AG22" i="1" s="1"/>
  <c r="V23" i="1"/>
  <c r="AD23" i="1" s="1"/>
  <c r="W23" i="1"/>
  <c r="AE23" i="1" s="1"/>
  <c r="X23" i="1"/>
  <c r="AF23" i="1" s="1"/>
  <c r="Y23" i="1"/>
  <c r="AG23" i="1" s="1"/>
  <c r="V24" i="1"/>
  <c r="AD24" i="1" s="1"/>
  <c r="W24" i="1"/>
  <c r="AE24" i="1" s="1"/>
  <c r="X24" i="1"/>
  <c r="AF24" i="1" s="1"/>
  <c r="Y24" i="1"/>
  <c r="AG24" i="1" s="1"/>
  <c r="V25" i="1"/>
  <c r="AD25" i="1" s="1"/>
  <c r="W25" i="1"/>
  <c r="AE25" i="1" s="1"/>
  <c r="X25" i="1"/>
  <c r="AF25" i="1" s="1"/>
  <c r="Y25" i="1"/>
  <c r="AG25" i="1" s="1"/>
  <c r="V26" i="1"/>
  <c r="AD26" i="1" s="1"/>
  <c r="W26" i="1"/>
  <c r="AE26" i="1" s="1"/>
  <c r="X26" i="1"/>
  <c r="AF26" i="1" s="1"/>
  <c r="Y26" i="1"/>
  <c r="AG26" i="1" s="1"/>
  <c r="V27" i="1"/>
  <c r="AD27" i="1" s="1"/>
  <c r="W27" i="1"/>
  <c r="AE27" i="1" s="1"/>
  <c r="X27" i="1"/>
  <c r="AF27" i="1" s="1"/>
  <c r="Y27" i="1"/>
  <c r="AG27" i="1" s="1"/>
  <c r="V28" i="1"/>
  <c r="AD28" i="1" s="1"/>
  <c r="W28" i="1"/>
  <c r="AE28" i="1" s="1"/>
  <c r="X28" i="1"/>
  <c r="AF28" i="1" s="1"/>
  <c r="Y28" i="1"/>
  <c r="AG28" i="1" s="1"/>
  <c r="V31" i="1"/>
  <c r="AD31" i="1" s="1"/>
  <c r="W31" i="1"/>
  <c r="AE31" i="1" s="1"/>
  <c r="X31" i="1"/>
  <c r="AF31" i="1" s="1"/>
  <c r="Y31" i="1"/>
  <c r="AG31" i="1" s="1"/>
  <c r="V32" i="1"/>
  <c r="AD32" i="1" s="1"/>
  <c r="W32" i="1"/>
  <c r="AE32" i="1" s="1"/>
  <c r="X32" i="1"/>
  <c r="AF32" i="1" s="1"/>
  <c r="Y32" i="1"/>
  <c r="AG32" i="1" s="1"/>
  <c r="V33" i="1"/>
  <c r="AD33" i="1" s="1"/>
  <c r="W33" i="1"/>
  <c r="AE33" i="1" s="1"/>
  <c r="X33" i="1"/>
  <c r="AF33" i="1" s="1"/>
  <c r="Y33" i="1"/>
  <c r="AG33" i="1" s="1"/>
  <c r="V34" i="1"/>
  <c r="AD34" i="1" s="1"/>
  <c r="W34" i="1"/>
  <c r="AE34" i="1" s="1"/>
  <c r="X34" i="1"/>
  <c r="AF34" i="1" s="1"/>
  <c r="Y34" i="1"/>
  <c r="AG34" i="1" s="1"/>
  <c r="V35" i="1"/>
  <c r="AD35" i="1" s="1"/>
  <c r="W35" i="1"/>
  <c r="AE35" i="1" s="1"/>
  <c r="X35" i="1"/>
  <c r="AF35" i="1" s="1"/>
  <c r="Y35" i="1"/>
  <c r="AG35" i="1" s="1"/>
  <c r="V36" i="1"/>
  <c r="AD36" i="1" s="1"/>
  <c r="W36" i="1"/>
  <c r="AE36" i="1" s="1"/>
  <c r="X36" i="1"/>
  <c r="AF36" i="1" s="1"/>
  <c r="Y36" i="1"/>
  <c r="AG36" i="1" s="1"/>
  <c r="V37" i="1"/>
  <c r="AD37" i="1" s="1"/>
  <c r="W37" i="1"/>
  <c r="AE37" i="1" s="1"/>
  <c r="X37" i="1"/>
  <c r="AF37" i="1" s="1"/>
  <c r="Y37" i="1"/>
  <c r="AG37" i="1" s="1"/>
  <c r="V38" i="1"/>
  <c r="AD38" i="1" s="1"/>
  <c r="W38" i="1"/>
  <c r="AE38" i="1" s="1"/>
  <c r="X38" i="1"/>
  <c r="AF38" i="1" s="1"/>
  <c r="Y38" i="1"/>
  <c r="AG38" i="1" s="1"/>
  <c r="V39" i="1"/>
  <c r="AD39" i="1" s="1"/>
  <c r="W39" i="1"/>
  <c r="AE39" i="1" s="1"/>
  <c r="X39" i="1"/>
  <c r="AF39" i="1" s="1"/>
  <c r="Y39" i="1"/>
  <c r="AG39" i="1" s="1"/>
  <c r="V40" i="1"/>
  <c r="AD40" i="1" s="1"/>
  <c r="W40" i="1"/>
  <c r="AE40" i="1" s="1"/>
  <c r="X40" i="1"/>
  <c r="AF40" i="1" s="1"/>
  <c r="Y40" i="1"/>
  <c r="AG40" i="1" s="1"/>
  <c r="V41" i="1"/>
  <c r="AD41" i="1" s="1"/>
  <c r="W41" i="1"/>
  <c r="AE41" i="1" s="1"/>
  <c r="X41" i="1"/>
  <c r="AF41" i="1" s="1"/>
  <c r="Y41" i="1"/>
  <c r="AG41" i="1" s="1"/>
  <c r="V42" i="1"/>
  <c r="AD42" i="1" s="1"/>
  <c r="W42" i="1"/>
  <c r="AE42" i="1" s="1"/>
  <c r="X42" i="1"/>
  <c r="AF42" i="1" s="1"/>
  <c r="Y42" i="1"/>
  <c r="AG42" i="1" s="1"/>
  <c r="V59" i="1"/>
  <c r="AD59" i="1" s="1"/>
  <c r="W59" i="1"/>
  <c r="AE59" i="1" s="1"/>
  <c r="X59" i="1"/>
  <c r="AF59" i="1" s="1"/>
  <c r="Y59" i="1"/>
  <c r="V60" i="1"/>
  <c r="AD60" i="1" s="1"/>
  <c r="W60" i="1"/>
  <c r="X60" i="1"/>
  <c r="AF60" i="1" s="1"/>
  <c r="Y60" i="1"/>
  <c r="V61" i="1"/>
  <c r="W61" i="1"/>
  <c r="AE61" i="1" s="1"/>
  <c r="X61" i="1"/>
  <c r="AF61" i="1" s="1"/>
  <c r="Y61" i="1"/>
  <c r="V62" i="1"/>
  <c r="AD62" i="1" s="1"/>
  <c r="W62" i="1"/>
  <c r="AE62" i="1" s="1"/>
  <c r="X62" i="1"/>
  <c r="AF62" i="1" s="1"/>
  <c r="Y62" i="1"/>
  <c r="AG62" i="1" s="1"/>
  <c r="V63" i="1"/>
  <c r="AD63" i="1" s="1"/>
  <c r="W63" i="1"/>
  <c r="X63" i="1"/>
  <c r="AF63" i="1" s="1"/>
  <c r="Y63" i="1"/>
  <c r="V64" i="1"/>
  <c r="W64" i="1"/>
  <c r="AE64" i="1" s="1"/>
  <c r="X64" i="1"/>
  <c r="AF64" i="1" s="1"/>
  <c r="Y64" i="1"/>
  <c r="V65" i="1"/>
  <c r="AD65" i="1" s="1"/>
  <c r="W65" i="1"/>
  <c r="AE65" i="1" s="1"/>
  <c r="X65" i="1"/>
  <c r="AF65" i="1" s="1"/>
  <c r="Y65" i="1"/>
  <c r="AG65" i="1" s="1"/>
  <c r="V66" i="1"/>
  <c r="AD66" i="1" s="1"/>
  <c r="W66" i="1"/>
  <c r="X66" i="1"/>
  <c r="AF66" i="1" s="1"/>
  <c r="Y66" i="1"/>
  <c r="V67" i="1"/>
  <c r="W67" i="1"/>
  <c r="AE67" i="1" s="1"/>
  <c r="X67" i="1"/>
  <c r="AF67" i="1" s="1"/>
  <c r="Y67" i="1"/>
  <c r="V68" i="1"/>
  <c r="AD68" i="1" s="1"/>
  <c r="W68" i="1"/>
  <c r="AE68" i="1" s="1"/>
  <c r="X68" i="1"/>
  <c r="AF68" i="1" s="1"/>
  <c r="Y68" i="1"/>
  <c r="AG68" i="1" s="1"/>
  <c r="V69" i="1"/>
  <c r="AD69" i="1" s="1"/>
  <c r="W69" i="1"/>
  <c r="X69" i="1"/>
  <c r="AF69" i="1" s="1"/>
  <c r="Y69" i="1"/>
  <c r="V70" i="1"/>
  <c r="W70" i="1"/>
  <c r="AE70" i="1" s="1"/>
  <c r="X70" i="1"/>
  <c r="AF70" i="1" s="1"/>
  <c r="Y70" i="1"/>
  <c r="Y3" i="1"/>
  <c r="AG3" i="1" s="1"/>
  <c r="X3" i="1"/>
  <c r="AF3" i="1" s="1"/>
  <c r="W3" i="1"/>
  <c r="AE3" i="1" s="1"/>
  <c r="V3" i="1"/>
  <c r="AD3" i="1" s="1"/>
  <c r="U4" i="1"/>
  <c r="AC4" i="1" s="1"/>
  <c r="U5" i="1"/>
  <c r="AC5" i="1" s="1"/>
  <c r="U6" i="1"/>
  <c r="AC6" i="1" s="1"/>
  <c r="U7" i="1"/>
  <c r="AC7" i="1" s="1"/>
  <c r="U8" i="1"/>
  <c r="AC8" i="1" s="1"/>
  <c r="U9" i="1"/>
  <c r="AC9" i="1" s="1"/>
  <c r="U10" i="1"/>
  <c r="AC10" i="1" s="1"/>
  <c r="U11" i="1"/>
  <c r="AC11" i="1" s="1"/>
  <c r="U12" i="1"/>
  <c r="AC12" i="1" s="1"/>
  <c r="U13" i="1"/>
  <c r="AC13" i="1" s="1"/>
  <c r="U14" i="1"/>
  <c r="AC14" i="1" s="1"/>
  <c r="U17" i="1"/>
  <c r="AC17" i="1" s="1"/>
  <c r="U18" i="1"/>
  <c r="AC18" i="1" s="1"/>
  <c r="U19" i="1"/>
  <c r="AC19" i="1" s="1"/>
  <c r="U20" i="1"/>
  <c r="AC20" i="1" s="1"/>
  <c r="U21" i="1"/>
  <c r="AC21" i="1" s="1"/>
  <c r="U22" i="1"/>
  <c r="AC22" i="1" s="1"/>
  <c r="U23" i="1"/>
  <c r="AC23" i="1" s="1"/>
  <c r="U24" i="1"/>
  <c r="AC24" i="1" s="1"/>
  <c r="U25" i="1"/>
  <c r="AC25" i="1" s="1"/>
  <c r="U26" i="1"/>
  <c r="AC26" i="1" s="1"/>
  <c r="U27" i="1"/>
  <c r="AC27" i="1" s="1"/>
  <c r="U28" i="1"/>
  <c r="AC28" i="1" s="1"/>
  <c r="U31" i="1"/>
  <c r="AC31" i="1" s="1"/>
  <c r="U32" i="1"/>
  <c r="AC32" i="1" s="1"/>
  <c r="U33" i="1"/>
  <c r="AC33" i="1" s="1"/>
  <c r="U34" i="1"/>
  <c r="AC34" i="1" s="1"/>
  <c r="U35" i="1"/>
  <c r="AC35" i="1" s="1"/>
  <c r="U36" i="1"/>
  <c r="AC36" i="1" s="1"/>
  <c r="U37" i="1"/>
  <c r="AC37" i="1" s="1"/>
  <c r="U38" i="1"/>
  <c r="AC38" i="1" s="1"/>
  <c r="U39" i="1"/>
  <c r="AC39" i="1" s="1"/>
  <c r="U40" i="1"/>
  <c r="AC40" i="1" s="1"/>
  <c r="U41" i="1"/>
  <c r="AC41" i="1" s="1"/>
  <c r="U42" i="1"/>
  <c r="AC42" i="1" s="1"/>
  <c r="U59" i="1"/>
  <c r="AC59" i="1" s="1"/>
  <c r="U60" i="1"/>
  <c r="AC60" i="1" s="1"/>
  <c r="U61" i="1"/>
  <c r="U62" i="1"/>
  <c r="AC62" i="1" s="1"/>
  <c r="U63" i="1"/>
  <c r="U64" i="1"/>
  <c r="AC64" i="1" s="1"/>
  <c r="U65" i="1"/>
  <c r="AC65" i="1" s="1"/>
  <c r="U66" i="1"/>
  <c r="AC66" i="1" s="1"/>
  <c r="U67" i="1"/>
  <c r="AC67" i="1" s="1"/>
  <c r="U68" i="1"/>
  <c r="AC68" i="1" s="1"/>
  <c r="U69" i="1"/>
  <c r="AC69" i="1" s="1"/>
  <c r="U70" i="1"/>
  <c r="AC70" i="1" s="1"/>
  <c r="AG59" i="1"/>
  <c r="AE60" i="1"/>
  <c r="AG60" i="1"/>
  <c r="AC61" i="1"/>
  <c r="AD61" i="1"/>
  <c r="AG61" i="1"/>
  <c r="AC63" i="1"/>
  <c r="AE63" i="1"/>
  <c r="AG63" i="1"/>
  <c r="AD64" i="1"/>
  <c r="AG64" i="1"/>
  <c r="AE66" i="1"/>
  <c r="AG66" i="1"/>
  <c r="AD67" i="1"/>
  <c r="AG67" i="1"/>
  <c r="AE69" i="1"/>
  <c r="AG69" i="1"/>
  <c r="AD70" i="1"/>
  <c r="AG70" i="1"/>
</calcChain>
</file>

<file path=xl/sharedStrings.xml><?xml version="1.0" encoding="utf-8"?>
<sst xmlns="http://schemas.openxmlformats.org/spreadsheetml/2006/main" count="819" uniqueCount="62">
  <si>
    <t>Group</t>
  </si>
  <si>
    <t>Statistic</t>
  </si>
  <si>
    <t>beta</t>
  </si>
  <si>
    <t>T0</t>
  </si>
  <si>
    <t>c</t>
  </si>
  <si>
    <t>V_sse</t>
  </si>
  <si>
    <t>C_sse</t>
  </si>
  <si>
    <t>sse</t>
  </si>
  <si>
    <t>Population</t>
  </si>
  <si>
    <t>103</t>
  </si>
  <si>
    <t>107</t>
  </si>
  <si>
    <t>110</t>
  </si>
  <si>
    <t>111</t>
  </si>
  <si>
    <t>112</t>
  </si>
  <si>
    <t>204</t>
  </si>
  <si>
    <t>207</t>
  </si>
  <si>
    <t>302</t>
  </si>
  <si>
    <t>307</t>
  </si>
  <si>
    <t>308</t>
  </si>
  <si>
    <t>312</t>
  </si>
  <si>
    <t>Mean</t>
  </si>
  <si>
    <t>Std</t>
  </si>
  <si>
    <t>Min</t>
  </si>
  <si>
    <t>Max</t>
  </si>
  <si>
    <t>Shapiro-Wilk p-value</t>
  </si>
  <si>
    <t>Effect</t>
  </si>
  <si>
    <t>Test</t>
  </si>
  <si>
    <t>Value</t>
  </si>
  <si>
    <t>Num DF</t>
  </si>
  <si>
    <t>Den DF</t>
  </si>
  <si>
    <t>F Value</t>
  </si>
  <si>
    <t>Pr &gt; F</t>
  </si>
  <si>
    <t>Intercept</t>
  </si>
  <si>
    <t>PID</t>
  </si>
  <si>
    <t>Wilks' lambda</t>
  </si>
  <si>
    <t>Pillai's trace</t>
  </si>
  <si>
    <t>Hotelling-Lawley trace</t>
  </si>
  <si>
    <t>Roy's greatest root</t>
  </si>
  <si>
    <t>ANOVA p-value</t>
  </si>
  <si>
    <t>Group 1</t>
  </si>
  <si>
    <t>Group 2</t>
  </si>
  <si>
    <t>p-adj</t>
  </si>
  <si>
    <t>p</t>
  </si>
  <si>
    <t>Dose</t>
  </si>
  <si>
    <t>Viral</t>
  </si>
  <si>
    <t>Difference</t>
  </si>
  <si>
    <t>Relative Difference</t>
  </si>
  <si>
    <t>Difference of Log</t>
  </si>
  <si>
    <t>Relative DoL</t>
  </si>
  <si>
    <t>log10(p)</t>
  </si>
  <si>
    <t>log10(T0)</t>
  </si>
  <si>
    <r>
      <t>log10(</t>
    </r>
    <r>
      <rPr>
        <b/>
        <sz val="11"/>
        <color theme="1"/>
        <rFont val="Aptos Narrow"/>
        <family val="2"/>
      </rPr>
      <t>β</t>
    </r>
    <r>
      <rPr>
        <b/>
        <sz val="11"/>
        <color theme="1"/>
        <rFont val="Calibri"/>
        <family val="2"/>
        <scheme val="minor"/>
      </rPr>
      <t>)</t>
    </r>
  </si>
  <si>
    <t xml:space="preserve">log10(C) </t>
  </si>
  <si>
    <t>log10(β)</t>
  </si>
  <si>
    <t>β</t>
  </si>
  <si>
    <t>std</t>
  </si>
  <si>
    <t>mean</t>
  </si>
  <si>
    <t>Shapiro p</t>
  </si>
  <si>
    <t>~0</t>
  </si>
  <si>
    <t>Min SSE</t>
  </si>
  <si>
    <t>V-D</t>
  </si>
  <si>
    <t>Rel V-D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</si>
</sst>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6" formatCode="0.0"/>
    <numFmt numFmtId="167" formatCode="0.0E+00"/>
    <numFmt numFmtId="168" formatCode="0E+00"/>
    <numFmt numFmtId="170" formatCode="0.0000"/>
    <numFmt numFmtId="171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/>
    </xf>
    <xf numFmtId="11" fontId="0" fillId="0" borderId="0" xfId="0" applyNumberFormat="1"/>
    <xf numFmtId="10" fontId="0" fillId="0" borderId="0" xfId="0" applyNumberFormat="1"/>
    <xf numFmtId="168" fontId="0" fillId="0" borderId="0" xfId="0" applyNumberFormat="1"/>
    <xf numFmtId="0" fontId="1" fillId="0" borderId="2" xfId="0" applyFont="1" applyBorder="1" applyAlignment="1"/>
    <xf numFmtId="170" fontId="0" fillId="0" borderId="0" xfId="0" applyNumberFormat="1"/>
    <xf numFmtId="171" fontId="0" fillId="0" borderId="0" xfId="0" applyNumberFormat="1"/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 vertical="top"/>
    </xf>
    <xf numFmtId="0" fontId="1" fillId="0" borderId="17" xfId="0" applyFont="1" applyBorder="1" applyAlignment="1">
      <alignment horizontal="center" vertical="top"/>
    </xf>
    <xf numFmtId="0" fontId="0" fillId="0" borderId="1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/>
    <xf numFmtId="0" fontId="0" fillId="0" borderId="21" xfId="0" applyBorder="1"/>
    <xf numFmtId="171" fontId="0" fillId="0" borderId="0" xfId="0" applyNumberFormat="1" applyBorder="1"/>
    <xf numFmtId="167" fontId="0" fillId="0" borderId="0" xfId="0" applyNumberFormat="1" applyBorder="1"/>
    <xf numFmtId="11" fontId="0" fillId="0" borderId="0" xfId="0" applyNumberFormat="1" applyBorder="1"/>
    <xf numFmtId="10" fontId="0" fillId="0" borderId="0" xfId="0" applyNumberFormat="1" applyBorder="1"/>
    <xf numFmtId="10" fontId="0" fillId="0" borderId="6" xfId="0" applyNumberFormat="1" applyBorder="1"/>
    <xf numFmtId="171" fontId="0" fillId="0" borderId="8" xfId="0" applyNumberFormat="1" applyBorder="1"/>
    <xf numFmtId="167" fontId="0" fillId="0" borderId="8" xfId="0" applyNumberFormat="1" applyBorder="1"/>
    <xf numFmtId="11" fontId="0" fillId="0" borderId="8" xfId="0" applyNumberFormat="1" applyBorder="1"/>
    <xf numFmtId="10" fontId="0" fillId="0" borderId="8" xfId="0" applyNumberFormat="1" applyBorder="1"/>
    <xf numFmtId="10" fontId="0" fillId="0" borderId="9" xfId="0" applyNumberFormat="1" applyBorder="1"/>
    <xf numFmtId="171" fontId="0" fillId="0" borderId="5" xfId="0" applyNumberFormat="1" applyBorder="1"/>
    <xf numFmtId="166" fontId="0" fillId="0" borderId="6" xfId="0" applyNumberFormat="1" applyBorder="1"/>
    <xf numFmtId="171" fontId="0" fillId="0" borderId="7" xfId="0" applyNumberFormat="1" applyBorder="1"/>
    <xf numFmtId="166" fontId="0" fillId="0" borderId="9" xfId="0" applyNumberFormat="1" applyBorder="1"/>
    <xf numFmtId="171" fontId="0" fillId="0" borderId="6" xfId="0" applyNumberFormat="1" applyBorder="1"/>
    <xf numFmtId="171" fontId="0" fillId="0" borderId="9" xfId="0" applyNumberFormat="1" applyBorder="1"/>
    <xf numFmtId="0" fontId="1" fillId="0" borderId="23" xfId="0" applyFont="1" applyBorder="1" applyAlignment="1">
      <alignment horizontal="center" vertical="top"/>
    </xf>
    <xf numFmtId="0" fontId="1" fillId="0" borderId="24" xfId="0" applyFont="1" applyBorder="1" applyAlignment="1">
      <alignment horizontal="center" vertical="top"/>
    </xf>
    <xf numFmtId="0" fontId="1" fillId="0" borderId="25" xfId="0" applyFont="1" applyBorder="1" applyAlignment="1">
      <alignment horizontal="center" vertical="top"/>
    </xf>
    <xf numFmtId="0" fontId="1" fillId="0" borderId="26" xfId="0" applyFont="1" applyBorder="1" applyAlignment="1">
      <alignment horizontal="center" vertical="top"/>
    </xf>
    <xf numFmtId="170" fontId="0" fillId="0" borderId="5" xfId="0" applyNumberFormat="1" applyBorder="1"/>
    <xf numFmtId="170" fontId="0" fillId="0" borderId="0" xfId="0" applyNumberFormat="1" applyBorder="1"/>
    <xf numFmtId="170" fontId="0" fillId="0" borderId="6" xfId="0" applyNumberFormat="1" applyBorder="1"/>
    <xf numFmtId="170" fontId="0" fillId="0" borderId="7" xfId="0" applyNumberFormat="1" applyBorder="1"/>
    <xf numFmtId="170" fontId="0" fillId="0" borderId="8" xfId="0" applyNumberFormat="1" applyBorder="1"/>
    <xf numFmtId="170" fontId="0" fillId="0" borderId="9" xfId="0" applyNumberFormat="1" applyBorder="1"/>
    <xf numFmtId="9" fontId="0" fillId="0" borderId="5" xfId="0" applyNumberFormat="1" applyBorder="1"/>
    <xf numFmtId="9" fontId="0" fillId="0" borderId="6" xfId="0" applyNumberFormat="1" applyBorder="1"/>
    <xf numFmtId="9" fontId="0" fillId="0" borderId="7" xfId="0" applyNumberFormat="1" applyBorder="1"/>
    <xf numFmtId="9" fontId="0" fillId="0" borderId="9" xfId="0" applyNumberFormat="1" applyBorder="1"/>
    <xf numFmtId="0" fontId="1" fillId="0" borderId="18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168" fontId="0" fillId="0" borderId="5" xfId="0" applyNumberFormat="1" applyBorder="1"/>
    <xf numFmtId="168" fontId="0" fillId="0" borderId="0" xfId="0" applyNumberFormat="1" applyBorder="1"/>
    <xf numFmtId="168" fontId="0" fillId="0" borderId="6" xfId="0" applyNumberFormat="1" applyBorder="1"/>
    <xf numFmtId="168" fontId="0" fillId="0" borderId="7" xfId="0" applyNumberFormat="1" applyBorder="1"/>
    <xf numFmtId="168" fontId="0" fillId="0" borderId="8" xfId="0" applyNumberFormat="1" applyBorder="1"/>
    <xf numFmtId="168" fontId="0" fillId="0" borderId="9" xfId="0" applyNumberFormat="1" applyBorder="1"/>
    <xf numFmtId="0" fontId="1" fillId="0" borderId="28" xfId="0" applyFont="1" applyBorder="1" applyAlignment="1">
      <alignment horizontal="center" vertical="top"/>
    </xf>
    <xf numFmtId="0" fontId="1" fillId="0" borderId="29" xfId="0" applyFont="1" applyBorder="1" applyAlignment="1">
      <alignment horizontal="center" vertical="top"/>
    </xf>
    <xf numFmtId="0" fontId="1" fillId="0" borderId="30" xfId="0" applyFont="1" applyBorder="1" applyAlignment="1">
      <alignment horizontal="center" vertical="top"/>
    </xf>
    <xf numFmtId="9" fontId="0" fillId="0" borderId="0" xfId="0" applyNumberFormat="1"/>
  </cellXfs>
  <cellStyles count="1"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70"/>
  <sheetViews>
    <sheetView topLeftCell="H10" workbookViewId="0">
      <selection activeCell="A29" sqref="A29:AG42"/>
    </sheetView>
  </sheetViews>
  <sheetFormatPr defaultRowHeight="15" x14ac:dyDescent="0.25"/>
  <cols>
    <col min="12" max="14" width="9.28515625" bestFit="1" customWidth="1"/>
    <col min="15" max="15" width="12" bestFit="1" customWidth="1"/>
    <col min="16" max="17" width="9.28515625" bestFit="1" customWidth="1"/>
    <col min="29" max="29" width="9.28515625" bestFit="1" customWidth="1"/>
    <col min="30" max="31" width="9.85546875" bestFit="1" customWidth="1"/>
    <col min="32" max="32" width="10.85546875" bestFit="1" customWidth="1"/>
    <col min="33" max="33" width="9.85546875" bestFit="1" customWidth="1"/>
  </cols>
  <sheetData>
    <row r="1" spans="1:33" x14ac:dyDescent="0.25">
      <c r="A1" s="6" t="s">
        <v>43</v>
      </c>
      <c r="B1" s="6"/>
      <c r="C1" s="6"/>
      <c r="D1" s="6"/>
      <c r="E1" s="6"/>
      <c r="F1" s="6"/>
      <c r="G1" s="6"/>
      <c r="H1" s="6"/>
      <c r="J1" s="6" t="s">
        <v>44</v>
      </c>
      <c r="K1" s="6"/>
      <c r="L1" s="6"/>
      <c r="M1" s="6"/>
      <c r="N1" s="6"/>
      <c r="O1" s="6"/>
      <c r="P1" s="6"/>
      <c r="Q1" s="6"/>
      <c r="S1" s="6" t="s">
        <v>45</v>
      </c>
      <c r="T1" s="6"/>
      <c r="U1" s="6"/>
      <c r="V1" s="6"/>
      <c r="W1" s="6"/>
      <c r="X1" s="6"/>
      <c r="Y1" s="6"/>
      <c r="AA1" s="6" t="s">
        <v>46</v>
      </c>
      <c r="AB1" s="6"/>
      <c r="AC1" s="6"/>
      <c r="AD1" s="6"/>
      <c r="AE1" s="6"/>
      <c r="AF1" s="6"/>
      <c r="AG1" s="6"/>
    </row>
    <row r="2" spans="1:33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J2" s="1" t="s">
        <v>0</v>
      </c>
      <c r="K2" s="1" t="s">
        <v>1</v>
      </c>
      <c r="L2" s="1" t="s">
        <v>2</v>
      </c>
      <c r="M2" s="1" t="s">
        <v>42</v>
      </c>
      <c r="N2" s="1" t="s">
        <v>4</v>
      </c>
      <c r="O2" s="1" t="s">
        <v>5</v>
      </c>
      <c r="P2" s="1" t="s">
        <v>6</v>
      </c>
      <c r="Q2" s="1" t="s">
        <v>7</v>
      </c>
      <c r="S2" s="1" t="s">
        <v>0</v>
      </c>
      <c r="T2" s="1" t="s">
        <v>1</v>
      </c>
      <c r="U2" s="1" t="s">
        <v>2</v>
      </c>
      <c r="V2" s="1" t="s">
        <v>4</v>
      </c>
      <c r="W2" s="1" t="s">
        <v>5</v>
      </c>
      <c r="X2" s="1" t="s">
        <v>6</v>
      </c>
      <c r="Y2" s="1" t="s">
        <v>7</v>
      </c>
      <c r="AA2" s="1" t="s">
        <v>0</v>
      </c>
      <c r="AB2" s="1" t="s">
        <v>1</v>
      </c>
      <c r="AC2" s="1" t="s">
        <v>2</v>
      </c>
      <c r="AD2" s="1" t="s">
        <v>4</v>
      </c>
      <c r="AE2" s="1" t="s">
        <v>5</v>
      </c>
      <c r="AF2" s="1" t="s">
        <v>6</v>
      </c>
      <c r="AG2" s="1" t="s">
        <v>7</v>
      </c>
    </row>
    <row r="3" spans="1:33" x14ac:dyDescent="0.25">
      <c r="A3" t="s">
        <v>8</v>
      </c>
      <c r="B3" t="s">
        <v>23</v>
      </c>
      <c r="C3">
        <v>-3.7173772426649019</v>
      </c>
      <c r="D3">
        <v>8.6122983812437806</v>
      </c>
      <c r="E3">
        <v>1.999999755816223</v>
      </c>
      <c r="F3">
        <v>18.17901254923293</v>
      </c>
      <c r="G3">
        <v>5.1070736718389416</v>
      </c>
      <c r="H3">
        <v>19.16938688184413</v>
      </c>
      <c r="J3" t="s">
        <v>8</v>
      </c>
      <c r="K3" t="s">
        <v>23</v>
      </c>
      <c r="L3">
        <v>-3.0024965827437762</v>
      </c>
      <c r="M3">
        <v>1.832780450945092</v>
      </c>
      <c r="N3">
        <v>1.999375786877359</v>
      </c>
      <c r="O3">
        <v>6.2061507308638459</v>
      </c>
      <c r="P3">
        <v>2.829468014828346</v>
      </c>
      <c r="Q3">
        <v>6.5659773891883697</v>
      </c>
      <c r="S3" t="s">
        <v>8</v>
      </c>
      <c r="T3" t="s">
        <v>23</v>
      </c>
      <c r="U3">
        <f>(L3-C3)</f>
        <v>0.71488065992112571</v>
      </c>
      <c r="V3">
        <f>(N3-E3)</f>
        <v>-6.2396893886407234E-4</v>
      </c>
      <c r="W3">
        <f>(O3-F3)</f>
        <v>-11.972861818369083</v>
      </c>
      <c r="X3">
        <f>(P3-G3)</f>
        <v>-2.2776056570105956</v>
      </c>
      <c r="Y3">
        <f>Q3-H3</f>
        <v>-12.603409492655761</v>
      </c>
      <c r="AA3" t="s">
        <v>8</v>
      </c>
      <c r="AB3" t="s">
        <v>23</v>
      </c>
      <c r="AC3" s="4">
        <f>U3/((ABS(L3)+ABS(C3))/2)</f>
        <v>0.21276609605914715</v>
      </c>
      <c r="AD3" s="4">
        <f>V3/((ABS(N3)+ABS(E3))/2)</f>
        <v>-3.1203318228216638E-4</v>
      </c>
      <c r="AE3" s="4">
        <f>W3/((ABS(O3)+ABS(F3))/2)</f>
        <v>-0.98197922079458522</v>
      </c>
      <c r="AF3" s="4">
        <f>X3/((ABS(P3)+ABS(G3))/2)</f>
        <v>-0.57395418481497518</v>
      </c>
      <c r="AG3" s="4">
        <f>Y3/((ABS(Q3)+ABS(H3))/2)</f>
        <v>-0.97946229631123183</v>
      </c>
    </row>
    <row r="4" spans="1:33" x14ac:dyDescent="0.25">
      <c r="A4" t="s">
        <v>19</v>
      </c>
      <c r="B4" t="s">
        <v>23</v>
      </c>
      <c r="C4">
        <v>-4.7302801263400882</v>
      </c>
      <c r="D4">
        <v>8.3478104071490655</v>
      </c>
      <c r="E4">
        <v>1.999834875984686</v>
      </c>
      <c r="F4">
        <v>18.17901254923293</v>
      </c>
      <c r="G4">
        <v>0.99704524016283425</v>
      </c>
      <c r="H4">
        <v>19.16938688184413</v>
      </c>
      <c r="J4" t="s">
        <v>19</v>
      </c>
      <c r="K4" t="s">
        <v>23</v>
      </c>
      <c r="L4">
        <v>-4.5855328454801576</v>
      </c>
      <c r="M4">
        <v>-4.8555322838716143E-2</v>
      </c>
      <c r="N4">
        <v>1.9967787353992219</v>
      </c>
      <c r="O4">
        <v>6.2061507308638459</v>
      </c>
      <c r="P4">
        <v>0.4203438781342555</v>
      </c>
      <c r="Q4">
        <v>6.5659773891883697</v>
      </c>
      <c r="S4" t="s">
        <v>19</v>
      </c>
      <c r="T4" t="s">
        <v>23</v>
      </c>
      <c r="U4">
        <f t="shared" ref="U4:U70" si="0">(L4-C4)</f>
        <v>0.1447472808599306</v>
      </c>
      <c r="V4">
        <f>(N4-E4)</f>
        <v>-3.0561405854641066E-3</v>
      </c>
      <c r="W4">
        <f>(O4-F4)</f>
        <v>-11.972861818369083</v>
      </c>
      <c r="X4">
        <f>(P4-G4)</f>
        <v>-0.5767013620285788</v>
      </c>
      <c r="Y4">
        <f>Q4-H4</f>
        <v>-12.603409492655761</v>
      </c>
      <c r="AA4" t="s">
        <v>19</v>
      </c>
      <c r="AB4" t="s">
        <v>23</v>
      </c>
      <c r="AC4" s="4">
        <f t="shared" ref="AC4:AC42" si="1">U4/((ABS(L4)+ABS(C4))/2)</f>
        <v>3.107560903117787E-2</v>
      </c>
      <c r="AD4" s="4">
        <f t="shared" ref="AD4:AD42" si="2">V4/((ABS(N4)+ABS(E4))/2)</f>
        <v>-1.5293650488298549E-3</v>
      </c>
      <c r="AE4" s="4">
        <f t="shared" ref="AE4:AE42" si="3">W4/((ABS(O4)+ABS(F4))/2)</f>
        <v>-0.98197922079458522</v>
      </c>
      <c r="AF4" s="4">
        <f t="shared" ref="AF4:AF42" si="4">X4/((ABS(P4)+ABS(G4))/2)</f>
        <v>-0.81375164319231097</v>
      </c>
      <c r="AG4" s="4">
        <f t="shared" ref="AG4:AG42" si="5">Y4/((ABS(Q4)+ABS(H4))/2)</f>
        <v>-0.97946229631123183</v>
      </c>
    </row>
    <row r="5" spans="1:33" x14ac:dyDescent="0.25">
      <c r="A5" t="s">
        <v>18</v>
      </c>
      <c r="B5" t="s">
        <v>23</v>
      </c>
      <c r="C5">
        <v>-4.2107849059118507</v>
      </c>
      <c r="D5">
        <v>7.2715053692879668</v>
      </c>
      <c r="E5">
        <v>1.9993722800619009</v>
      </c>
      <c r="F5">
        <v>3.295263322903129</v>
      </c>
      <c r="G5">
        <v>1.0879898539853321</v>
      </c>
      <c r="H5">
        <v>4.3733453089625982</v>
      </c>
      <c r="J5" t="s">
        <v>18</v>
      </c>
      <c r="K5" t="s">
        <v>23</v>
      </c>
      <c r="L5">
        <v>-3.7629211212794802</v>
      </c>
      <c r="M5">
        <v>-0.50248852863356586</v>
      </c>
      <c r="N5">
        <v>1.996318188155739</v>
      </c>
      <c r="O5">
        <v>2.3352919205266049</v>
      </c>
      <c r="P5">
        <v>1.3113067298548939</v>
      </c>
      <c r="Q5">
        <v>3.6287439840970399</v>
      </c>
      <c r="S5" t="s">
        <v>18</v>
      </c>
      <c r="T5" t="s">
        <v>23</v>
      </c>
      <c r="U5">
        <f t="shared" si="0"/>
        <v>0.44786378463237053</v>
      </c>
      <c r="V5">
        <f>(N5-E5)</f>
        <v>-3.0540919061619043E-3</v>
      </c>
      <c r="W5">
        <f>(O5-F5)</f>
        <v>-0.95997140237652401</v>
      </c>
      <c r="X5">
        <f>(P5-G5)</f>
        <v>0.22331687586956184</v>
      </c>
      <c r="Y5">
        <f>Q5-H5</f>
        <v>-0.7446013248655583</v>
      </c>
      <c r="AA5" t="s">
        <v>18</v>
      </c>
      <c r="AB5" t="s">
        <v>23</v>
      </c>
      <c r="AC5" s="4">
        <f t="shared" si="1"/>
        <v>0.11233516337449594</v>
      </c>
      <c r="AD5" s="4">
        <f t="shared" si="2"/>
        <v>-1.5286929407843971E-3</v>
      </c>
      <c r="AE5" s="4">
        <f t="shared" si="3"/>
        <v>-0.34098640751166048</v>
      </c>
      <c r="AF5" s="4">
        <f t="shared" si="4"/>
        <v>0.18615195584710001</v>
      </c>
      <c r="AG5" s="4">
        <f t="shared" si="5"/>
        <v>-0.18610172858514962</v>
      </c>
    </row>
    <row r="6" spans="1:33" x14ac:dyDescent="0.25">
      <c r="A6" t="s">
        <v>17</v>
      </c>
      <c r="B6" t="s">
        <v>23</v>
      </c>
      <c r="C6">
        <v>-6.0031302301120473</v>
      </c>
      <c r="D6">
        <v>8.6122983812437806</v>
      </c>
      <c r="E6">
        <v>1.77603003427376</v>
      </c>
      <c r="F6">
        <v>2.5745669890588281</v>
      </c>
      <c r="G6">
        <v>1.3229534070120761</v>
      </c>
      <c r="H6">
        <v>3.8851500355556419</v>
      </c>
      <c r="J6" t="s">
        <v>17</v>
      </c>
      <c r="K6" t="s">
        <v>23</v>
      </c>
      <c r="L6">
        <v>-6.2861852258253839</v>
      </c>
      <c r="M6">
        <v>1.832780450945092</v>
      </c>
      <c r="N6">
        <v>1.9881489683411711</v>
      </c>
      <c r="O6">
        <v>2.424897482810831</v>
      </c>
      <c r="P6">
        <v>0.74692761353813208</v>
      </c>
      <c r="Q6">
        <v>3.165869718053052</v>
      </c>
      <c r="S6" t="s">
        <v>17</v>
      </c>
      <c r="T6" t="s">
        <v>23</v>
      </c>
      <c r="U6">
        <f t="shared" si="0"/>
        <v>-0.28305499571333659</v>
      </c>
      <c r="V6">
        <f>(N6-E6)</f>
        <v>0.212118934067411</v>
      </c>
      <c r="W6">
        <f>(O6-F6)</f>
        <v>-0.14966950624799713</v>
      </c>
      <c r="X6">
        <f>(P6-G6)</f>
        <v>-0.576025793473944</v>
      </c>
      <c r="Y6">
        <f>Q6-H6</f>
        <v>-0.71928031750258992</v>
      </c>
      <c r="AA6" t="s">
        <v>17</v>
      </c>
      <c r="AB6" t="s">
        <v>23</v>
      </c>
      <c r="AC6" s="4">
        <f t="shared" si="1"/>
        <v>-4.6065217664598576E-2</v>
      </c>
      <c r="AD6" s="4">
        <f t="shared" si="2"/>
        <v>0.1127039569159992</v>
      </c>
      <c r="AE6" s="4">
        <f t="shared" si="3"/>
        <v>-5.9874215364520804E-2</v>
      </c>
      <c r="AF6" s="4">
        <f t="shared" si="4"/>
        <v>-0.55657865138627816</v>
      </c>
      <c r="AG6" s="4">
        <f t="shared" si="5"/>
        <v>-0.20402164300687545</v>
      </c>
    </row>
    <row r="7" spans="1:33" x14ac:dyDescent="0.25">
      <c r="A7" t="s">
        <v>16</v>
      </c>
      <c r="B7" t="s">
        <v>23</v>
      </c>
      <c r="C7">
        <v>-5.6184928634330218</v>
      </c>
      <c r="D7">
        <v>8.3218283795240389</v>
      </c>
      <c r="E7">
        <v>1.843818878096513</v>
      </c>
      <c r="F7">
        <v>0.88039859832889589</v>
      </c>
      <c r="G7">
        <v>2.9706310965268989</v>
      </c>
      <c r="H7">
        <v>3.8425523456135391</v>
      </c>
      <c r="J7" t="s">
        <v>16</v>
      </c>
      <c r="K7" t="s">
        <v>23</v>
      </c>
      <c r="L7">
        <v>-5.6378825189533686</v>
      </c>
      <c r="M7">
        <v>1.0756718224979649</v>
      </c>
      <c r="N7">
        <v>1.9931055043886341</v>
      </c>
      <c r="O7">
        <v>1.2120517430566731</v>
      </c>
      <c r="P7">
        <v>1.127596568591013</v>
      </c>
      <c r="Q7">
        <v>2.3375688266310859</v>
      </c>
      <c r="S7" t="s">
        <v>16</v>
      </c>
      <c r="T7" t="s">
        <v>23</v>
      </c>
      <c r="U7">
        <f t="shared" si="0"/>
        <v>-1.9389655520346771E-2</v>
      </c>
      <c r="V7">
        <f>(N7-E7)</f>
        <v>0.14928662629212108</v>
      </c>
      <c r="W7">
        <f>(O7-F7)</f>
        <v>0.33165314472777718</v>
      </c>
      <c r="X7">
        <f>(P7-G7)</f>
        <v>-1.843034527935886</v>
      </c>
      <c r="Y7">
        <f>Q7-H7</f>
        <v>-1.5049835189824532</v>
      </c>
      <c r="AA7" t="s">
        <v>16</v>
      </c>
      <c r="AB7" t="s">
        <v>23</v>
      </c>
      <c r="AC7" s="4">
        <f t="shared" si="1"/>
        <v>-3.4450975312509693E-3</v>
      </c>
      <c r="AD7" s="4">
        <f t="shared" si="2"/>
        <v>7.781577712273248E-2</v>
      </c>
      <c r="AE7" s="4">
        <f t="shared" si="3"/>
        <v>0.31699977597381324</v>
      </c>
      <c r="AF7" s="4">
        <f t="shared" si="4"/>
        <v>-0.89943003587764758</v>
      </c>
      <c r="AG7" s="4">
        <f t="shared" si="5"/>
        <v>-0.48704013304510724</v>
      </c>
    </row>
    <row r="8" spans="1:33" x14ac:dyDescent="0.25">
      <c r="A8" t="s">
        <v>15</v>
      </c>
      <c r="B8" t="s">
        <v>23</v>
      </c>
      <c r="C8">
        <v>-4.1192077848953117</v>
      </c>
      <c r="D8">
        <v>7.4494531799242703</v>
      </c>
      <c r="E8">
        <v>1.999624661712271</v>
      </c>
      <c r="F8">
        <v>2.41572978342281</v>
      </c>
      <c r="G8">
        <v>2.6952442747875258</v>
      </c>
      <c r="H8">
        <v>5.1064242707623828</v>
      </c>
      <c r="J8" t="s">
        <v>15</v>
      </c>
      <c r="K8" t="s">
        <v>23</v>
      </c>
      <c r="L8">
        <v>-3.874503774087688</v>
      </c>
      <c r="M8">
        <v>-0.24330155896952149</v>
      </c>
      <c r="N8">
        <v>1.987250922154433</v>
      </c>
      <c r="O8">
        <v>1.23896751811109</v>
      </c>
      <c r="P8">
        <v>0.97492628036702511</v>
      </c>
      <c r="Q8">
        <v>2.2097471044681192</v>
      </c>
      <c r="S8" t="s">
        <v>15</v>
      </c>
      <c r="T8" t="s">
        <v>23</v>
      </c>
      <c r="U8">
        <f t="shared" si="0"/>
        <v>0.24470401080762372</v>
      </c>
      <c r="V8">
        <f>(N8-E8)</f>
        <v>-1.2373739557838048E-2</v>
      </c>
      <c r="W8">
        <f>(O8-F8)</f>
        <v>-1.17676226531172</v>
      </c>
      <c r="X8">
        <f>(P8-G8)</f>
        <v>-1.7203179944205007</v>
      </c>
      <c r="Y8">
        <f>Q8-H8</f>
        <v>-2.8966771662942636</v>
      </c>
      <c r="AA8" t="s">
        <v>15</v>
      </c>
      <c r="AB8" t="s">
        <v>23</v>
      </c>
      <c r="AC8" s="4">
        <f t="shared" si="1"/>
        <v>6.1224128241814169E-2</v>
      </c>
      <c r="AD8" s="4">
        <f t="shared" si="2"/>
        <v>-6.2072363671992368E-3</v>
      </c>
      <c r="AE8" s="4">
        <f t="shared" si="3"/>
        <v>-0.64397249250591859</v>
      </c>
      <c r="AF8" s="4">
        <f t="shared" si="4"/>
        <v>-0.93745942787558445</v>
      </c>
      <c r="AG8" s="4">
        <f t="shared" si="5"/>
        <v>-0.79185601805370553</v>
      </c>
    </row>
    <row r="9" spans="1:33" x14ac:dyDescent="0.25">
      <c r="A9" t="s">
        <v>14</v>
      </c>
      <c r="B9" t="s">
        <v>23</v>
      </c>
      <c r="C9">
        <v>-3.7173772426649019</v>
      </c>
      <c r="D9">
        <v>6.8560886540306916</v>
      </c>
      <c r="E9">
        <v>1.999626427632448</v>
      </c>
      <c r="F9">
        <v>2.7132362751378158</v>
      </c>
      <c r="G9">
        <v>5.1070736718389416</v>
      </c>
      <c r="H9">
        <v>7.8075336209572486</v>
      </c>
      <c r="J9" t="s">
        <v>14</v>
      </c>
      <c r="K9" t="s">
        <v>23</v>
      </c>
      <c r="L9">
        <v>-3.0024965827437762</v>
      </c>
      <c r="M9">
        <v>-1.153929828174479</v>
      </c>
      <c r="N9">
        <v>1.999375786877359</v>
      </c>
      <c r="O9">
        <v>1.05414661047078</v>
      </c>
      <c r="P9">
        <v>2.829468014828346</v>
      </c>
      <c r="Q9">
        <v>3.8808496079764292</v>
      </c>
      <c r="S9" t="s">
        <v>14</v>
      </c>
      <c r="T9" t="s">
        <v>23</v>
      </c>
      <c r="U9">
        <f t="shared" si="0"/>
        <v>0.71488065992112571</v>
      </c>
      <c r="V9">
        <f>(N9-E9)</f>
        <v>-2.5064075508907102E-4</v>
      </c>
      <c r="W9">
        <f>(O9-F9)</f>
        <v>-1.6590896646670359</v>
      </c>
      <c r="X9">
        <f>(P9-G9)</f>
        <v>-2.2776056570105956</v>
      </c>
      <c r="Y9">
        <f>Q9-H9</f>
        <v>-3.9266840129808194</v>
      </c>
      <c r="AA9" t="s">
        <v>14</v>
      </c>
      <c r="AB9" t="s">
        <v>23</v>
      </c>
      <c r="AC9" s="4">
        <f t="shared" si="1"/>
        <v>0.21276609605914715</v>
      </c>
      <c r="AD9" s="4">
        <f t="shared" si="2"/>
        <v>-1.2535164605793762E-4</v>
      </c>
      <c r="AE9" s="4">
        <f t="shared" si="3"/>
        <v>-0.88076509080335796</v>
      </c>
      <c r="AF9" s="4">
        <f t="shared" si="4"/>
        <v>-0.57395418481497518</v>
      </c>
      <c r="AG9" s="4">
        <f t="shared" si="5"/>
        <v>-0.67189515197630079</v>
      </c>
    </row>
    <row r="10" spans="1:33" x14ac:dyDescent="0.25">
      <c r="A10" t="s">
        <v>13</v>
      </c>
      <c r="B10" t="s">
        <v>23</v>
      </c>
      <c r="C10">
        <v>-4.9436617703459156</v>
      </c>
      <c r="D10">
        <v>8.074461131219655</v>
      </c>
      <c r="E10">
        <v>1.980414686763013</v>
      </c>
      <c r="F10">
        <v>2.529601194059532</v>
      </c>
      <c r="G10">
        <v>2.435038366629084</v>
      </c>
      <c r="H10">
        <v>4.9592183065547966</v>
      </c>
      <c r="J10" t="s">
        <v>13</v>
      </c>
      <c r="K10" t="s">
        <v>23</v>
      </c>
      <c r="L10">
        <v>-4.5191073294797262</v>
      </c>
      <c r="M10">
        <v>0.59333535414229255</v>
      </c>
      <c r="N10">
        <v>1.9858659643307</v>
      </c>
      <c r="O10">
        <v>3.105490322303015</v>
      </c>
      <c r="P10">
        <v>1.3807346967102561</v>
      </c>
      <c r="Q10">
        <v>4.4839226044102061</v>
      </c>
      <c r="S10" t="s">
        <v>13</v>
      </c>
      <c r="T10" t="s">
        <v>23</v>
      </c>
      <c r="U10">
        <f t="shared" si="0"/>
        <v>0.42455444086618943</v>
      </c>
      <c r="V10">
        <f>(N10-E10)</f>
        <v>5.4512775676869296E-3</v>
      </c>
      <c r="W10">
        <f>(O10-F10)</f>
        <v>0.57588912824348304</v>
      </c>
      <c r="X10">
        <f>(P10-G10)</f>
        <v>-1.054303669918828</v>
      </c>
      <c r="Y10">
        <f>Q10-H10</f>
        <v>-0.47529570214459049</v>
      </c>
      <c r="AA10" t="s">
        <v>13</v>
      </c>
      <c r="AB10" t="s">
        <v>23</v>
      </c>
      <c r="AC10" s="4">
        <f t="shared" si="1"/>
        <v>8.9731543988326237E-2</v>
      </c>
      <c r="AD10" s="4">
        <f t="shared" si="2"/>
        <v>2.7488108115514844E-3</v>
      </c>
      <c r="AE10" s="4">
        <f t="shared" si="3"/>
        <v>0.20439388661968694</v>
      </c>
      <c r="AF10" s="4">
        <f t="shared" si="4"/>
        <v>-0.55260292078070461</v>
      </c>
      <c r="AG10" s="4">
        <f t="shared" si="5"/>
        <v>-0.1006647484403618</v>
      </c>
    </row>
    <row r="11" spans="1:33" x14ac:dyDescent="0.25">
      <c r="A11" t="s">
        <v>12</v>
      </c>
      <c r="B11" t="s">
        <v>23</v>
      </c>
      <c r="C11">
        <v>-4.1100390552380333</v>
      </c>
      <c r="D11">
        <v>6.9384792601292888</v>
      </c>
      <c r="E11">
        <v>1.998479757296717</v>
      </c>
      <c r="F11">
        <v>1.535304354791944</v>
      </c>
      <c r="G11">
        <v>1.967379271111781</v>
      </c>
      <c r="H11">
        <v>3.4950499843941358</v>
      </c>
      <c r="J11" t="s">
        <v>12</v>
      </c>
      <c r="K11" t="s">
        <v>23</v>
      </c>
      <c r="L11">
        <v>-3.5382037700465272</v>
      </c>
      <c r="M11">
        <v>-0.50866402084376583</v>
      </c>
      <c r="N11">
        <v>1.9985546199228399</v>
      </c>
      <c r="O11">
        <v>1.896737188166282</v>
      </c>
      <c r="P11">
        <v>0.22665956633250359</v>
      </c>
      <c r="Q11">
        <v>2.1204121760157411</v>
      </c>
      <c r="S11" t="s">
        <v>12</v>
      </c>
      <c r="T11" t="s">
        <v>23</v>
      </c>
      <c r="U11">
        <f t="shared" si="0"/>
        <v>0.57183528519150606</v>
      </c>
      <c r="V11">
        <f>(N11-E11)</f>
        <v>7.4862626122884635E-5</v>
      </c>
      <c r="W11">
        <f>(O11-F11)</f>
        <v>0.36143283337433796</v>
      </c>
      <c r="X11">
        <f>(P11-G11)</f>
        <v>-1.7407197047792775</v>
      </c>
      <c r="Y11">
        <f>Q11-H11</f>
        <v>-1.3746378083783948</v>
      </c>
      <c r="AA11" t="s">
        <v>12</v>
      </c>
      <c r="AB11" t="s">
        <v>23</v>
      </c>
      <c r="AC11" s="4">
        <f t="shared" si="1"/>
        <v>0.14953376827970427</v>
      </c>
      <c r="AD11" s="4">
        <f t="shared" si="2"/>
        <v>3.7459085440721706E-5</v>
      </c>
      <c r="AE11" s="4">
        <f t="shared" si="3"/>
        <v>0.21062264477300194</v>
      </c>
      <c r="AF11" s="4">
        <f t="shared" si="4"/>
        <v>-1.5867720070141935</v>
      </c>
      <c r="AG11" s="4">
        <f t="shared" si="5"/>
        <v>-0.48959026669963673</v>
      </c>
    </row>
    <row r="12" spans="1:33" x14ac:dyDescent="0.25">
      <c r="A12" t="s">
        <v>11</v>
      </c>
      <c r="B12" t="s">
        <v>23</v>
      </c>
      <c r="C12">
        <v>-4.2168916588458867</v>
      </c>
      <c r="D12">
        <v>6.8087696327797183</v>
      </c>
      <c r="E12">
        <v>1.9940559606118711</v>
      </c>
      <c r="F12">
        <v>0.14540938023387581</v>
      </c>
      <c r="G12">
        <v>4.9673182484683531</v>
      </c>
      <c r="H12">
        <v>5.0916129495760636</v>
      </c>
      <c r="J12" t="s">
        <v>11</v>
      </c>
      <c r="K12" t="s">
        <v>23</v>
      </c>
      <c r="L12">
        <v>-3.6179941969874001</v>
      </c>
      <c r="M12">
        <v>-0.63091761806953084</v>
      </c>
      <c r="N12">
        <v>1.9974886172370521</v>
      </c>
      <c r="O12">
        <v>0.26339675310982841</v>
      </c>
      <c r="P12">
        <v>2.2833644373567399</v>
      </c>
      <c r="Q12">
        <v>2.543908035392803</v>
      </c>
      <c r="S12" t="s">
        <v>11</v>
      </c>
      <c r="T12" t="s">
        <v>23</v>
      </c>
      <c r="U12">
        <f t="shared" si="0"/>
        <v>0.59889746185848658</v>
      </c>
      <c r="V12">
        <f>(N12-E12)</f>
        <v>3.4326566251809965E-3</v>
      </c>
      <c r="W12">
        <f>(O12-F12)</f>
        <v>0.1179873728759526</v>
      </c>
      <c r="X12">
        <f>(P12-G12)</f>
        <v>-2.6839538111116132</v>
      </c>
      <c r="Y12">
        <f>Q12-H12</f>
        <v>-2.5477049141832606</v>
      </c>
      <c r="AA12" t="s">
        <v>11</v>
      </c>
      <c r="AB12" t="s">
        <v>23</v>
      </c>
      <c r="AC12" s="4">
        <f t="shared" si="1"/>
        <v>0.15287969036909224</v>
      </c>
      <c r="AD12" s="4">
        <f t="shared" si="2"/>
        <v>1.7199640681607438E-3</v>
      </c>
      <c r="AE12" s="4">
        <f t="shared" si="3"/>
        <v>0.57722897604745371</v>
      </c>
      <c r="AF12" s="4">
        <f t="shared" si="4"/>
        <v>-0.74033133910512372</v>
      </c>
      <c r="AG12" s="4">
        <f t="shared" si="5"/>
        <v>-0.66732968691949668</v>
      </c>
    </row>
    <row r="13" spans="1:33" x14ac:dyDescent="0.25">
      <c r="A13" t="s">
        <v>10</v>
      </c>
      <c r="B13" t="s">
        <v>23</v>
      </c>
      <c r="C13">
        <v>-4.9288736325125653</v>
      </c>
      <c r="D13">
        <v>7.53463905369283</v>
      </c>
      <c r="E13">
        <v>1.9981614235154821</v>
      </c>
      <c r="F13">
        <v>1.8288831289594609</v>
      </c>
      <c r="G13">
        <v>0.47594850503320613</v>
      </c>
      <c r="H13">
        <v>2.2937979990148678</v>
      </c>
      <c r="J13" t="s">
        <v>10</v>
      </c>
      <c r="K13" t="s">
        <v>23</v>
      </c>
      <c r="L13">
        <v>-4.7281922268043219</v>
      </c>
      <c r="M13">
        <v>0.25259136123140807</v>
      </c>
      <c r="N13">
        <v>1.9969832927186451</v>
      </c>
      <c r="O13">
        <v>3.176130537298417</v>
      </c>
      <c r="P13">
        <v>0.33260747010333208</v>
      </c>
      <c r="Q13">
        <v>3.4914098797317772</v>
      </c>
      <c r="S13" t="s">
        <v>10</v>
      </c>
      <c r="T13" t="s">
        <v>23</v>
      </c>
      <c r="U13">
        <f t="shared" si="0"/>
        <v>0.20068140570824333</v>
      </c>
      <c r="V13">
        <f>(N13-E13)</f>
        <v>-1.1781307968370403E-3</v>
      </c>
      <c r="W13">
        <f>(O13-F13)</f>
        <v>1.3472474083389561</v>
      </c>
      <c r="X13">
        <f>(P13-G13)</f>
        <v>-0.14334103492987404</v>
      </c>
      <c r="Y13">
        <f>Q13-H13</f>
        <v>1.1976118807169094</v>
      </c>
      <c r="AA13" t="s">
        <v>10</v>
      </c>
      <c r="AB13" t="s">
        <v>23</v>
      </c>
      <c r="AC13" s="4">
        <f t="shared" si="1"/>
        <v>4.1561569245099662E-2</v>
      </c>
      <c r="AD13" s="4">
        <f t="shared" si="2"/>
        <v>-5.8978128729592603E-4</v>
      </c>
      <c r="AE13" s="4">
        <f t="shared" si="3"/>
        <v>0.53835913273190272</v>
      </c>
      <c r="AF13" s="4">
        <f t="shared" si="4"/>
        <v>-0.35456057301578536</v>
      </c>
      <c r="AG13" s="4">
        <f t="shared" si="5"/>
        <v>0.41402553056619629</v>
      </c>
    </row>
    <row r="14" spans="1:33" x14ac:dyDescent="0.25">
      <c r="A14" t="s">
        <v>9</v>
      </c>
      <c r="B14" t="s">
        <v>23</v>
      </c>
      <c r="C14">
        <v>-4.0359175893068473</v>
      </c>
      <c r="D14">
        <v>6.926919626200525</v>
      </c>
      <c r="E14">
        <v>1.999999755816223</v>
      </c>
      <c r="F14">
        <v>1.669685035013772</v>
      </c>
      <c r="G14">
        <v>0.91422708755779181</v>
      </c>
      <c r="H14">
        <v>2.580812890091412</v>
      </c>
      <c r="J14" t="s">
        <v>9</v>
      </c>
      <c r="K14" t="s">
        <v>23</v>
      </c>
      <c r="L14">
        <v>-3.208848711632327</v>
      </c>
      <c r="M14">
        <v>-1.6172558791458029</v>
      </c>
      <c r="N14">
        <v>1.037585058565385</v>
      </c>
      <c r="O14">
        <v>1.8089714915129289</v>
      </c>
      <c r="P14">
        <v>0.73616317431870881</v>
      </c>
      <c r="Q14">
        <v>2.5401047505063552</v>
      </c>
      <c r="S14" t="s">
        <v>9</v>
      </c>
      <c r="T14" t="s">
        <v>23</v>
      </c>
      <c r="U14">
        <f t="shared" si="0"/>
        <v>0.82706887767452031</v>
      </c>
      <c r="V14">
        <f>(N14-E14)</f>
        <v>-0.96241469725083806</v>
      </c>
      <c r="W14">
        <f>(O14-F14)</f>
        <v>0.13928645649915694</v>
      </c>
      <c r="X14">
        <f>(P14-G14)</f>
        <v>-0.17806391323908299</v>
      </c>
      <c r="Y14">
        <f>Q14-H14</f>
        <v>-4.0708139585056813E-2</v>
      </c>
      <c r="AA14" t="s">
        <v>9</v>
      </c>
      <c r="AB14" t="s">
        <v>23</v>
      </c>
      <c r="AC14" s="4">
        <f t="shared" si="1"/>
        <v>0.22832175485558542</v>
      </c>
      <c r="AD14" s="4">
        <f t="shared" si="2"/>
        <v>-0.63367099591374965</v>
      </c>
      <c r="AE14" s="4">
        <f t="shared" si="3"/>
        <v>8.0080603208175241E-2</v>
      </c>
      <c r="AF14" s="4">
        <f t="shared" si="4"/>
        <v>-0.21578400860972552</v>
      </c>
      <c r="AG14" s="4">
        <f t="shared" si="5"/>
        <v>-1.5898767542102055E-2</v>
      </c>
    </row>
    <row r="15" spans="1:33" x14ac:dyDescent="0.25">
      <c r="A15" s="6" t="s">
        <v>43</v>
      </c>
      <c r="B15" s="6"/>
      <c r="C15" s="6"/>
      <c r="D15" s="6"/>
      <c r="E15" s="6"/>
      <c r="F15" s="6"/>
      <c r="G15" s="6"/>
      <c r="H15" s="6"/>
      <c r="J15" s="6" t="s">
        <v>44</v>
      </c>
      <c r="K15" s="6"/>
      <c r="L15" s="6"/>
      <c r="M15" s="6"/>
      <c r="N15" s="6"/>
      <c r="O15" s="6"/>
      <c r="P15" s="6"/>
      <c r="Q15" s="6"/>
      <c r="S15" s="6" t="s">
        <v>45</v>
      </c>
      <c r="T15" s="6"/>
      <c r="U15" s="6"/>
      <c r="V15" s="6"/>
      <c r="W15" s="6"/>
      <c r="X15" s="6"/>
      <c r="Y15" s="6"/>
      <c r="AA15" s="6" t="s">
        <v>46</v>
      </c>
      <c r="AB15" s="6"/>
      <c r="AC15" s="6"/>
      <c r="AD15" s="6"/>
      <c r="AE15" s="6"/>
      <c r="AF15" s="6"/>
      <c r="AG15" s="6"/>
    </row>
    <row r="16" spans="1:33" x14ac:dyDescent="0.25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 t="s">
        <v>6</v>
      </c>
      <c r="H16" s="1" t="s">
        <v>7</v>
      </c>
      <c r="J16" s="1" t="s">
        <v>0</v>
      </c>
      <c r="K16" s="1" t="s">
        <v>1</v>
      </c>
      <c r="L16" s="1" t="s">
        <v>2</v>
      </c>
      <c r="M16" s="1" t="s">
        <v>42</v>
      </c>
      <c r="N16" s="1" t="s">
        <v>4</v>
      </c>
      <c r="O16" s="1" t="s">
        <v>5</v>
      </c>
      <c r="P16" s="1" t="s">
        <v>6</v>
      </c>
      <c r="Q16" s="1" t="s">
        <v>7</v>
      </c>
      <c r="S16" s="1" t="s">
        <v>0</v>
      </c>
      <c r="T16" s="1" t="s">
        <v>1</v>
      </c>
      <c r="U16" s="1" t="s">
        <v>2</v>
      </c>
      <c r="V16" s="1" t="s">
        <v>4</v>
      </c>
      <c r="W16" s="1" t="s">
        <v>5</v>
      </c>
      <c r="X16" s="1" t="s">
        <v>6</v>
      </c>
      <c r="Y16" s="1" t="s">
        <v>7</v>
      </c>
      <c r="AA16" s="1" t="s">
        <v>0</v>
      </c>
      <c r="AB16" s="1" t="s">
        <v>1</v>
      </c>
      <c r="AC16" s="1" t="s">
        <v>2</v>
      </c>
      <c r="AD16" s="1" t="s">
        <v>4</v>
      </c>
      <c r="AE16" s="1" t="s">
        <v>5</v>
      </c>
      <c r="AF16" s="1" t="s">
        <v>6</v>
      </c>
      <c r="AG16" s="1" t="s">
        <v>7</v>
      </c>
    </row>
    <row r="17" spans="1:33" x14ac:dyDescent="0.25">
      <c r="A17" t="s">
        <v>8</v>
      </c>
      <c r="B17" t="s">
        <v>20</v>
      </c>
      <c r="C17">
        <v>-5.06130749545716</v>
      </c>
      <c r="D17">
        <v>7.2227248107717799</v>
      </c>
      <c r="E17">
        <v>1.7235943603749511</v>
      </c>
      <c r="F17">
        <v>4.7570050554210468</v>
      </c>
      <c r="G17">
        <v>1.615893295925773</v>
      </c>
      <c r="H17">
        <v>6.3728983513468194</v>
      </c>
      <c r="J17" t="s">
        <v>8</v>
      </c>
      <c r="K17" t="s">
        <v>20</v>
      </c>
      <c r="L17">
        <v>-4.7345408145663761</v>
      </c>
      <c r="M17">
        <v>-0.6373817337460127</v>
      </c>
      <c r="N17">
        <v>1.4528238928382109</v>
      </c>
      <c r="O17">
        <v>2.0999813696568692</v>
      </c>
      <c r="P17">
        <v>1.0518588607255399</v>
      </c>
      <c r="Q17">
        <v>3.1518402303824091</v>
      </c>
      <c r="S17" t="s">
        <v>8</v>
      </c>
      <c r="T17" t="s">
        <v>20</v>
      </c>
      <c r="U17">
        <f t="shared" si="0"/>
        <v>0.32676668089078387</v>
      </c>
      <c r="V17">
        <f>(N17-E17)</f>
        <v>-0.27077046753674017</v>
      </c>
      <c r="W17">
        <f>(O17-F17)</f>
        <v>-2.6570236857641776</v>
      </c>
      <c r="X17">
        <f>(P17-G17)</f>
        <v>-0.56403443520023311</v>
      </c>
      <c r="Y17">
        <f>Q17-H17</f>
        <v>-3.2210581209644102</v>
      </c>
      <c r="AA17" t="s">
        <v>8</v>
      </c>
      <c r="AB17" t="s">
        <v>20</v>
      </c>
      <c r="AC17" s="4">
        <f t="shared" si="1"/>
        <v>6.6715341142312715E-2</v>
      </c>
      <c r="AD17" s="4">
        <f t="shared" si="2"/>
        <v>-0.17048791812151157</v>
      </c>
      <c r="AE17" s="4">
        <f t="shared" si="3"/>
        <v>-0.77498292137394331</v>
      </c>
      <c r="AF17" s="4">
        <f t="shared" si="4"/>
        <v>-0.42285370010401224</v>
      </c>
      <c r="AG17" s="4">
        <f t="shared" si="5"/>
        <v>-0.67635622612114221</v>
      </c>
    </row>
    <row r="18" spans="1:33" x14ac:dyDescent="0.25">
      <c r="A18" t="s">
        <v>19</v>
      </c>
      <c r="B18" t="s">
        <v>20</v>
      </c>
      <c r="C18">
        <v>-5.5205629921550097</v>
      </c>
      <c r="D18">
        <v>7.4641071145700337</v>
      </c>
      <c r="E18">
        <v>1.8564380946298811</v>
      </c>
      <c r="F18">
        <v>16.750441105134449</v>
      </c>
      <c r="G18">
        <v>0.89184467416650648</v>
      </c>
      <c r="H18">
        <v>17.642285779300948</v>
      </c>
      <c r="J18" t="s">
        <v>19</v>
      </c>
      <c r="K18" t="s">
        <v>20</v>
      </c>
      <c r="L18">
        <v>-5.0008633384622634</v>
      </c>
      <c r="M18">
        <v>-0.7799100188705872</v>
      </c>
      <c r="N18">
        <v>1.65527974955616</v>
      </c>
      <c r="O18">
        <v>5.6195488314441766</v>
      </c>
      <c r="P18">
        <v>0.36640093689984432</v>
      </c>
      <c r="Q18">
        <v>5.9859497683440219</v>
      </c>
      <c r="S18" t="s">
        <v>19</v>
      </c>
      <c r="T18" t="s">
        <v>20</v>
      </c>
      <c r="U18">
        <f t="shared" si="0"/>
        <v>0.51969965369274629</v>
      </c>
      <c r="V18">
        <f>(N18-E18)</f>
        <v>-0.2011583450737211</v>
      </c>
      <c r="W18">
        <f>(O18-F18)</f>
        <v>-11.130892273690272</v>
      </c>
      <c r="X18">
        <f>(P18-G18)</f>
        <v>-0.52544373726666216</v>
      </c>
      <c r="Y18">
        <f>Q18-H18</f>
        <v>-11.656336010956927</v>
      </c>
      <c r="AA18" t="s">
        <v>19</v>
      </c>
      <c r="AB18" t="s">
        <v>20</v>
      </c>
      <c r="AC18" s="4">
        <f t="shared" si="1"/>
        <v>9.8788821470036633E-2</v>
      </c>
      <c r="AD18" s="4">
        <f t="shared" si="2"/>
        <v>-0.11456407034907802</v>
      </c>
      <c r="AE18" s="4">
        <f t="shared" si="3"/>
        <v>-0.99516292186519273</v>
      </c>
      <c r="AF18" s="4">
        <f t="shared" si="4"/>
        <v>-0.8352005882561413</v>
      </c>
      <c r="AG18" s="4">
        <f t="shared" si="5"/>
        <v>-0.98664464280056807</v>
      </c>
    </row>
    <row r="19" spans="1:33" x14ac:dyDescent="0.25">
      <c r="A19" t="s">
        <v>18</v>
      </c>
      <c r="B19" t="s">
        <v>20</v>
      </c>
      <c r="C19">
        <v>-4.4842906291171039</v>
      </c>
      <c r="D19">
        <v>7.0293003582255027</v>
      </c>
      <c r="E19">
        <v>1.938873399102262</v>
      </c>
      <c r="F19">
        <v>3.0562056708288199</v>
      </c>
      <c r="G19">
        <v>0.97121772032693787</v>
      </c>
      <c r="H19">
        <v>4.0274233911557582</v>
      </c>
      <c r="J19" t="s">
        <v>18</v>
      </c>
      <c r="K19" t="s">
        <v>20</v>
      </c>
      <c r="L19">
        <v>-4.0803962813343784</v>
      </c>
      <c r="M19">
        <v>-0.94385810215815547</v>
      </c>
      <c r="N19">
        <v>1.7570870932071569</v>
      </c>
      <c r="O19">
        <v>2.091774336985615</v>
      </c>
      <c r="P19">
        <v>1.1910781032695199</v>
      </c>
      <c r="Q19">
        <v>3.2828524402551351</v>
      </c>
      <c r="S19" t="s">
        <v>18</v>
      </c>
      <c r="T19" t="s">
        <v>20</v>
      </c>
      <c r="U19">
        <f t="shared" si="0"/>
        <v>0.40389434778272548</v>
      </c>
      <c r="V19">
        <f>(N19-E19)</f>
        <v>-0.18178630589510503</v>
      </c>
      <c r="W19">
        <f>(O19-F19)</f>
        <v>-0.9644313338432049</v>
      </c>
      <c r="X19">
        <f>(P19-G19)</f>
        <v>0.21986038294258203</v>
      </c>
      <c r="Y19">
        <f>Q19-H19</f>
        <v>-0.74457095090062309</v>
      </c>
      <c r="AA19" t="s">
        <v>18</v>
      </c>
      <c r="AB19" t="s">
        <v>20</v>
      </c>
      <c r="AC19" s="4">
        <f t="shared" si="1"/>
        <v>9.431619672865181E-2</v>
      </c>
      <c r="AD19" s="4">
        <f t="shared" si="2"/>
        <v>-9.8370264656977402E-2</v>
      </c>
      <c r="AE19" s="4">
        <f t="shared" si="3"/>
        <v>-0.37468340295775637</v>
      </c>
      <c r="AF19" s="4">
        <f t="shared" si="4"/>
        <v>0.20335828293549332</v>
      </c>
      <c r="AG19" s="4">
        <f t="shared" si="5"/>
        <v>-0.20370529596197737</v>
      </c>
    </row>
    <row r="20" spans="1:33" x14ac:dyDescent="0.25">
      <c r="A20" t="s">
        <v>17</v>
      </c>
      <c r="B20" t="s">
        <v>20</v>
      </c>
      <c r="C20">
        <v>-6.3544941824346379</v>
      </c>
      <c r="D20">
        <v>8.2576496072276306</v>
      </c>
      <c r="E20">
        <v>1.268981149702912</v>
      </c>
      <c r="F20">
        <v>2.3149413920494819</v>
      </c>
      <c r="G20">
        <v>0.8615064002219277</v>
      </c>
      <c r="H20">
        <v>3.1764477922714098</v>
      </c>
      <c r="J20" t="s">
        <v>17</v>
      </c>
      <c r="K20" t="s">
        <v>20</v>
      </c>
      <c r="L20">
        <v>-6.6203603049722597</v>
      </c>
      <c r="M20">
        <v>1.1407748919003631</v>
      </c>
      <c r="N20">
        <v>1.519457054614316</v>
      </c>
      <c r="O20">
        <v>2.2248275936349642</v>
      </c>
      <c r="P20">
        <v>0.74240045670701926</v>
      </c>
      <c r="Q20">
        <v>2.967228050341983</v>
      </c>
      <c r="S20" t="s">
        <v>17</v>
      </c>
      <c r="T20" t="s">
        <v>20</v>
      </c>
      <c r="U20">
        <f t="shared" si="0"/>
        <v>-0.26586612253762176</v>
      </c>
      <c r="V20">
        <f>(N20-E20)</f>
        <v>0.25047590491140403</v>
      </c>
      <c r="W20">
        <f>(O20-F20)</f>
        <v>-9.0113798414517721E-2</v>
      </c>
      <c r="X20">
        <f>(P20-G20)</f>
        <v>-0.11910594351490844</v>
      </c>
      <c r="Y20">
        <f>Q20-H20</f>
        <v>-0.20921974192942683</v>
      </c>
      <c r="AA20" t="s">
        <v>17</v>
      </c>
      <c r="AB20" t="s">
        <v>20</v>
      </c>
      <c r="AC20" s="4">
        <f t="shared" si="1"/>
        <v>-4.0981750168476334E-2</v>
      </c>
      <c r="AD20" s="4">
        <f t="shared" si="2"/>
        <v>0.17965318687973944</v>
      </c>
      <c r="AE20" s="4">
        <f t="shared" si="3"/>
        <v>-3.9699728641998971E-2</v>
      </c>
      <c r="AF20" s="4">
        <f t="shared" si="4"/>
        <v>-0.14851977594629714</v>
      </c>
      <c r="AG20" s="4">
        <f t="shared" si="5"/>
        <v>-6.8108978171748422E-2</v>
      </c>
    </row>
    <row r="21" spans="1:33" x14ac:dyDescent="0.25">
      <c r="A21" t="s">
        <v>16</v>
      </c>
      <c r="B21" t="s">
        <v>20</v>
      </c>
      <c r="C21">
        <v>-5.8479278975597619</v>
      </c>
      <c r="D21">
        <v>7.8133488055600138</v>
      </c>
      <c r="E21">
        <v>1.3938173509504801</v>
      </c>
      <c r="F21">
        <v>0.80378575925974638</v>
      </c>
      <c r="G21">
        <v>2.5413712956675849</v>
      </c>
      <c r="H21">
        <v>3.3451570549273311</v>
      </c>
      <c r="J21" t="s">
        <v>16</v>
      </c>
      <c r="K21" t="s">
        <v>20</v>
      </c>
      <c r="L21">
        <v>-5.9308043894308939</v>
      </c>
      <c r="M21">
        <v>0.53700807427456543</v>
      </c>
      <c r="N21">
        <v>1.582431631020476</v>
      </c>
      <c r="O21">
        <v>1.1119249751686</v>
      </c>
      <c r="P21">
        <v>1.07849636119642</v>
      </c>
      <c r="Q21">
        <v>2.1904213363650191</v>
      </c>
      <c r="S21" t="s">
        <v>16</v>
      </c>
      <c r="T21" t="s">
        <v>20</v>
      </c>
      <c r="U21">
        <f t="shared" si="0"/>
        <v>-8.2876491871131996E-2</v>
      </c>
      <c r="V21">
        <f>(N21-E21)</f>
        <v>0.18861428006999592</v>
      </c>
      <c r="W21">
        <f>(O21-F21)</f>
        <v>0.30813921590885363</v>
      </c>
      <c r="X21">
        <f>(P21-G21)</f>
        <v>-1.4628749344711649</v>
      </c>
      <c r="Y21">
        <f>Q21-H21</f>
        <v>-1.1547357185623119</v>
      </c>
      <c r="AA21" t="s">
        <v>16</v>
      </c>
      <c r="AB21" t="s">
        <v>20</v>
      </c>
      <c r="AC21" s="4">
        <f t="shared" si="1"/>
        <v>-1.407222608542809E-2</v>
      </c>
      <c r="AD21" s="4">
        <f t="shared" si="2"/>
        <v>0.12674630463550143</v>
      </c>
      <c r="AE21" s="4">
        <f t="shared" si="3"/>
        <v>0.32169701862719191</v>
      </c>
      <c r="AF21" s="4">
        <f t="shared" si="4"/>
        <v>-0.80824774447057846</v>
      </c>
      <c r="AG21" s="4">
        <f t="shared" si="5"/>
        <v>-0.41720508208455676</v>
      </c>
    </row>
    <row r="22" spans="1:33" x14ac:dyDescent="0.25">
      <c r="A22" t="s">
        <v>15</v>
      </c>
      <c r="B22" t="s">
        <v>20</v>
      </c>
      <c r="C22">
        <v>-4.4304145816643388</v>
      </c>
      <c r="D22">
        <v>6.9336547731464391</v>
      </c>
      <c r="E22">
        <v>1.8471124695713821</v>
      </c>
      <c r="F22">
        <v>2.2215798642472979</v>
      </c>
      <c r="G22">
        <v>2.6511837494421142</v>
      </c>
      <c r="H22">
        <v>4.8727636136894121</v>
      </c>
      <c r="J22" t="s">
        <v>15</v>
      </c>
      <c r="K22" t="s">
        <v>20</v>
      </c>
      <c r="L22">
        <v>-4.1838344992719838</v>
      </c>
      <c r="M22">
        <v>-0.89773957179315989</v>
      </c>
      <c r="N22">
        <v>1.5439290066458891</v>
      </c>
      <c r="O22">
        <v>1.131541520729902</v>
      </c>
      <c r="P22">
        <v>0.95926415985974312</v>
      </c>
      <c r="Q22">
        <v>2.0908056805896451</v>
      </c>
      <c r="S22" t="s">
        <v>15</v>
      </c>
      <c r="T22" t="s">
        <v>20</v>
      </c>
      <c r="U22">
        <f t="shared" si="0"/>
        <v>0.24658008239235496</v>
      </c>
      <c r="V22">
        <f>(N22-E22)</f>
        <v>-0.30318346292549303</v>
      </c>
      <c r="W22">
        <f>(O22-F22)</f>
        <v>-1.0900383435173959</v>
      </c>
      <c r="X22">
        <f>(P22-G22)</f>
        <v>-1.6919195895823711</v>
      </c>
      <c r="Y22">
        <f>Q22-H22</f>
        <v>-2.781957933099767</v>
      </c>
      <c r="AA22" t="s">
        <v>15</v>
      </c>
      <c r="AB22" t="s">
        <v>20</v>
      </c>
      <c r="AC22" s="4">
        <f t="shared" si="1"/>
        <v>5.7249350483269998E-2</v>
      </c>
      <c r="AD22" s="4">
        <f t="shared" si="2"/>
        <v>-0.17881436429005057</v>
      </c>
      <c r="AE22" s="4">
        <f t="shared" si="3"/>
        <v>-0.65016336623006432</v>
      </c>
      <c r="AF22" s="4">
        <f t="shared" si="4"/>
        <v>-0.93723528608367757</v>
      </c>
      <c r="AG22" s="4">
        <f t="shared" si="5"/>
        <v>-0.79900344651852417</v>
      </c>
    </row>
    <row r="23" spans="1:33" x14ac:dyDescent="0.25">
      <c r="A23" t="s">
        <v>14</v>
      </c>
      <c r="B23" t="s">
        <v>20</v>
      </c>
      <c r="C23">
        <v>-3.9663411013975431</v>
      </c>
      <c r="D23">
        <v>6.6719310313685618</v>
      </c>
      <c r="E23">
        <v>1.9593502012906849</v>
      </c>
      <c r="F23">
        <v>2.4611287712061301</v>
      </c>
      <c r="G23">
        <v>5.0884098657332633</v>
      </c>
      <c r="H23">
        <v>7.5495386369393946</v>
      </c>
      <c r="J23" t="s">
        <v>14</v>
      </c>
      <c r="K23" t="s">
        <v>20</v>
      </c>
      <c r="L23">
        <v>-3.2583654656945771</v>
      </c>
      <c r="M23">
        <v>-1.877185632598857</v>
      </c>
      <c r="N23">
        <v>1.3661855741666959</v>
      </c>
      <c r="O23">
        <v>1.0081997893815711</v>
      </c>
      <c r="P23">
        <v>2.8231771755000352</v>
      </c>
      <c r="Q23">
        <v>3.8313769648816058</v>
      </c>
      <c r="S23" t="s">
        <v>14</v>
      </c>
      <c r="T23" t="s">
        <v>20</v>
      </c>
      <c r="U23">
        <f t="shared" si="0"/>
        <v>0.70797563570296607</v>
      </c>
      <c r="V23">
        <f>(N23-E23)</f>
        <v>-0.59316462712398899</v>
      </c>
      <c r="W23">
        <f>(O23-F23)</f>
        <v>-1.452928981824559</v>
      </c>
      <c r="X23">
        <f>(P23-G23)</f>
        <v>-2.265232690233228</v>
      </c>
      <c r="Y23">
        <f>Q23-H23</f>
        <v>-3.7181616720577888</v>
      </c>
      <c r="AA23" t="s">
        <v>14</v>
      </c>
      <c r="AB23" t="s">
        <v>20</v>
      </c>
      <c r="AC23" s="4">
        <f t="shared" si="1"/>
        <v>0.19598737447074474</v>
      </c>
      <c r="AD23" s="4">
        <f t="shared" si="2"/>
        <v>-0.35673327077192996</v>
      </c>
      <c r="AE23" s="4">
        <f t="shared" si="3"/>
        <v>-0.83758511565040938</v>
      </c>
      <c r="AF23" s="4">
        <f t="shared" si="4"/>
        <v>-0.57263673607517107</v>
      </c>
      <c r="AG23" s="4">
        <f t="shared" si="5"/>
        <v>-0.65340290748889573</v>
      </c>
    </row>
    <row r="24" spans="1:33" x14ac:dyDescent="0.25">
      <c r="A24" t="s">
        <v>13</v>
      </c>
      <c r="B24" t="s">
        <v>20</v>
      </c>
      <c r="C24">
        <v>-5.2374517472495139</v>
      </c>
      <c r="D24">
        <v>7.3461970091154658</v>
      </c>
      <c r="E24">
        <v>1.6329279426741321</v>
      </c>
      <c r="F24">
        <v>2.3328912224922052</v>
      </c>
      <c r="G24">
        <v>2.3073887868469511</v>
      </c>
      <c r="H24">
        <v>4.6402800093391559</v>
      </c>
      <c r="J24" t="s">
        <v>13</v>
      </c>
      <c r="K24" t="s">
        <v>20</v>
      </c>
      <c r="L24">
        <v>-5.1021604216400176</v>
      </c>
      <c r="M24">
        <v>-0.46602237350012138</v>
      </c>
      <c r="N24">
        <v>1.2518616277953101</v>
      </c>
      <c r="O24">
        <v>2.9249353281373311</v>
      </c>
      <c r="P24">
        <v>1.271214356093622</v>
      </c>
      <c r="Q24">
        <v>4.1961496842309529</v>
      </c>
      <c r="S24" t="s">
        <v>13</v>
      </c>
      <c r="T24" t="s">
        <v>20</v>
      </c>
      <c r="U24">
        <f t="shared" si="0"/>
        <v>0.1352913256094963</v>
      </c>
      <c r="V24">
        <f>(N24-E24)</f>
        <v>-0.38106631487882203</v>
      </c>
      <c r="W24">
        <f>(O24-F24)</f>
        <v>0.592044105645126</v>
      </c>
      <c r="X24">
        <f>(P24-G24)</f>
        <v>-1.0361744307533292</v>
      </c>
      <c r="Y24">
        <f>Q24-H24</f>
        <v>-0.44413032510820294</v>
      </c>
      <c r="AA24" t="s">
        <v>13</v>
      </c>
      <c r="AB24" t="s">
        <v>20</v>
      </c>
      <c r="AC24" s="4">
        <f t="shared" si="1"/>
        <v>2.6169516496289732E-2</v>
      </c>
      <c r="AD24" s="4">
        <f t="shared" si="2"/>
        <v>-0.2641900253520475</v>
      </c>
      <c r="AE24" s="4">
        <f t="shared" si="3"/>
        <v>0.22520488264271049</v>
      </c>
      <c r="AF24" s="4">
        <f t="shared" si="4"/>
        <v>-0.5790943501502066</v>
      </c>
      <c r="AG24" s="4">
        <f t="shared" si="5"/>
        <v>-0.10052257314543622</v>
      </c>
    </row>
    <row r="25" spans="1:33" x14ac:dyDescent="0.25">
      <c r="A25" t="s">
        <v>12</v>
      </c>
      <c r="B25" t="s">
        <v>20</v>
      </c>
      <c r="C25">
        <v>-4.3424733364825672</v>
      </c>
      <c r="D25">
        <v>6.6135539991030488</v>
      </c>
      <c r="E25">
        <v>1.809665282131864</v>
      </c>
      <c r="F25">
        <v>1.3874937236096569</v>
      </c>
      <c r="G25">
        <v>1.936545869447369</v>
      </c>
      <c r="H25">
        <v>3.3240395930570261</v>
      </c>
      <c r="J25" t="s">
        <v>12</v>
      </c>
      <c r="K25" t="s">
        <v>20</v>
      </c>
      <c r="L25">
        <v>-4.0144915880126986</v>
      </c>
      <c r="M25">
        <v>-1.2475232298357279</v>
      </c>
      <c r="N25">
        <v>1.45520591585963</v>
      </c>
      <c r="O25">
        <v>1.726866181039767</v>
      </c>
      <c r="P25">
        <v>0.2171299613743819</v>
      </c>
      <c r="Q25">
        <v>1.943996142414149</v>
      </c>
      <c r="S25" t="s">
        <v>12</v>
      </c>
      <c r="T25" t="s">
        <v>20</v>
      </c>
      <c r="U25">
        <f t="shared" si="0"/>
        <v>0.32798174846986861</v>
      </c>
      <c r="V25">
        <f>(N25-E25)</f>
        <v>-0.35445936627223396</v>
      </c>
      <c r="W25">
        <f>(O25-F25)</f>
        <v>0.33937245743011002</v>
      </c>
      <c r="X25">
        <f>(P25-G25)</f>
        <v>-1.7194159080729872</v>
      </c>
      <c r="Y25">
        <f>Q25-H25</f>
        <v>-1.3800434506428771</v>
      </c>
      <c r="AA25" t="s">
        <v>12</v>
      </c>
      <c r="AB25" t="s">
        <v>20</v>
      </c>
      <c r="AC25" s="4">
        <f t="shared" si="1"/>
        <v>7.8493029810024637E-2</v>
      </c>
      <c r="AD25" s="4">
        <f t="shared" si="2"/>
        <v>-0.21713528330936469</v>
      </c>
      <c r="AE25" s="4">
        <f t="shared" si="3"/>
        <v>0.2179404229571934</v>
      </c>
      <c r="AF25" s="4">
        <f t="shared" si="4"/>
        <v>-1.5967267528994198</v>
      </c>
      <c r="AG25" s="4">
        <f t="shared" si="5"/>
        <v>-0.52393093742726693</v>
      </c>
    </row>
    <row r="26" spans="1:33" x14ac:dyDescent="0.25">
      <c r="A26" t="s">
        <v>11</v>
      </c>
      <c r="B26" t="s">
        <v>20</v>
      </c>
      <c r="C26">
        <v>-4.2643082140627913</v>
      </c>
      <c r="D26">
        <v>6.7859251047034741</v>
      </c>
      <c r="E26">
        <v>1.9803463049637839</v>
      </c>
      <c r="F26">
        <v>0.12724894698247541</v>
      </c>
      <c r="G26">
        <v>4.9451199762684714</v>
      </c>
      <c r="H26">
        <v>5.0723689232509459</v>
      </c>
      <c r="J26" t="s">
        <v>11</v>
      </c>
      <c r="K26" t="s">
        <v>20</v>
      </c>
      <c r="L26">
        <v>-3.9243806524737961</v>
      </c>
      <c r="M26">
        <v>-1.21316064219923</v>
      </c>
      <c r="N26">
        <v>1.5192629392151371</v>
      </c>
      <c r="O26">
        <v>0.23496594137542501</v>
      </c>
      <c r="P26">
        <v>2.2318802473870551</v>
      </c>
      <c r="Q26">
        <v>2.4668461887624811</v>
      </c>
      <c r="S26" t="s">
        <v>11</v>
      </c>
      <c r="T26" t="s">
        <v>20</v>
      </c>
      <c r="U26">
        <f t="shared" si="0"/>
        <v>0.33992756158899518</v>
      </c>
      <c r="V26">
        <f>(N26-E26)</f>
        <v>-0.46108336574864683</v>
      </c>
      <c r="W26">
        <f>(O26-F26)</f>
        <v>0.1077169943929496</v>
      </c>
      <c r="X26">
        <f>(P26-G26)</f>
        <v>-2.7132397288814163</v>
      </c>
      <c r="Y26">
        <f>Q26-H26</f>
        <v>-2.6055227344884648</v>
      </c>
      <c r="AA26" t="s">
        <v>11</v>
      </c>
      <c r="AB26" t="s">
        <v>20</v>
      </c>
      <c r="AC26" s="4">
        <f t="shared" si="1"/>
        <v>8.3023684775257026E-2</v>
      </c>
      <c r="AD26" s="4">
        <f t="shared" si="2"/>
        <v>-0.26350562795865873</v>
      </c>
      <c r="AE26" s="4">
        <f t="shared" si="3"/>
        <v>0.59476845295500758</v>
      </c>
      <c r="AF26" s="4">
        <f t="shared" si="4"/>
        <v>-0.75609297598696668</v>
      </c>
      <c r="AG26" s="4">
        <f t="shared" si="5"/>
        <v>-0.69119203943038376</v>
      </c>
    </row>
    <row r="27" spans="1:33" x14ac:dyDescent="0.25">
      <c r="A27" t="s">
        <v>10</v>
      </c>
      <c r="B27" t="s">
        <v>20</v>
      </c>
      <c r="C27">
        <v>-5.1815820612076298</v>
      </c>
      <c r="D27">
        <v>7.1562741793281912</v>
      </c>
      <c r="E27">
        <v>1.7648374089697449</v>
      </c>
      <c r="F27">
        <v>1.6593915336923339</v>
      </c>
      <c r="G27">
        <v>0.41447695522025979</v>
      </c>
      <c r="H27">
        <v>2.073868488912594</v>
      </c>
      <c r="J27" t="s">
        <v>10</v>
      </c>
      <c r="K27" t="s">
        <v>20</v>
      </c>
      <c r="L27">
        <v>-5.0866441682733674</v>
      </c>
      <c r="M27">
        <v>-0.45835942067090341</v>
      </c>
      <c r="N27">
        <v>1.604842893041055</v>
      </c>
      <c r="O27">
        <v>2.8964553168548299</v>
      </c>
      <c r="P27">
        <v>0.28320066508960628</v>
      </c>
      <c r="Q27">
        <v>3.179655981944435</v>
      </c>
      <c r="S27" t="s">
        <v>10</v>
      </c>
      <c r="T27" t="s">
        <v>20</v>
      </c>
      <c r="U27">
        <f t="shared" si="0"/>
        <v>9.4937892934262358E-2</v>
      </c>
      <c r="V27">
        <f>(N27-E27)</f>
        <v>-0.15999451592868996</v>
      </c>
      <c r="W27">
        <f>(O27-F27)</f>
        <v>1.237063783162496</v>
      </c>
      <c r="X27">
        <f>(P27-G27)</f>
        <v>-0.13127629013065351</v>
      </c>
      <c r="Y27">
        <f>Q27-H27</f>
        <v>1.105787493031841</v>
      </c>
      <c r="AA27" t="s">
        <v>10</v>
      </c>
      <c r="AB27" t="s">
        <v>20</v>
      </c>
      <c r="AC27" s="4">
        <f t="shared" si="1"/>
        <v>1.8491585754448446E-2</v>
      </c>
      <c r="AD27" s="4">
        <f t="shared" si="2"/>
        <v>-9.4961243553707997E-2</v>
      </c>
      <c r="AE27" s="4">
        <f t="shared" si="3"/>
        <v>0.54306644790481606</v>
      </c>
      <c r="AF27" s="4">
        <f t="shared" si="4"/>
        <v>-0.37632363805033203</v>
      </c>
      <c r="AG27" s="4">
        <f t="shared" si="5"/>
        <v>0.42096976959600968</v>
      </c>
    </row>
    <row r="28" spans="1:33" x14ac:dyDescent="0.25">
      <c r="A28" t="s">
        <v>9</v>
      </c>
      <c r="B28" t="s">
        <v>20</v>
      </c>
      <c r="C28">
        <v>-4.2669507314987563</v>
      </c>
      <c r="D28">
        <v>6.5474406716824349</v>
      </c>
      <c r="E28">
        <v>1.78646125435285</v>
      </c>
      <c r="F28">
        <v>1.5252770970883971</v>
      </c>
      <c r="G28">
        <v>0.89177899394089644</v>
      </c>
      <c r="H28">
        <v>2.417056091029294</v>
      </c>
      <c r="J28" t="s">
        <v>9</v>
      </c>
      <c r="K28" t="s">
        <v>20</v>
      </c>
      <c r="L28">
        <v>-3.5830054898467312</v>
      </c>
      <c r="M28">
        <v>-1.8711461588607829</v>
      </c>
      <c r="N28">
        <v>0.90432533485247346</v>
      </c>
      <c r="O28">
        <v>1.668457053644721</v>
      </c>
      <c r="P28">
        <v>0.72012794991464857</v>
      </c>
      <c r="Q28">
        <v>2.3885850035593701</v>
      </c>
      <c r="S28" t="s">
        <v>9</v>
      </c>
      <c r="T28" t="s">
        <v>20</v>
      </c>
      <c r="U28">
        <f t="shared" si="0"/>
        <v>0.68394524165202508</v>
      </c>
      <c r="V28">
        <f>(N28-E28)</f>
        <v>-0.88213591950037651</v>
      </c>
      <c r="W28">
        <f>(O28-F28)</f>
        <v>0.14317995655632387</v>
      </c>
      <c r="X28">
        <f>(P28-G28)</f>
        <v>-0.17165104402624787</v>
      </c>
      <c r="Y28">
        <f>Q28-H28</f>
        <v>-2.8471087469923884E-2</v>
      </c>
      <c r="AA28" t="s">
        <v>9</v>
      </c>
      <c r="AB28" t="s">
        <v>20</v>
      </c>
      <c r="AC28" s="4">
        <f t="shared" si="1"/>
        <v>0.17425453655200041</v>
      </c>
      <c r="AD28" s="4">
        <f t="shared" si="2"/>
        <v>-0.65567141076089563</v>
      </c>
      <c r="AE28" s="4">
        <f t="shared" si="3"/>
        <v>8.9663040064532032E-2</v>
      </c>
      <c r="AF28" s="4">
        <f t="shared" si="4"/>
        <v>-0.21297885052306192</v>
      </c>
      <c r="AG28" s="4">
        <f t="shared" si="5"/>
        <v>-1.1849027802755983E-2</v>
      </c>
    </row>
    <row r="29" spans="1:33" x14ac:dyDescent="0.25">
      <c r="A29" s="6" t="s">
        <v>43</v>
      </c>
      <c r="B29" s="6"/>
      <c r="C29" s="6"/>
      <c r="D29" s="6"/>
      <c r="E29" s="6"/>
      <c r="F29" s="6"/>
      <c r="G29" s="6"/>
      <c r="H29" s="6"/>
      <c r="J29" s="6" t="s">
        <v>44</v>
      </c>
      <c r="K29" s="6"/>
      <c r="L29" s="6"/>
      <c r="M29" s="6"/>
      <c r="N29" s="6"/>
      <c r="O29" s="6"/>
      <c r="P29" s="6"/>
      <c r="Q29" s="6"/>
      <c r="S29" s="6" t="s">
        <v>45</v>
      </c>
      <c r="T29" s="6"/>
      <c r="U29" s="6"/>
      <c r="V29" s="6"/>
      <c r="W29" s="6"/>
      <c r="X29" s="6"/>
      <c r="Y29" s="6"/>
      <c r="AA29" s="6" t="s">
        <v>46</v>
      </c>
      <c r="AB29" s="6"/>
      <c r="AC29" s="6"/>
      <c r="AD29" s="6"/>
      <c r="AE29" s="6"/>
      <c r="AF29" s="6"/>
      <c r="AG29" s="6"/>
    </row>
    <row r="30" spans="1:33" x14ac:dyDescent="0.25">
      <c r="A30" s="1" t="s">
        <v>0</v>
      </c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s="1" t="s">
        <v>6</v>
      </c>
      <c r="H30" s="1" t="s">
        <v>7</v>
      </c>
      <c r="J30" s="1" t="s">
        <v>0</v>
      </c>
      <c r="K30" s="1" t="s">
        <v>1</v>
      </c>
      <c r="L30" s="1" t="s">
        <v>2</v>
      </c>
      <c r="M30" s="1" t="s">
        <v>42</v>
      </c>
      <c r="N30" s="1" t="s">
        <v>4</v>
      </c>
      <c r="O30" s="1" t="s">
        <v>5</v>
      </c>
      <c r="P30" s="1" t="s">
        <v>6</v>
      </c>
      <c r="Q30" s="1" t="s">
        <v>7</v>
      </c>
      <c r="S30" s="1" t="s">
        <v>0</v>
      </c>
      <c r="T30" s="1" t="s">
        <v>1</v>
      </c>
      <c r="U30" s="1" t="s">
        <v>2</v>
      </c>
      <c r="V30" s="1" t="s">
        <v>4</v>
      </c>
      <c r="W30" s="1" t="s">
        <v>5</v>
      </c>
      <c r="X30" s="1" t="s">
        <v>6</v>
      </c>
      <c r="Y30" s="1" t="s">
        <v>7</v>
      </c>
      <c r="AA30" s="1" t="s">
        <v>0</v>
      </c>
      <c r="AB30" s="1" t="s">
        <v>1</v>
      </c>
      <c r="AC30" s="1" t="s">
        <v>2</v>
      </c>
      <c r="AD30" s="1" t="s">
        <v>4</v>
      </c>
      <c r="AE30" s="1" t="s">
        <v>5</v>
      </c>
      <c r="AF30" s="1" t="s">
        <v>6</v>
      </c>
      <c r="AG30" s="1" t="s">
        <v>7</v>
      </c>
    </row>
    <row r="31" spans="1:33" x14ac:dyDescent="0.25">
      <c r="A31" t="s">
        <v>8</v>
      </c>
      <c r="B31" t="s">
        <v>22</v>
      </c>
      <c r="C31">
        <v>-6.7089764514523331</v>
      </c>
      <c r="D31">
        <v>6.2811102560608809</v>
      </c>
      <c r="E31">
        <v>1.0477863003808201</v>
      </c>
      <c r="F31">
        <v>0.112042759605839</v>
      </c>
      <c r="G31">
        <v>0.29963955534451558</v>
      </c>
      <c r="H31">
        <v>1.872605031109585</v>
      </c>
      <c r="J31" t="s">
        <v>8</v>
      </c>
      <c r="K31" t="s">
        <v>22</v>
      </c>
      <c r="L31">
        <v>-6.9911763547810448</v>
      </c>
      <c r="M31">
        <v>-2.3471900794184921</v>
      </c>
      <c r="N31">
        <v>0.80168832128500001</v>
      </c>
      <c r="O31">
        <v>0.19860916987201521</v>
      </c>
      <c r="P31">
        <v>0.21213150203250211</v>
      </c>
      <c r="Q31">
        <v>1.7678658048431211</v>
      </c>
      <c r="S31" t="s">
        <v>8</v>
      </c>
      <c r="T31" t="s">
        <v>22</v>
      </c>
      <c r="U31">
        <f t="shared" si="0"/>
        <v>-0.2821999033287117</v>
      </c>
      <c r="V31">
        <f>(N31-E31)</f>
        <v>-0.2460979790958201</v>
      </c>
      <c r="W31">
        <f>(O31-F31)</f>
        <v>8.6566410266176216E-2</v>
      </c>
      <c r="X31">
        <f>(P31-G31)</f>
        <v>-8.7508053312013473E-2</v>
      </c>
      <c r="Y31">
        <f>Q31-H31</f>
        <v>-0.10473922626646393</v>
      </c>
      <c r="AA31" t="s">
        <v>8</v>
      </c>
      <c r="AB31" t="s">
        <v>22</v>
      </c>
      <c r="AC31" s="4">
        <f t="shared" si="1"/>
        <v>-4.1196606683148042E-2</v>
      </c>
      <c r="AD31" s="4">
        <f t="shared" si="2"/>
        <v>-0.26612744637086166</v>
      </c>
      <c r="AE31" s="4">
        <f t="shared" si="3"/>
        <v>0.55732092449370974</v>
      </c>
      <c r="AF31" s="4">
        <f t="shared" si="4"/>
        <v>-0.34198125138423757</v>
      </c>
      <c r="AG31" s="4">
        <f t="shared" si="5"/>
        <v>-5.7541582386583696E-2</v>
      </c>
    </row>
    <row r="32" spans="1:33" x14ac:dyDescent="0.25">
      <c r="A32" t="s">
        <v>19</v>
      </c>
      <c r="B32" t="s">
        <v>22</v>
      </c>
      <c r="C32">
        <v>-6.2691547217018648</v>
      </c>
      <c r="D32">
        <v>6.7578839766341288</v>
      </c>
      <c r="E32">
        <v>1.6200423629464431</v>
      </c>
      <c r="F32">
        <v>14.16611171395235</v>
      </c>
      <c r="G32">
        <v>0.51242794977996897</v>
      </c>
      <c r="H32">
        <v>15.08325731976262</v>
      </c>
      <c r="J32" t="s">
        <v>19</v>
      </c>
      <c r="K32" t="s">
        <v>22</v>
      </c>
      <c r="L32">
        <v>-5.4598393112297812</v>
      </c>
      <c r="M32">
        <v>-1.4377130454360429</v>
      </c>
      <c r="N32">
        <v>1.197966848251776</v>
      </c>
      <c r="O32">
        <v>4.8560853785303149</v>
      </c>
      <c r="P32">
        <v>0.31646374689396312</v>
      </c>
      <c r="Q32">
        <v>5.2496483608646276</v>
      </c>
      <c r="S32" t="s">
        <v>19</v>
      </c>
      <c r="T32" t="s">
        <v>22</v>
      </c>
      <c r="U32">
        <f t="shared" si="0"/>
        <v>0.80931541047208366</v>
      </c>
      <c r="V32">
        <f>(N32-E32)</f>
        <v>-0.42207551469466709</v>
      </c>
      <c r="W32">
        <f>(O32-F32)</f>
        <v>-9.3100263354220356</v>
      </c>
      <c r="X32">
        <f>(P32-G32)</f>
        <v>-0.19596420288600586</v>
      </c>
      <c r="Y32">
        <f>Q32-H32</f>
        <v>-9.833608958897992</v>
      </c>
      <c r="AA32" t="s">
        <v>19</v>
      </c>
      <c r="AB32" t="s">
        <v>22</v>
      </c>
      <c r="AC32" s="4">
        <f t="shared" si="1"/>
        <v>0.13800252744604671</v>
      </c>
      <c r="AD32" s="4">
        <f t="shared" si="2"/>
        <v>-0.29955580912753677</v>
      </c>
      <c r="AE32" s="4">
        <f t="shared" si="3"/>
        <v>-0.97885920224233636</v>
      </c>
      <c r="AF32" s="4">
        <f t="shared" si="4"/>
        <v>-0.47283427659450639</v>
      </c>
      <c r="AG32" s="4">
        <f t="shared" si="5"/>
        <v>-0.96726056898667867</v>
      </c>
    </row>
    <row r="33" spans="1:33" x14ac:dyDescent="0.25">
      <c r="A33" t="s">
        <v>18</v>
      </c>
      <c r="B33" t="s">
        <v>22</v>
      </c>
      <c r="C33">
        <v>-4.7245939121989347</v>
      </c>
      <c r="D33">
        <v>6.8093435907853763</v>
      </c>
      <c r="E33">
        <v>1.802781443597091</v>
      </c>
      <c r="F33">
        <v>2.579741620733</v>
      </c>
      <c r="G33">
        <v>0.81008489732224787</v>
      </c>
      <c r="H33">
        <v>3.5896983584429458</v>
      </c>
      <c r="J33" t="s">
        <v>18</v>
      </c>
      <c r="K33" t="s">
        <v>22</v>
      </c>
      <c r="L33">
        <v>-4.4600307424812939</v>
      </c>
      <c r="M33">
        <v>-1.4217960889039289</v>
      </c>
      <c r="N33">
        <v>1.415244487557489</v>
      </c>
      <c r="O33">
        <v>1.8218906431540349</v>
      </c>
      <c r="P33">
        <v>1.024356408780559</v>
      </c>
      <c r="Q33">
        <v>2.924632602988523</v>
      </c>
      <c r="S33" t="s">
        <v>18</v>
      </c>
      <c r="T33" t="s">
        <v>22</v>
      </c>
      <c r="U33">
        <f t="shared" si="0"/>
        <v>0.26456316971764071</v>
      </c>
      <c r="V33">
        <f>(N33-E33)</f>
        <v>-0.38753695603960203</v>
      </c>
      <c r="W33">
        <f>(O33-F33)</f>
        <v>-0.75785097757896502</v>
      </c>
      <c r="X33">
        <f>(P33-G33)</f>
        <v>0.21427151145831114</v>
      </c>
      <c r="Y33">
        <f>Q33-H33</f>
        <v>-0.66506575545442281</v>
      </c>
      <c r="AA33" t="s">
        <v>18</v>
      </c>
      <c r="AB33" t="s">
        <v>22</v>
      </c>
      <c r="AC33" s="4">
        <f t="shared" si="1"/>
        <v>5.7610012311788208E-2</v>
      </c>
      <c r="AD33" s="4">
        <f t="shared" si="2"/>
        <v>-0.2408538429027261</v>
      </c>
      <c r="AE33" s="4">
        <f t="shared" si="3"/>
        <v>-0.3443499738934187</v>
      </c>
      <c r="AF33" s="4">
        <f t="shared" si="4"/>
        <v>0.23360955812047421</v>
      </c>
      <c r="AG33" s="4">
        <f t="shared" si="5"/>
        <v>-0.20418543650667706</v>
      </c>
    </row>
    <row r="34" spans="1:33" x14ac:dyDescent="0.25">
      <c r="A34" t="s">
        <v>17</v>
      </c>
      <c r="B34" t="s">
        <v>22</v>
      </c>
      <c r="C34">
        <v>-6.7089764514523331</v>
      </c>
      <c r="D34">
        <v>7.761693295349227</v>
      </c>
      <c r="E34">
        <v>1.0477863003808201</v>
      </c>
      <c r="F34">
        <v>2.0075117369150122</v>
      </c>
      <c r="G34">
        <v>0.70312138205529384</v>
      </c>
      <c r="H34">
        <v>2.7386856601658391</v>
      </c>
      <c r="J34" t="s">
        <v>17</v>
      </c>
      <c r="K34" t="s">
        <v>22</v>
      </c>
      <c r="L34">
        <v>-6.9911763547810448</v>
      </c>
      <c r="M34">
        <v>0.55106926386210331</v>
      </c>
      <c r="N34">
        <v>1.0871056876769609</v>
      </c>
      <c r="O34">
        <v>1.9242859834727359</v>
      </c>
      <c r="P34">
        <v>0.73809196188863047</v>
      </c>
      <c r="Q34">
        <v>2.6677528486970261</v>
      </c>
      <c r="S34" t="s">
        <v>17</v>
      </c>
      <c r="T34" t="s">
        <v>22</v>
      </c>
      <c r="U34">
        <f t="shared" si="0"/>
        <v>-0.2821999033287117</v>
      </c>
      <c r="V34">
        <f>(N34-E34)</f>
        <v>3.9319387296140818E-2</v>
      </c>
      <c r="W34">
        <f>(O34-F34)</f>
        <v>-8.3225753442276229E-2</v>
      </c>
      <c r="X34">
        <f>(P34-G34)</f>
        <v>3.4970579833336624E-2</v>
      </c>
      <c r="Y34">
        <f>Q34-H34</f>
        <v>-7.0932811468813028E-2</v>
      </c>
      <c r="AA34" t="s">
        <v>17</v>
      </c>
      <c r="AB34" t="s">
        <v>22</v>
      </c>
      <c r="AC34" s="4">
        <f t="shared" si="1"/>
        <v>-4.1196606683148042E-2</v>
      </c>
      <c r="AD34" s="4">
        <f t="shared" si="2"/>
        <v>3.6835013214801232E-2</v>
      </c>
      <c r="AE34" s="4">
        <f t="shared" si="3"/>
        <v>-4.2334707612612703E-2</v>
      </c>
      <c r="AF34" s="4">
        <f t="shared" si="4"/>
        <v>4.8529358932576303E-2</v>
      </c>
      <c r="AG34" s="4">
        <f t="shared" si="5"/>
        <v>-2.6240125122123068E-2</v>
      </c>
    </row>
    <row r="35" spans="1:33" x14ac:dyDescent="0.25">
      <c r="A35" t="s">
        <v>16</v>
      </c>
      <c r="B35" t="s">
        <v>22</v>
      </c>
      <c r="C35">
        <v>-6.0342153989543688</v>
      </c>
      <c r="D35">
        <v>7.3950716556660314</v>
      </c>
      <c r="E35">
        <v>1.1060042339555869</v>
      </c>
      <c r="F35">
        <v>0.68577717713113995</v>
      </c>
      <c r="G35">
        <v>1.692926305383079</v>
      </c>
      <c r="H35">
        <v>2.5620221103924341</v>
      </c>
      <c r="J35" t="s">
        <v>16</v>
      </c>
      <c r="K35" t="s">
        <v>22</v>
      </c>
      <c r="L35">
        <v>-6.1804823253519414</v>
      </c>
      <c r="M35">
        <v>-6.1064899587735852E-2</v>
      </c>
      <c r="N35">
        <v>1.114670390694863</v>
      </c>
      <c r="O35">
        <v>0.98009396421773043</v>
      </c>
      <c r="P35">
        <v>1.031574668082897</v>
      </c>
      <c r="Q35">
        <v>2.060335712637682</v>
      </c>
      <c r="S35" t="s">
        <v>16</v>
      </c>
      <c r="T35" t="s">
        <v>22</v>
      </c>
      <c r="U35">
        <f t="shared" si="0"/>
        <v>-0.14626692639757266</v>
      </c>
      <c r="V35">
        <f>(N35-E35)</f>
        <v>8.6661567392760652E-3</v>
      </c>
      <c r="W35">
        <f>(O35-F35)</f>
        <v>0.29431678708659048</v>
      </c>
      <c r="X35">
        <f>(P35-G35)</f>
        <v>-0.66135163730018198</v>
      </c>
      <c r="Y35">
        <f>Q35-H35</f>
        <v>-0.5016863977547521</v>
      </c>
      <c r="AA35" t="s">
        <v>16</v>
      </c>
      <c r="AB35" t="s">
        <v>22</v>
      </c>
      <c r="AC35" s="4">
        <f t="shared" si="1"/>
        <v>-2.3949332140493777E-2</v>
      </c>
      <c r="AD35" s="4">
        <f t="shared" si="2"/>
        <v>7.8049765986227546E-3</v>
      </c>
      <c r="AE35" s="4">
        <f t="shared" si="3"/>
        <v>0.35334880325531015</v>
      </c>
      <c r="AF35" s="4">
        <f t="shared" si="4"/>
        <v>-0.48548460341259703</v>
      </c>
      <c r="AG35" s="4">
        <f t="shared" si="5"/>
        <v>-0.21706947707734112</v>
      </c>
    </row>
    <row r="36" spans="1:33" x14ac:dyDescent="0.25">
      <c r="A36" t="s">
        <v>15</v>
      </c>
      <c r="B36" t="s">
        <v>22</v>
      </c>
      <c r="C36">
        <v>-4.754838080638395</v>
      </c>
      <c r="D36">
        <v>6.614945092414759</v>
      </c>
      <c r="E36">
        <v>1.553602436126756</v>
      </c>
      <c r="F36">
        <v>1.8819316900799441</v>
      </c>
      <c r="G36">
        <v>2.5015895720904751</v>
      </c>
      <c r="H36">
        <v>4.5027482169666406</v>
      </c>
      <c r="J36" t="s">
        <v>15</v>
      </c>
      <c r="K36" t="s">
        <v>22</v>
      </c>
      <c r="L36">
        <v>-4.5283948436956676</v>
      </c>
      <c r="M36">
        <v>-1.4305096937727999</v>
      </c>
      <c r="N36">
        <v>1.12292717265394</v>
      </c>
      <c r="O36">
        <v>0.96512817368478498</v>
      </c>
      <c r="P36">
        <v>0.94221516037736452</v>
      </c>
      <c r="Q36">
        <v>1.9298064459309969</v>
      </c>
      <c r="S36" t="s">
        <v>15</v>
      </c>
      <c r="T36" t="s">
        <v>22</v>
      </c>
      <c r="U36">
        <f t="shared" si="0"/>
        <v>0.22644323694272739</v>
      </c>
      <c r="V36">
        <f>(N36-E36)</f>
        <v>-0.43067526347281593</v>
      </c>
      <c r="W36">
        <f>(O36-F36)</f>
        <v>-0.91680351639515911</v>
      </c>
      <c r="X36">
        <f>(P36-G36)</f>
        <v>-1.5593744117131105</v>
      </c>
      <c r="Y36">
        <f>Q36-H36</f>
        <v>-2.5729417710356435</v>
      </c>
      <c r="AA36" t="s">
        <v>15</v>
      </c>
      <c r="AB36" t="s">
        <v>22</v>
      </c>
      <c r="AC36" s="4">
        <f t="shared" si="1"/>
        <v>4.8785426109292943E-2</v>
      </c>
      <c r="AD36" s="4">
        <f t="shared" si="2"/>
        <v>-0.32181617723183853</v>
      </c>
      <c r="AE36" s="4">
        <f t="shared" si="3"/>
        <v>-0.64403529273378191</v>
      </c>
      <c r="AF36" s="4">
        <f t="shared" si="4"/>
        <v>-0.90561139951489578</v>
      </c>
      <c r="AG36" s="4">
        <f t="shared" si="5"/>
        <v>-0.79997509725836502</v>
      </c>
    </row>
    <row r="37" spans="1:33" x14ac:dyDescent="0.25">
      <c r="A37" t="s">
        <v>14</v>
      </c>
      <c r="B37" t="s">
        <v>22</v>
      </c>
      <c r="C37">
        <v>-4.1911798608354296</v>
      </c>
      <c r="D37">
        <v>6.4645791379688049</v>
      </c>
      <c r="E37">
        <v>1.905241587635881</v>
      </c>
      <c r="F37">
        <v>2.117416754084517</v>
      </c>
      <c r="G37">
        <v>5.0648711640427084</v>
      </c>
      <c r="H37">
        <v>7.2004972924333686</v>
      </c>
      <c r="J37" t="s">
        <v>14</v>
      </c>
      <c r="K37" t="s">
        <v>22</v>
      </c>
      <c r="L37">
        <v>-3.567163471778708</v>
      </c>
      <c r="M37">
        <v>-2.3471900794184921</v>
      </c>
      <c r="N37">
        <v>0.90718679157999293</v>
      </c>
      <c r="O37">
        <v>0.89184335834030892</v>
      </c>
      <c r="P37">
        <v>2.820215448799491</v>
      </c>
      <c r="Q37">
        <v>3.718843631441203</v>
      </c>
      <c r="S37" t="s">
        <v>14</v>
      </c>
      <c r="T37" t="s">
        <v>22</v>
      </c>
      <c r="U37">
        <f t="shared" si="0"/>
        <v>0.62401638905672163</v>
      </c>
      <c r="V37">
        <f>(N37-E37)</f>
        <v>-0.99805479605588809</v>
      </c>
      <c r="W37">
        <f>(O37-F37)</f>
        <v>-1.2255733957442081</v>
      </c>
      <c r="X37">
        <f>(P37-G37)</f>
        <v>-2.2446557152432174</v>
      </c>
      <c r="Y37">
        <f>Q37-H37</f>
        <v>-3.4816536609921656</v>
      </c>
      <c r="AA37" t="s">
        <v>14</v>
      </c>
      <c r="AB37" t="s">
        <v>22</v>
      </c>
      <c r="AC37" s="4">
        <f t="shared" si="1"/>
        <v>0.16086330864825552</v>
      </c>
      <c r="AD37" s="4">
        <f t="shared" si="2"/>
        <v>-0.70974592877216891</v>
      </c>
      <c r="AE37" s="4">
        <f t="shared" si="3"/>
        <v>-0.81453470285535112</v>
      </c>
      <c r="AF37" s="4">
        <f t="shared" si="4"/>
        <v>-0.56934205683610761</v>
      </c>
      <c r="AG37" s="4">
        <f t="shared" si="5"/>
        <v>-0.63770399427308122</v>
      </c>
    </row>
    <row r="38" spans="1:33" x14ac:dyDescent="0.25">
      <c r="A38" t="s">
        <v>13</v>
      </c>
      <c r="B38" t="s">
        <v>22</v>
      </c>
      <c r="C38">
        <v>-5.6212233435026739</v>
      </c>
      <c r="D38">
        <v>6.9414143630450784</v>
      </c>
      <c r="E38">
        <v>1.2621198884250471</v>
      </c>
      <c r="F38">
        <v>1.970664417332161</v>
      </c>
      <c r="G38">
        <v>1.8277240748389529</v>
      </c>
      <c r="H38">
        <v>4.0800227355135634</v>
      </c>
      <c r="J38" t="s">
        <v>13</v>
      </c>
      <c r="K38" t="s">
        <v>22</v>
      </c>
      <c r="L38">
        <v>-5.7528227649831578</v>
      </c>
      <c r="M38">
        <v>-1.1338995612419911</v>
      </c>
      <c r="N38">
        <v>0.84403103498118726</v>
      </c>
      <c r="O38">
        <v>2.4627052498508881</v>
      </c>
      <c r="P38">
        <v>1.078902819027526</v>
      </c>
      <c r="Q38">
        <v>3.832924087905571</v>
      </c>
      <c r="S38" t="s">
        <v>13</v>
      </c>
      <c r="T38" t="s">
        <v>22</v>
      </c>
      <c r="U38">
        <f t="shared" si="0"/>
        <v>-0.13159942148048387</v>
      </c>
      <c r="V38">
        <f>(N38-E38)</f>
        <v>-0.41808885344385982</v>
      </c>
      <c r="W38">
        <f>(O38-F38)</f>
        <v>0.4920408325187271</v>
      </c>
      <c r="X38">
        <f>(P38-G38)</f>
        <v>-0.74882125581142689</v>
      </c>
      <c r="Y38">
        <f>Q38-H38</f>
        <v>-0.24709864760799238</v>
      </c>
      <c r="AA38" t="s">
        <v>13</v>
      </c>
      <c r="AB38" t="s">
        <v>22</v>
      </c>
      <c r="AC38" s="4">
        <f t="shared" si="1"/>
        <v>-2.3140300333810239E-2</v>
      </c>
      <c r="AD38" s="4">
        <f t="shared" si="2"/>
        <v>-0.3970169932244868</v>
      </c>
      <c r="AE38" s="4">
        <f t="shared" si="3"/>
        <v>0.22197148871249822</v>
      </c>
      <c r="AF38" s="4">
        <f t="shared" si="4"/>
        <v>-0.5152510336924071</v>
      </c>
      <c r="AG38" s="4">
        <f t="shared" si="5"/>
        <v>-6.2454267195801175E-2</v>
      </c>
    </row>
    <row r="39" spans="1:33" x14ac:dyDescent="0.25">
      <c r="A39" t="s">
        <v>12</v>
      </c>
      <c r="B39" t="s">
        <v>22</v>
      </c>
      <c r="C39">
        <v>-4.5263318088717854</v>
      </c>
      <c r="D39">
        <v>6.3588770648541537</v>
      </c>
      <c r="E39">
        <v>1.5012323378979231</v>
      </c>
      <c r="F39">
        <v>1.229701276004034</v>
      </c>
      <c r="G39">
        <v>1.8681393048008419</v>
      </c>
      <c r="H39">
        <v>3.1517542957287672</v>
      </c>
      <c r="J39" t="s">
        <v>12</v>
      </c>
      <c r="K39" t="s">
        <v>22</v>
      </c>
      <c r="L39">
        <v>-4.35289295611895</v>
      </c>
      <c r="M39">
        <v>-1.9113920307271881</v>
      </c>
      <c r="N39">
        <v>0.94947281901420821</v>
      </c>
      <c r="O39">
        <v>1.548869722851929</v>
      </c>
      <c r="P39">
        <v>0.21492138289257429</v>
      </c>
      <c r="Q39">
        <v>1.7678658048431211</v>
      </c>
      <c r="S39" t="s">
        <v>12</v>
      </c>
      <c r="T39" t="s">
        <v>22</v>
      </c>
      <c r="U39">
        <f t="shared" si="0"/>
        <v>0.17343885275283544</v>
      </c>
      <c r="V39">
        <f>(N39-E39)</f>
        <v>-0.55175951888371488</v>
      </c>
      <c r="W39">
        <f>(O39-F39)</f>
        <v>0.31916844684789503</v>
      </c>
      <c r="X39">
        <f>(P39-G39)</f>
        <v>-1.6532179219082677</v>
      </c>
      <c r="Y39">
        <f>Q39-H39</f>
        <v>-1.3838884908856461</v>
      </c>
      <c r="AA39" t="s">
        <v>12</v>
      </c>
      <c r="AB39" t="s">
        <v>22</v>
      </c>
      <c r="AC39" s="4">
        <f t="shared" si="1"/>
        <v>3.9066215203082857E-2</v>
      </c>
      <c r="AD39" s="4">
        <f t="shared" si="2"/>
        <v>-0.45028633275406121</v>
      </c>
      <c r="AE39" s="4">
        <f t="shared" si="3"/>
        <v>0.22973567850474799</v>
      </c>
      <c r="AF39" s="4">
        <f t="shared" si="4"/>
        <v>-1.5872969344343821</v>
      </c>
      <c r="AG39" s="4">
        <f t="shared" si="5"/>
        <v>-0.56259973843296307</v>
      </c>
    </row>
    <row r="40" spans="1:33" x14ac:dyDescent="0.25">
      <c r="A40" t="s">
        <v>11</v>
      </c>
      <c r="B40" t="s">
        <v>22</v>
      </c>
      <c r="C40">
        <v>-4.3136223444375901</v>
      </c>
      <c r="D40">
        <v>6.759199635689531</v>
      </c>
      <c r="E40">
        <v>1.9599169335256481</v>
      </c>
      <c r="F40">
        <v>0.112042759605839</v>
      </c>
      <c r="G40">
        <v>4.9232334086681133</v>
      </c>
      <c r="H40">
        <v>5.0568510312747854</v>
      </c>
      <c r="J40" t="s">
        <v>11</v>
      </c>
      <c r="K40" t="s">
        <v>22</v>
      </c>
      <c r="L40">
        <v>-4.1608558119164609</v>
      </c>
      <c r="M40">
        <v>-1.78440901607595</v>
      </c>
      <c r="N40">
        <v>1.041638905318288</v>
      </c>
      <c r="O40">
        <v>0.19860916987201521</v>
      </c>
      <c r="P40">
        <v>2.1766354907286152</v>
      </c>
      <c r="Q40">
        <v>2.3922050710134468</v>
      </c>
      <c r="S40" t="s">
        <v>11</v>
      </c>
      <c r="T40" t="s">
        <v>22</v>
      </c>
      <c r="U40">
        <f t="shared" si="0"/>
        <v>0.15276653252112915</v>
      </c>
      <c r="V40">
        <f>(N40-E40)</f>
        <v>-0.91827802820736015</v>
      </c>
      <c r="W40">
        <f>(O40-F40)</f>
        <v>8.6566410266176216E-2</v>
      </c>
      <c r="X40">
        <f>(P40-G40)</f>
        <v>-2.7465979179394981</v>
      </c>
      <c r="Y40">
        <f>Q40-H40</f>
        <v>-2.6646459602613386</v>
      </c>
      <c r="AA40" t="s">
        <v>11</v>
      </c>
      <c r="AB40" t="s">
        <v>22</v>
      </c>
      <c r="AC40" s="4">
        <f t="shared" si="1"/>
        <v>3.6053319084098846E-2</v>
      </c>
      <c r="AD40" s="4">
        <f t="shared" si="2"/>
        <v>-0.61186802945571017</v>
      </c>
      <c r="AE40" s="4">
        <f t="shared" si="3"/>
        <v>0.55732092449370974</v>
      </c>
      <c r="AF40" s="4">
        <f t="shared" si="4"/>
        <v>-0.77370384069285414</v>
      </c>
      <c r="AG40" s="4">
        <f t="shared" si="5"/>
        <v>-0.71543184093963308</v>
      </c>
    </row>
    <row r="41" spans="1:33" x14ac:dyDescent="0.25">
      <c r="A41" t="s">
        <v>10</v>
      </c>
      <c r="B41" t="s">
        <v>22</v>
      </c>
      <c r="C41">
        <v>-5.3991965736756304</v>
      </c>
      <c r="D41">
        <v>6.829744160329235</v>
      </c>
      <c r="E41">
        <v>1.3965052020582569</v>
      </c>
      <c r="F41">
        <v>1.428583118643775</v>
      </c>
      <c r="G41">
        <v>0.29963955534451558</v>
      </c>
      <c r="H41">
        <v>1.872605031109585</v>
      </c>
      <c r="J41" t="s">
        <v>10</v>
      </c>
      <c r="K41" t="s">
        <v>22</v>
      </c>
      <c r="L41">
        <v>-5.5085828888885144</v>
      </c>
      <c r="M41">
        <v>-1.1203644325443829</v>
      </c>
      <c r="N41">
        <v>1.101796594180968</v>
      </c>
      <c r="O41">
        <v>2.5380753618020062</v>
      </c>
      <c r="P41">
        <v>0.21213150203250211</v>
      </c>
      <c r="Q41">
        <v>2.8155774857883422</v>
      </c>
      <c r="S41" t="s">
        <v>10</v>
      </c>
      <c r="T41" t="s">
        <v>22</v>
      </c>
      <c r="U41">
        <f t="shared" si="0"/>
        <v>-0.109386315212884</v>
      </c>
      <c r="V41">
        <f>(N41-E41)</f>
        <v>-0.29470860787728892</v>
      </c>
      <c r="W41">
        <f>(O41-F41)</f>
        <v>1.1094922431582313</v>
      </c>
      <c r="X41">
        <f>(P41-G41)</f>
        <v>-8.7508053312013473E-2</v>
      </c>
      <c r="Y41">
        <f>Q41-H41</f>
        <v>0.94297245467875723</v>
      </c>
      <c r="AA41" t="s">
        <v>10</v>
      </c>
      <c r="AB41" t="s">
        <v>22</v>
      </c>
      <c r="AC41" s="4">
        <f t="shared" si="1"/>
        <v>-2.0056568908145129E-2</v>
      </c>
      <c r="AD41" s="4">
        <f t="shared" si="2"/>
        <v>-0.23592714724932223</v>
      </c>
      <c r="AE41" s="4">
        <f t="shared" si="3"/>
        <v>0.55940900817533667</v>
      </c>
      <c r="AF41" s="4">
        <f t="shared" si="4"/>
        <v>-0.34198125138423757</v>
      </c>
      <c r="AG41" s="4">
        <f t="shared" si="5"/>
        <v>0.4022763411108416</v>
      </c>
    </row>
    <row r="42" spans="1:33" x14ac:dyDescent="0.25">
      <c r="A42" t="s">
        <v>9</v>
      </c>
      <c r="B42" t="s">
        <v>22</v>
      </c>
      <c r="C42">
        <v>-4.4994373359429432</v>
      </c>
      <c r="D42">
        <v>6.2811102560608809</v>
      </c>
      <c r="E42">
        <v>1.533377541691362</v>
      </c>
      <c r="F42">
        <v>1.3380017668339259</v>
      </c>
      <c r="G42">
        <v>0.83857728513143948</v>
      </c>
      <c r="H42">
        <v>2.2085259014785921</v>
      </c>
      <c r="J42" t="s">
        <v>9</v>
      </c>
      <c r="K42" t="s">
        <v>22</v>
      </c>
      <c r="L42">
        <v>-3.8789519921375728</v>
      </c>
      <c r="M42">
        <v>-2.1873168665807099</v>
      </c>
      <c r="N42">
        <v>0.80168832128500001</v>
      </c>
      <c r="O42">
        <v>1.4502858537591861</v>
      </c>
      <c r="P42">
        <v>0.70462923075729378</v>
      </c>
      <c r="Q42">
        <v>2.1705347846151608</v>
      </c>
      <c r="S42" t="s">
        <v>9</v>
      </c>
      <c r="T42" t="s">
        <v>22</v>
      </c>
      <c r="U42">
        <f t="shared" si="0"/>
        <v>0.62048534380537035</v>
      </c>
      <c r="V42">
        <f>(N42-E42)</f>
        <v>-0.73168922040636197</v>
      </c>
      <c r="W42">
        <f>(O42-F42)</f>
        <v>0.11228408692526015</v>
      </c>
      <c r="X42">
        <f>(P42-G42)</f>
        <v>-0.1339480543741457</v>
      </c>
      <c r="Y42">
        <f>Q42-H42</f>
        <v>-3.7991116863431262E-2</v>
      </c>
      <c r="AA42" t="s">
        <v>9</v>
      </c>
      <c r="AB42" t="s">
        <v>22</v>
      </c>
      <c r="AC42" s="4">
        <f t="shared" si="1"/>
        <v>0.14811566269086784</v>
      </c>
      <c r="AD42" s="4">
        <f t="shared" si="2"/>
        <v>-0.6266968585406183</v>
      </c>
      <c r="AE42" s="4">
        <f t="shared" si="3"/>
        <v>8.0539816693211572E-2</v>
      </c>
      <c r="AF42" s="4">
        <f t="shared" si="4"/>
        <v>-0.1735970565119147</v>
      </c>
      <c r="AG42" s="4">
        <f t="shared" si="5"/>
        <v>-1.7351263015868555E-2</v>
      </c>
    </row>
    <row r="43" spans="1:33" x14ac:dyDescent="0.25">
      <c r="A43" s="6" t="s">
        <v>43</v>
      </c>
      <c r="B43" s="6"/>
      <c r="C43" s="6"/>
      <c r="D43" s="6"/>
      <c r="E43" s="6"/>
      <c r="F43" s="6"/>
      <c r="G43" s="6"/>
      <c r="H43" s="6"/>
      <c r="J43" s="6" t="s">
        <v>44</v>
      </c>
      <c r="K43" s="6"/>
      <c r="L43" s="6"/>
      <c r="M43" s="6"/>
      <c r="N43" s="6"/>
      <c r="O43" s="6"/>
      <c r="P43" s="6"/>
      <c r="Q43" s="6"/>
      <c r="S43" s="6" t="s">
        <v>45</v>
      </c>
      <c r="T43" s="6"/>
      <c r="U43" s="6"/>
      <c r="V43" s="6"/>
      <c r="W43" s="6"/>
      <c r="X43" s="6"/>
      <c r="Y43" s="6"/>
      <c r="AA43" s="6" t="s">
        <v>46</v>
      </c>
      <c r="AB43" s="6"/>
      <c r="AC43" s="6"/>
      <c r="AD43" s="6"/>
      <c r="AE43" s="6"/>
      <c r="AF43" s="6"/>
      <c r="AG43" s="6"/>
    </row>
    <row r="44" spans="1:33" x14ac:dyDescent="0.25">
      <c r="A44" s="1" t="s">
        <v>0</v>
      </c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s="1" t="s">
        <v>6</v>
      </c>
      <c r="H44" s="1" t="s">
        <v>7</v>
      </c>
      <c r="J44" s="1" t="s">
        <v>0</v>
      </c>
      <c r="K44" s="1" t="s">
        <v>1</v>
      </c>
      <c r="L44" s="1" t="s">
        <v>2</v>
      </c>
      <c r="M44" s="1" t="s">
        <v>42</v>
      </c>
      <c r="N44" s="1" t="s">
        <v>4</v>
      </c>
      <c r="O44" s="1" t="s">
        <v>5</v>
      </c>
      <c r="P44" s="1" t="s">
        <v>6</v>
      </c>
      <c r="Q44" s="1" t="s">
        <v>7</v>
      </c>
      <c r="S44" s="1" t="s">
        <v>0</v>
      </c>
      <c r="T44" s="1" t="s">
        <v>1</v>
      </c>
      <c r="U44" s="1" t="s">
        <v>2</v>
      </c>
      <c r="V44" s="1" t="s">
        <v>4</v>
      </c>
      <c r="W44" s="1" t="s">
        <v>5</v>
      </c>
      <c r="X44" s="1" t="s">
        <v>6</v>
      </c>
      <c r="Y44" s="1" t="s">
        <v>7</v>
      </c>
      <c r="AA44" s="1" t="s">
        <v>0</v>
      </c>
      <c r="AB44" s="1" t="s">
        <v>1</v>
      </c>
      <c r="AC44" s="1" t="s">
        <v>2</v>
      </c>
      <c r="AD44" s="1" t="s">
        <v>4</v>
      </c>
      <c r="AE44" s="1" t="s">
        <v>5</v>
      </c>
      <c r="AF44" s="1" t="s">
        <v>6</v>
      </c>
      <c r="AG44" s="1" t="s">
        <v>7</v>
      </c>
    </row>
    <row r="45" spans="1:33" x14ac:dyDescent="0.25">
      <c r="A45" t="s">
        <v>8</v>
      </c>
      <c r="B45" t="s">
        <v>24</v>
      </c>
      <c r="C45" s="5">
        <v>1.870255025719984E-29</v>
      </c>
      <c r="D45" s="5">
        <v>9.6289162305353087E-27</v>
      </c>
      <c r="E45" s="5">
        <v>1.521353578593527E-37</v>
      </c>
      <c r="F45" s="5">
        <v>6.242549071725335E-57</v>
      </c>
      <c r="G45" s="5">
        <v>1.369560067410264E-39</v>
      </c>
      <c r="H45" s="5">
        <v>7.376386231108883E-53</v>
      </c>
      <c r="J45" t="s">
        <v>8</v>
      </c>
      <c r="K45" t="s">
        <v>24</v>
      </c>
      <c r="L45" s="5">
        <v>7.6462472744716817E-30</v>
      </c>
      <c r="M45" s="5">
        <v>1.796373564463073E-28</v>
      </c>
      <c r="N45" s="5">
        <v>1.174434150945167E-25</v>
      </c>
      <c r="O45" s="5">
        <v>3.0241736308354782E-41</v>
      </c>
      <c r="P45" s="5">
        <v>2.8075378891858141E-43</v>
      </c>
      <c r="Q45" s="5">
        <v>6.5718686873350123E-41</v>
      </c>
    </row>
    <row r="46" spans="1:33" x14ac:dyDescent="0.25">
      <c r="A46" t="s">
        <v>19</v>
      </c>
      <c r="B46" t="s">
        <v>24</v>
      </c>
      <c r="C46" s="5">
        <v>2.186885470085804E-3</v>
      </c>
      <c r="D46" s="5">
        <v>1.0971050464238999E-5</v>
      </c>
      <c r="E46" s="5">
        <v>5.4515357207478084E-10</v>
      </c>
      <c r="F46" s="5">
        <v>2.46449478174307E-11</v>
      </c>
      <c r="G46" s="5">
        <v>1.0861934981806629E-17</v>
      </c>
      <c r="H46" s="5">
        <v>2.1660427379248399E-10</v>
      </c>
      <c r="J46" t="s">
        <v>19</v>
      </c>
      <c r="K46" t="s">
        <v>24</v>
      </c>
      <c r="L46" s="5">
        <v>1.5261525842312359E-3</v>
      </c>
      <c r="M46" s="5">
        <v>1.192169901892356E-2</v>
      </c>
      <c r="N46" s="5">
        <v>2.1345623709694558E-6</v>
      </c>
      <c r="O46" s="5">
        <v>3.670533632701676E-6</v>
      </c>
      <c r="P46" s="5">
        <v>2.731252320469319E-3</v>
      </c>
      <c r="Q46" s="5">
        <v>6.0798835551851137E-6</v>
      </c>
    </row>
    <row r="47" spans="1:33" x14ac:dyDescent="0.25">
      <c r="A47" t="s">
        <v>18</v>
      </c>
      <c r="B47" t="s">
        <v>24</v>
      </c>
      <c r="C47" s="5">
        <v>0.84567596546246349</v>
      </c>
      <c r="D47" s="5">
        <v>0.38706777409887122</v>
      </c>
      <c r="E47" s="5">
        <v>2.6646815872033089E-3</v>
      </c>
      <c r="F47" s="5">
        <v>8.1915358103004897E-3</v>
      </c>
      <c r="G47" s="5">
        <v>0.11651567780971531</v>
      </c>
      <c r="H47" s="5">
        <v>0.17290442445402421</v>
      </c>
      <c r="J47" t="s">
        <v>18</v>
      </c>
      <c r="K47" t="s">
        <v>24</v>
      </c>
      <c r="L47" s="5">
        <v>1.439766423571996E-2</v>
      </c>
      <c r="M47" s="5">
        <v>4.7256662096472488E-2</v>
      </c>
      <c r="N47" s="5">
        <v>7.7247702372052325E-5</v>
      </c>
      <c r="O47" s="5">
        <v>3.4384197376532478E-5</v>
      </c>
      <c r="P47" s="5">
        <v>3.423963009564159E-4</v>
      </c>
      <c r="Q47" s="5">
        <v>1.12940149702621E-4</v>
      </c>
    </row>
    <row r="48" spans="1:33" x14ac:dyDescent="0.25">
      <c r="A48" t="s">
        <v>17</v>
      </c>
      <c r="B48" t="s">
        <v>24</v>
      </c>
      <c r="C48" s="5">
        <v>8.6489305771788302E-2</v>
      </c>
      <c r="D48" s="5">
        <v>6.5102117819604931E-5</v>
      </c>
      <c r="E48" s="5">
        <v>2.0888682366032481E-8</v>
      </c>
      <c r="F48" s="5">
        <v>2.044396942017106E-7</v>
      </c>
      <c r="G48" s="5">
        <v>4.1943343591381922E-14</v>
      </c>
      <c r="H48" s="5">
        <v>8.9442313721120614E-4</v>
      </c>
      <c r="J48" t="s">
        <v>17</v>
      </c>
      <c r="K48" t="s">
        <v>24</v>
      </c>
      <c r="L48" s="5">
        <v>2.742657545679409E-2</v>
      </c>
      <c r="M48" s="5">
        <v>7.0347586175583694E-3</v>
      </c>
      <c r="N48" s="5">
        <v>6.6958715976998913E-8</v>
      </c>
      <c r="O48" s="5">
        <v>1.059679852055731E-8</v>
      </c>
      <c r="P48" s="5">
        <v>2.4307793647960602E-3</v>
      </c>
      <c r="Q48" s="5">
        <v>1.115500722419454E-8</v>
      </c>
    </row>
    <row r="49" spans="1:33" x14ac:dyDescent="0.25">
      <c r="A49" t="s">
        <v>16</v>
      </c>
      <c r="B49" t="s">
        <v>24</v>
      </c>
      <c r="C49" s="5">
        <v>1.7711740431592991E-2</v>
      </c>
      <c r="D49" s="5">
        <v>0.1372898070431422</v>
      </c>
      <c r="E49" s="5">
        <v>1.206114707088497E-3</v>
      </c>
      <c r="F49" s="5">
        <v>2.85955691756472E-3</v>
      </c>
      <c r="G49" s="5">
        <v>7.5431709030372382E-5</v>
      </c>
      <c r="H49" s="5">
        <v>6.9224539900131924E-3</v>
      </c>
      <c r="J49" t="s">
        <v>16</v>
      </c>
      <c r="K49" t="s">
        <v>24</v>
      </c>
      <c r="L49" s="5">
        <v>0.12629113019000979</v>
      </c>
      <c r="M49" s="5">
        <v>2.7375871379653801E-3</v>
      </c>
      <c r="N49" s="5">
        <v>2.6868837664316402E-6</v>
      </c>
      <c r="O49" s="5">
        <v>6.511062648903264E-5</v>
      </c>
      <c r="P49" s="5">
        <v>9.4370759247342569E-4</v>
      </c>
      <c r="Q49" s="5">
        <v>1.6170792589127251E-4</v>
      </c>
    </row>
    <row r="50" spans="1:33" x14ac:dyDescent="0.25">
      <c r="A50" t="s">
        <v>15</v>
      </c>
      <c r="B50" t="s">
        <v>24</v>
      </c>
      <c r="C50" s="5">
        <v>0.17812407753271081</v>
      </c>
      <c r="D50" s="5">
        <v>3.8183185478590398E-7</v>
      </c>
      <c r="E50" s="5">
        <v>1.648009311328787E-8</v>
      </c>
      <c r="F50" s="5">
        <v>4.6025966785190721E-8</v>
      </c>
      <c r="G50" s="5">
        <v>4.6413212093437347E-17</v>
      </c>
      <c r="H50" s="5">
        <v>1.7101095105716941E-7</v>
      </c>
      <c r="J50" t="s">
        <v>15</v>
      </c>
      <c r="K50" t="s">
        <v>24</v>
      </c>
      <c r="L50" s="5">
        <v>2.156401277337992E-3</v>
      </c>
      <c r="M50" s="5">
        <v>2.2696904714781171E-4</v>
      </c>
      <c r="N50" s="5">
        <v>1.0857514970246719E-6</v>
      </c>
      <c r="O50" s="5">
        <v>2.6646400505565539E-8</v>
      </c>
      <c r="P50" s="5">
        <v>6.3099772255902E-4</v>
      </c>
      <c r="Q50" s="5">
        <v>1.7590145311646111E-7</v>
      </c>
    </row>
    <row r="51" spans="1:33" x14ac:dyDescent="0.25">
      <c r="A51" t="s">
        <v>14</v>
      </c>
      <c r="B51" t="s">
        <v>24</v>
      </c>
      <c r="C51" s="5">
        <v>0.58802694023558</v>
      </c>
      <c r="D51" s="5">
        <v>0.89432628815711457</v>
      </c>
      <c r="E51" s="5">
        <v>8.116374297309454E-3</v>
      </c>
      <c r="F51" s="5">
        <v>9.7178515115528857E-2</v>
      </c>
      <c r="G51" s="5">
        <v>0.37319278798520672</v>
      </c>
      <c r="H51" s="5">
        <v>9.3662136617558969E-2</v>
      </c>
      <c r="J51" t="s">
        <v>14</v>
      </c>
      <c r="K51" t="s">
        <v>24</v>
      </c>
      <c r="L51" s="5">
        <v>3.1742744958423957E-5</v>
      </c>
      <c r="M51" s="5">
        <v>1.5164183905005591E-8</v>
      </c>
      <c r="N51" s="5">
        <v>1.015272398332591E-8</v>
      </c>
      <c r="O51" s="5">
        <v>1.042765230518167E-9</v>
      </c>
      <c r="P51" s="5">
        <v>3.4975323047965968E-8</v>
      </c>
      <c r="Q51" s="5">
        <v>3.1235759819143722E-9</v>
      </c>
    </row>
    <row r="52" spans="1:33" x14ac:dyDescent="0.25">
      <c r="A52" t="s">
        <v>13</v>
      </c>
      <c r="B52" t="s">
        <v>24</v>
      </c>
      <c r="C52" s="5">
        <v>4.317106583357511E-3</v>
      </c>
      <c r="D52" s="5">
        <v>1.8317926658770849E-5</v>
      </c>
      <c r="E52" s="5">
        <v>4.2573424833501593E-3</v>
      </c>
      <c r="F52" s="5">
        <v>7.003563694701068E-7</v>
      </c>
      <c r="G52" s="5">
        <v>2.86563947333402E-13</v>
      </c>
      <c r="H52" s="5">
        <v>6.0702565835044317E-6</v>
      </c>
      <c r="J52" t="s">
        <v>13</v>
      </c>
      <c r="K52" t="s">
        <v>24</v>
      </c>
      <c r="L52" s="5">
        <v>0.13451651746359949</v>
      </c>
      <c r="M52" s="5">
        <v>2.387194795218704E-6</v>
      </c>
      <c r="N52" s="5">
        <v>3.2312049544640371E-12</v>
      </c>
      <c r="O52" s="5">
        <v>2.150132442333136E-12</v>
      </c>
      <c r="P52" s="5">
        <v>1.3422666370783071E-12</v>
      </c>
      <c r="Q52" s="5">
        <v>0.21080480271730251</v>
      </c>
    </row>
    <row r="53" spans="1:33" x14ac:dyDescent="0.25">
      <c r="A53" t="s">
        <v>12</v>
      </c>
      <c r="B53" t="s">
        <v>24</v>
      </c>
      <c r="C53" s="5">
        <v>5.3780287395588649E-6</v>
      </c>
      <c r="D53" s="5">
        <v>2.1005572896425069E-5</v>
      </c>
      <c r="E53" s="5">
        <v>1.069600841485463E-6</v>
      </c>
      <c r="F53" s="5">
        <v>2.1775047376134511E-7</v>
      </c>
      <c r="G53" s="5">
        <v>5.0983435888098933E-12</v>
      </c>
      <c r="H53" s="5">
        <v>1.282257397341545E-5</v>
      </c>
      <c r="J53" t="s">
        <v>12</v>
      </c>
      <c r="K53" t="s">
        <v>24</v>
      </c>
      <c r="L53" s="5">
        <v>1.959529360528229E-3</v>
      </c>
      <c r="M53" s="5">
        <v>4.3725481738845232E-5</v>
      </c>
      <c r="N53" s="5">
        <v>1.0527679536036531E-8</v>
      </c>
      <c r="O53" s="5">
        <v>3.9791070815567412E-8</v>
      </c>
      <c r="P53" s="5">
        <v>3.191539476612441E-15</v>
      </c>
      <c r="Q53" s="5">
        <v>4.3534617158889867E-8</v>
      </c>
    </row>
    <row r="54" spans="1:33" x14ac:dyDescent="0.25">
      <c r="A54" t="s">
        <v>11</v>
      </c>
      <c r="B54" t="s">
        <v>24</v>
      </c>
      <c r="C54" s="5">
        <v>1</v>
      </c>
      <c r="D54" s="5">
        <v>1</v>
      </c>
      <c r="E54" s="5">
        <v>1</v>
      </c>
      <c r="F54" s="5">
        <v>1</v>
      </c>
      <c r="G54" s="5">
        <v>1</v>
      </c>
      <c r="H54" s="5">
        <v>1</v>
      </c>
      <c r="J54" t="s">
        <v>11</v>
      </c>
      <c r="K54" t="s">
        <v>24</v>
      </c>
      <c r="L54" s="5">
        <v>6.2705833199706157E-3</v>
      </c>
      <c r="M54" s="5">
        <v>1.225194960412186E-5</v>
      </c>
      <c r="N54" s="5">
        <v>1.6573946208496101E-7</v>
      </c>
      <c r="O54" s="5">
        <v>4.3449347249047642E-5</v>
      </c>
      <c r="P54" s="5">
        <v>3.8414265309931632E-2</v>
      </c>
      <c r="Q54" s="5">
        <v>9.0829413446512922E-2</v>
      </c>
    </row>
    <row r="55" spans="1:33" x14ac:dyDescent="0.25">
      <c r="A55" t="s">
        <v>10</v>
      </c>
      <c r="B55" t="s">
        <v>24</v>
      </c>
      <c r="C55" s="5">
        <v>4.8235716935445802E-4</v>
      </c>
      <c r="D55" s="5">
        <v>2.1892415938416778E-3</v>
      </c>
      <c r="E55" s="5">
        <v>2.9619377480650291E-4</v>
      </c>
      <c r="F55" s="5">
        <v>7.0661629663333836E-5</v>
      </c>
      <c r="G55" s="5">
        <v>3.639296988983139E-6</v>
      </c>
      <c r="H55" s="5">
        <v>7.3304587273694975E-4</v>
      </c>
      <c r="J55" t="s">
        <v>10</v>
      </c>
      <c r="K55" t="s">
        <v>24</v>
      </c>
      <c r="L55" s="5">
        <v>8.1248031888973295E-4</v>
      </c>
      <c r="M55" s="5">
        <v>0.12480040457655581</v>
      </c>
      <c r="N55" s="5">
        <v>2.499436590852307E-5</v>
      </c>
      <c r="O55" s="5">
        <v>1.1357289010237269E-5</v>
      </c>
      <c r="P55" s="5">
        <v>2.909598434823122E-5</v>
      </c>
      <c r="Q55" s="5">
        <v>5.7307609495515112E-5</v>
      </c>
    </row>
    <row r="56" spans="1:33" x14ac:dyDescent="0.25">
      <c r="A56" t="s">
        <v>9</v>
      </c>
      <c r="B56" t="s">
        <v>24</v>
      </c>
      <c r="C56" s="5">
        <v>3.3204499454126457E-2</v>
      </c>
      <c r="D56" s="5">
        <v>9.0602603110846659E-4</v>
      </c>
      <c r="E56" s="5">
        <v>3.6564502928939469E-4</v>
      </c>
      <c r="F56" s="5">
        <v>1.647612647831431E-6</v>
      </c>
      <c r="G56" s="5">
        <v>3.6963466799492409E-9</v>
      </c>
      <c r="H56" s="5">
        <v>4.5848642591935809E-6</v>
      </c>
      <c r="J56" t="s">
        <v>9</v>
      </c>
      <c r="K56" t="s">
        <v>24</v>
      </c>
      <c r="L56" s="5">
        <v>5.4028826168448594E-3</v>
      </c>
      <c r="M56" s="5">
        <v>4.5416041623785909E-3</v>
      </c>
      <c r="N56" s="5">
        <v>2.3287249243727341E-3</v>
      </c>
      <c r="O56" s="5">
        <v>3.0549160496692219E-6</v>
      </c>
      <c r="P56" s="5">
        <v>4.4963878238254073E-3</v>
      </c>
      <c r="Q56" s="5">
        <v>3.7788277785225011E-6</v>
      </c>
    </row>
    <row r="57" spans="1:33" x14ac:dyDescent="0.25">
      <c r="A57" s="6" t="s">
        <v>43</v>
      </c>
      <c r="B57" s="6"/>
      <c r="C57" s="6"/>
      <c r="D57" s="6"/>
      <c r="E57" s="6"/>
      <c r="F57" s="6"/>
      <c r="G57" s="6"/>
      <c r="H57" s="6"/>
      <c r="J57" s="6" t="s">
        <v>44</v>
      </c>
      <c r="K57" s="6"/>
      <c r="L57" s="6"/>
      <c r="M57" s="6"/>
      <c r="N57" s="6"/>
      <c r="O57" s="6"/>
      <c r="P57" s="6"/>
      <c r="Q57" s="6"/>
      <c r="S57" s="6" t="s">
        <v>45</v>
      </c>
      <c r="T57" s="6"/>
      <c r="U57" s="6"/>
      <c r="V57" s="6"/>
      <c r="W57" s="6"/>
      <c r="X57" s="6"/>
      <c r="Y57" s="6"/>
      <c r="AA57" s="6" t="s">
        <v>46</v>
      </c>
      <c r="AB57" s="6"/>
      <c r="AC57" s="6"/>
      <c r="AD57" s="6"/>
      <c r="AE57" s="6"/>
      <c r="AF57" s="6"/>
      <c r="AG57" s="6"/>
    </row>
    <row r="58" spans="1:33" x14ac:dyDescent="0.25">
      <c r="A58" s="1" t="s">
        <v>0</v>
      </c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 t="s">
        <v>6</v>
      </c>
      <c r="H58" s="1" t="s">
        <v>7</v>
      </c>
      <c r="J58" s="1" t="s">
        <v>0</v>
      </c>
      <c r="K58" s="1" t="s">
        <v>1</v>
      </c>
      <c r="L58" s="1" t="s">
        <v>2</v>
      </c>
      <c r="M58" s="1" t="s">
        <v>42</v>
      </c>
      <c r="N58" s="1" t="s">
        <v>4</v>
      </c>
      <c r="O58" s="1" t="s">
        <v>5</v>
      </c>
      <c r="P58" s="1" t="s">
        <v>6</v>
      </c>
      <c r="Q58" s="1" t="s">
        <v>7</v>
      </c>
      <c r="S58" s="1" t="s">
        <v>0</v>
      </c>
      <c r="T58" s="1" t="s">
        <v>1</v>
      </c>
      <c r="U58" s="1" t="s">
        <v>2</v>
      </c>
      <c r="V58" s="1" t="s">
        <v>4</v>
      </c>
      <c r="W58" s="1" t="s">
        <v>5</v>
      </c>
      <c r="X58" s="1" t="s">
        <v>6</v>
      </c>
      <c r="Y58" s="1" t="s">
        <v>7</v>
      </c>
      <c r="AA58" s="1" t="s">
        <v>0</v>
      </c>
      <c r="AB58" s="1" t="s">
        <v>1</v>
      </c>
      <c r="AC58" s="1" t="s">
        <v>2</v>
      </c>
      <c r="AD58" s="1" t="s">
        <v>4</v>
      </c>
      <c r="AE58" s="1" t="s">
        <v>5</v>
      </c>
      <c r="AF58" s="1" t="s">
        <v>6</v>
      </c>
      <c r="AG58" s="1" t="s">
        <v>7</v>
      </c>
    </row>
    <row r="59" spans="1:33" x14ac:dyDescent="0.25">
      <c r="A59" t="s">
        <v>8</v>
      </c>
      <c r="B59" t="s">
        <v>21</v>
      </c>
      <c r="C59">
        <v>0.73433186425388575</v>
      </c>
      <c r="D59">
        <v>0.56559118372080575</v>
      </c>
      <c r="E59">
        <v>0.2405770870430694</v>
      </c>
      <c r="F59">
        <v>5.8876365175985121</v>
      </c>
      <c r="G59">
        <v>0.99844550176079128</v>
      </c>
      <c r="H59">
        <v>5.6235150912860004</v>
      </c>
      <c r="J59" t="s">
        <v>8</v>
      </c>
      <c r="K59" t="s">
        <v>21</v>
      </c>
      <c r="L59">
        <v>1.0168747985830091</v>
      </c>
      <c r="M59">
        <v>0.9448356312272379</v>
      </c>
      <c r="N59">
        <v>0.32800070247384372</v>
      </c>
      <c r="O59">
        <v>1.314966847904496</v>
      </c>
      <c r="P59">
        <v>0.73164562979444392</v>
      </c>
      <c r="Q59">
        <v>1.1319448937739629</v>
      </c>
      <c r="S59" t="s">
        <v>8</v>
      </c>
      <c r="T59" t="s">
        <v>21</v>
      </c>
      <c r="U59">
        <f t="shared" si="0"/>
        <v>0.28254293432912336</v>
      </c>
      <c r="V59">
        <f>(N59-E59)</f>
        <v>8.7423615430774315E-2</v>
      </c>
      <c r="W59">
        <f>(O59-F59)</f>
        <v>-4.5726696696940161</v>
      </c>
      <c r="X59">
        <f>(P59-G59)</f>
        <v>-0.26679987196634736</v>
      </c>
      <c r="Y59">
        <f>Q59-H59</f>
        <v>-4.4915701975120372</v>
      </c>
      <c r="AA59" t="s">
        <v>8</v>
      </c>
      <c r="AB59" t="s">
        <v>21</v>
      </c>
      <c r="AC59">
        <f>U59/((ABS(L59)+ABS(C59))/2)*100</f>
        <v>32.268371326478793</v>
      </c>
      <c r="AD59">
        <f>V59/((ABS(N59)+ABS(E59))/2)*100</f>
        <v>30.751681491129997</v>
      </c>
      <c r="AE59">
        <f>W59/((ABS(O59)+ABS(F59))/2)*100</f>
        <v>-126.97269133532731</v>
      </c>
      <c r="AF59">
        <f>X59/((ABS(P59)+ABS(G59))/2)*100</f>
        <v>-30.842291148734148</v>
      </c>
      <c r="AG59">
        <f>Y59/((ABS(Q59)+ABS(H59))/2)*100</f>
        <v>-132.97599889409065</v>
      </c>
    </row>
    <row r="60" spans="1:33" x14ac:dyDescent="0.25">
      <c r="A60" t="s">
        <v>19</v>
      </c>
      <c r="B60" t="s">
        <v>21</v>
      </c>
      <c r="C60">
        <v>0.33287546355249459</v>
      </c>
      <c r="D60">
        <v>0.36436507815389768</v>
      </c>
      <c r="E60">
        <v>9.8763702158649783E-2</v>
      </c>
      <c r="F60">
        <v>1.0335613330314299</v>
      </c>
      <c r="G60">
        <v>9.4984848075717207E-2</v>
      </c>
      <c r="H60">
        <v>1.0338466919702189</v>
      </c>
      <c r="J60" t="s">
        <v>19</v>
      </c>
      <c r="K60" t="s">
        <v>21</v>
      </c>
      <c r="L60">
        <v>0.2169794160898855</v>
      </c>
      <c r="M60">
        <v>0.32225588844988728</v>
      </c>
      <c r="N60">
        <v>0.22297277485899039</v>
      </c>
      <c r="O60">
        <v>0.37757740624302188</v>
      </c>
      <c r="P60">
        <v>2.380886666762979E-2</v>
      </c>
      <c r="Q60">
        <v>0.36582570591616781</v>
      </c>
      <c r="S60" t="s">
        <v>19</v>
      </c>
      <c r="T60" t="s">
        <v>21</v>
      </c>
      <c r="U60">
        <f t="shared" si="0"/>
        <v>-0.11589604746260909</v>
      </c>
      <c r="V60">
        <f>(N60-E60)</f>
        <v>0.12420907270034061</v>
      </c>
      <c r="W60">
        <f>(O60-F60)</f>
        <v>-0.655983926788408</v>
      </c>
      <c r="X60">
        <f>(P60-G60)</f>
        <v>-7.1175981408087424E-2</v>
      </c>
      <c r="Y60">
        <f>Q60-H60</f>
        <v>-0.66802098605405114</v>
      </c>
      <c r="AA60" t="s">
        <v>19</v>
      </c>
      <c r="AB60" t="s">
        <v>21</v>
      </c>
      <c r="AC60">
        <f>U60/((ABS(L60)+ABS(C60))/2)*100</f>
        <v>-42.155140111873401</v>
      </c>
      <c r="AD60">
        <f>V60/((ABS(N60)+ABS(E60))/2)*100</f>
        <v>77.211681965132271</v>
      </c>
      <c r="AE60">
        <f>W60/((ABS(O60)+ABS(F60))/2)*100</f>
        <v>-92.972279554267971</v>
      </c>
      <c r="AF60">
        <f>X60/((ABS(P60)+ABS(G60))/2)*100</f>
        <v>-119.83122434021472</v>
      </c>
      <c r="AG60">
        <f>Y60/((ABS(Q60)+ABS(H60))/2)*100</f>
        <v>-95.453905794357922</v>
      </c>
    </row>
    <row r="61" spans="1:33" x14ac:dyDescent="0.25">
      <c r="A61" t="s">
        <v>18</v>
      </c>
      <c r="B61" t="s">
        <v>21</v>
      </c>
      <c r="C61">
        <v>0.12635249798017029</v>
      </c>
      <c r="D61">
        <v>0.1217098881687505</v>
      </c>
      <c r="E61">
        <v>4.9851153333429023E-2</v>
      </c>
      <c r="F61">
        <v>0.18978965039303031</v>
      </c>
      <c r="G61">
        <v>7.3550858141055012E-2</v>
      </c>
      <c r="H61">
        <v>0.20662210118417301</v>
      </c>
      <c r="J61" t="s">
        <v>18</v>
      </c>
      <c r="K61" t="s">
        <v>21</v>
      </c>
      <c r="L61">
        <v>0.16954017877715311</v>
      </c>
      <c r="M61">
        <v>0.22478691409962751</v>
      </c>
      <c r="N61">
        <v>0.1582617356524306</v>
      </c>
      <c r="O61">
        <v>0.1480164989188831</v>
      </c>
      <c r="P61">
        <v>7.1322626621306756E-2</v>
      </c>
      <c r="Q61">
        <v>0.1930253160846111</v>
      </c>
      <c r="S61" t="s">
        <v>18</v>
      </c>
      <c r="T61" t="s">
        <v>21</v>
      </c>
      <c r="U61">
        <f t="shared" si="0"/>
        <v>4.3187680796982819E-2</v>
      </c>
      <c r="V61">
        <f>(N61-E61)</f>
        <v>0.10841058231900158</v>
      </c>
      <c r="W61">
        <f>(O61-F61)</f>
        <v>-4.1773151474147202E-2</v>
      </c>
      <c r="X61">
        <f>(P61-G61)</f>
        <v>-2.2282315197482555E-3</v>
      </c>
      <c r="Y61">
        <f>Q61-H61</f>
        <v>-1.3596785099561914E-2</v>
      </c>
      <c r="AA61" t="s">
        <v>18</v>
      </c>
      <c r="AB61" t="s">
        <v>21</v>
      </c>
      <c r="AC61">
        <f>U61/((ABS(L61)+ABS(C61))/2)*100</f>
        <v>29.19144959603257</v>
      </c>
      <c r="AD61">
        <f>V61/((ABS(N61)+ABS(E61))/2)*100</f>
        <v>104.1843999641633</v>
      </c>
      <c r="AE61">
        <f>W61/((ABS(O61)+ABS(F61))/2)*100</f>
        <v>-24.732025488130439</v>
      </c>
      <c r="AF61">
        <f>X61/((ABS(P61)+ABS(G61))/2)*100</f>
        <v>-3.0761067470741912</v>
      </c>
      <c r="AG61">
        <f>Y61/((ABS(Q61)+ABS(H61))/2)*100</f>
        <v>-6.8043903260945404</v>
      </c>
    </row>
    <row r="62" spans="1:33" x14ac:dyDescent="0.25">
      <c r="A62" t="s">
        <v>17</v>
      </c>
      <c r="B62" t="s">
        <v>21</v>
      </c>
      <c r="C62">
        <v>0.1540117063214923</v>
      </c>
      <c r="D62">
        <v>0.21340737787470901</v>
      </c>
      <c r="E62">
        <v>0.14825882795245751</v>
      </c>
      <c r="F62">
        <v>0.1624306012083187</v>
      </c>
      <c r="G62">
        <v>0.1555178441993682</v>
      </c>
      <c r="H62">
        <v>0.25270566939686118</v>
      </c>
      <c r="J62" t="s">
        <v>17</v>
      </c>
      <c r="K62" t="s">
        <v>21</v>
      </c>
      <c r="L62">
        <v>0.15689375613400519</v>
      </c>
      <c r="M62">
        <v>0.28276938343548708</v>
      </c>
      <c r="N62">
        <v>0.24914005501228681</v>
      </c>
      <c r="O62">
        <v>0.129325404357094</v>
      </c>
      <c r="P62">
        <v>1.948216081558444E-3</v>
      </c>
      <c r="Q62">
        <v>0.1289058639969361</v>
      </c>
      <c r="S62" t="s">
        <v>17</v>
      </c>
      <c r="T62" t="s">
        <v>21</v>
      </c>
      <c r="U62">
        <f t="shared" si="0"/>
        <v>2.8820498125128879E-3</v>
      </c>
      <c r="V62">
        <f>(N62-E62)</f>
        <v>0.1008812270598293</v>
      </c>
      <c r="W62">
        <f>(O62-F62)</f>
        <v>-3.3105196851224705E-2</v>
      </c>
      <c r="X62">
        <f>(P62-G62)</f>
        <v>-0.15356962811780975</v>
      </c>
      <c r="Y62">
        <f>Q62-H62</f>
        <v>-0.12379980539992508</v>
      </c>
      <c r="AA62" t="s">
        <v>17</v>
      </c>
      <c r="AB62" t="s">
        <v>21</v>
      </c>
      <c r="AC62">
        <f>U62/((ABS(L62)+ABS(C62))/2)*100</f>
        <v>1.8539718085045995</v>
      </c>
      <c r="AD62">
        <f>V62/((ABS(N62)+ABS(E62))/2)*100</f>
        <v>50.770765286111327</v>
      </c>
      <c r="AE62">
        <f>W62/((ABS(O62)+ABS(F62))/2)*100</f>
        <v>-22.693755206216249</v>
      </c>
      <c r="AF62">
        <f>X62/((ABS(P62)+ABS(G62))/2)*100</f>
        <v>-195.05108319066915</v>
      </c>
      <c r="AG62">
        <f>Y62/((ABS(Q62)+ABS(H62))/2)*100</f>
        <v>-64.882633026802182</v>
      </c>
    </row>
    <row r="63" spans="1:33" x14ac:dyDescent="0.25">
      <c r="A63" t="s">
        <v>16</v>
      </c>
      <c r="B63" t="s">
        <v>21</v>
      </c>
      <c r="C63">
        <v>8.746002557252841E-2</v>
      </c>
      <c r="D63">
        <v>0.21751559507958801</v>
      </c>
      <c r="E63">
        <v>0.18186243411784339</v>
      </c>
      <c r="F63">
        <v>5.1293793360257169E-2</v>
      </c>
      <c r="G63">
        <v>0.29496313805244001</v>
      </c>
      <c r="H63">
        <v>0.28073223971280759</v>
      </c>
      <c r="J63" t="s">
        <v>16</v>
      </c>
      <c r="K63" t="s">
        <v>21</v>
      </c>
      <c r="L63">
        <v>0.11478897660643191</v>
      </c>
      <c r="M63">
        <v>0.26777124160581589</v>
      </c>
      <c r="N63">
        <v>0.25481175513253662</v>
      </c>
      <c r="O63">
        <v>6.1432866180046487E-2</v>
      </c>
      <c r="P63">
        <v>2.1306896169177341E-2</v>
      </c>
      <c r="Q63">
        <v>6.9724521654866534E-2</v>
      </c>
      <c r="S63" t="s">
        <v>16</v>
      </c>
      <c r="T63" t="s">
        <v>21</v>
      </c>
      <c r="U63">
        <f t="shared" si="0"/>
        <v>2.7328951033903495E-2</v>
      </c>
      <c r="V63">
        <f>(N63-E63)</f>
        <v>7.294932101469323E-2</v>
      </c>
      <c r="W63">
        <f>(O63-F63)</f>
        <v>1.0139072819789319E-2</v>
      </c>
      <c r="X63">
        <f>(P63-G63)</f>
        <v>-0.27365624188326265</v>
      </c>
      <c r="Y63">
        <f>Q63-H63</f>
        <v>-0.21100771805794105</v>
      </c>
      <c r="AA63" t="s">
        <v>16</v>
      </c>
      <c r="AB63" t="s">
        <v>21</v>
      </c>
      <c r="AC63">
        <f>U63/((ABS(L63)+ABS(C63))/2)*100</f>
        <v>27.025054007160378</v>
      </c>
      <c r="AD63">
        <f>V63/((ABS(N63)+ABS(E63))/2)*100</f>
        <v>33.41132716816729</v>
      </c>
      <c r="AE63">
        <f>W63/((ABS(O63)+ABS(F63))/2)*100</f>
        <v>17.988775434553265</v>
      </c>
      <c r="AF63">
        <f>X63/((ABS(P63)+ABS(G63))/2)*100</f>
        <v>-173.05227323022686</v>
      </c>
      <c r="AG63">
        <f>Y63/((ABS(Q63)+ABS(H63))/2)*100</f>
        <v>-120.41868859055447</v>
      </c>
    </row>
    <row r="64" spans="1:33" x14ac:dyDescent="0.25">
      <c r="A64" t="s">
        <v>15</v>
      </c>
      <c r="B64" t="s">
        <v>21</v>
      </c>
      <c r="C64">
        <v>0.13455684280680349</v>
      </c>
      <c r="D64">
        <v>0.18883949721347371</v>
      </c>
      <c r="E64">
        <v>0.1018826565325683</v>
      </c>
      <c r="F64">
        <v>0.12856619511032999</v>
      </c>
      <c r="G64">
        <v>3.8016060519396683E-2</v>
      </c>
      <c r="H64">
        <v>0.14107859183751861</v>
      </c>
      <c r="J64" t="s">
        <v>15</v>
      </c>
      <c r="K64" t="s">
        <v>21</v>
      </c>
      <c r="L64">
        <v>0.16085726150070309</v>
      </c>
      <c r="M64">
        <v>0.29132727967680128</v>
      </c>
      <c r="N64">
        <v>0.24081170187956599</v>
      </c>
      <c r="O64">
        <v>7.4462059860513921E-2</v>
      </c>
      <c r="P64">
        <v>7.7142778214779207E-3</v>
      </c>
      <c r="Q64">
        <v>7.3327691086547089E-2</v>
      </c>
      <c r="S64" t="s">
        <v>15</v>
      </c>
      <c r="T64" t="s">
        <v>21</v>
      </c>
      <c r="U64">
        <f t="shared" si="0"/>
        <v>2.6300418693899597E-2</v>
      </c>
      <c r="V64">
        <f>(N64-E64)</f>
        <v>0.13892904534699768</v>
      </c>
      <c r="W64">
        <f>(O64-F64)</f>
        <v>-5.4104135249816068E-2</v>
      </c>
      <c r="X64">
        <f>(P64-G64)</f>
        <v>-3.0301782697918764E-2</v>
      </c>
      <c r="Y64">
        <f>Q64-H64</f>
        <v>-6.7750900750971524E-2</v>
      </c>
      <c r="AA64" t="s">
        <v>15</v>
      </c>
      <c r="AB64" t="s">
        <v>21</v>
      </c>
      <c r="AC64">
        <f>U64/((ABS(L64)+ABS(C64))/2)*100</f>
        <v>17.805797563763303</v>
      </c>
      <c r="AD64">
        <f>V64/((ABS(N64)+ABS(E64))/2)*100</f>
        <v>81.08043913574879</v>
      </c>
      <c r="AE64">
        <f>W64/((ABS(O64)+ABS(F64))/2)*100</f>
        <v>-53.297148475797862</v>
      </c>
      <c r="AF64">
        <f>X64/((ABS(P64)+ABS(G64))/2)*100</f>
        <v>-132.52376342396087</v>
      </c>
      <c r="AG64">
        <f>Y64/((ABS(Q64)+ABS(H64))/2)*100</f>
        <v>-63.198615103052958</v>
      </c>
    </row>
    <row r="65" spans="1:33" x14ac:dyDescent="0.25">
      <c r="A65" t="s">
        <v>14</v>
      </c>
      <c r="B65" t="s">
        <v>21</v>
      </c>
      <c r="C65">
        <v>0.12288800154206141</v>
      </c>
      <c r="D65">
        <v>8.9140325586925376E-2</v>
      </c>
      <c r="E65">
        <v>2.827497219474592E-2</v>
      </c>
      <c r="F65">
        <v>0.16176660463480269</v>
      </c>
      <c r="G65">
        <v>9.7694938024047804E-3</v>
      </c>
      <c r="H65">
        <v>0.16354254947861119</v>
      </c>
      <c r="J65" t="s">
        <v>14</v>
      </c>
      <c r="K65" t="s">
        <v>21</v>
      </c>
      <c r="L65">
        <v>0.15324120378760589</v>
      </c>
      <c r="M65">
        <v>0.32707305117830981</v>
      </c>
      <c r="N65">
        <v>0.32799774231208101</v>
      </c>
      <c r="O65">
        <v>3.4527478112338347E-2</v>
      </c>
      <c r="P65">
        <v>2.0819511278460578E-3</v>
      </c>
      <c r="Q65">
        <v>3.3474689204140679E-2</v>
      </c>
      <c r="S65" t="s">
        <v>14</v>
      </c>
      <c r="T65" t="s">
        <v>21</v>
      </c>
      <c r="U65">
        <f t="shared" si="0"/>
        <v>3.0353202245544483E-2</v>
      </c>
      <c r="V65">
        <f>(N65-E65)</f>
        <v>0.29972277011733511</v>
      </c>
      <c r="W65">
        <f>(O65-F65)</f>
        <v>-0.12723912652246433</v>
      </c>
      <c r="X65">
        <f>(P65-G65)</f>
        <v>-7.6875426745587226E-3</v>
      </c>
      <c r="Y65">
        <f>Q65-H65</f>
        <v>-0.13006786027447051</v>
      </c>
      <c r="AA65" t="s">
        <v>14</v>
      </c>
      <c r="AB65" t="s">
        <v>21</v>
      </c>
      <c r="AC65">
        <f>U65/((ABS(L65)+ABS(C65))/2)*100</f>
        <v>21.984782239391279</v>
      </c>
      <c r="AD65">
        <f>V65/((ABS(N65)+ABS(E65))/2)*100</f>
        <v>168.25468688065465</v>
      </c>
      <c r="AE65">
        <f>W65/((ABS(O65)+ABS(F65))/2)*100</f>
        <v>-129.64132666838378</v>
      </c>
      <c r="AF65">
        <f>X65/((ABS(P65)+ABS(G65))/2)*100</f>
        <v>-129.73173684393967</v>
      </c>
      <c r="AG65">
        <f>Y65/((ABS(Q65)+ABS(H65))/2)*100</f>
        <v>-132.03703507784212</v>
      </c>
    </row>
    <row r="66" spans="1:33" x14ac:dyDescent="0.25">
      <c r="A66" t="s">
        <v>13</v>
      </c>
      <c r="B66" t="s">
        <v>21</v>
      </c>
      <c r="C66">
        <v>0.1566623335559959</v>
      </c>
      <c r="D66">
        <v>0.22533042082356439</v>
      </c>
      <c r="E66">
        <v>0.18450660350336909</v>
      </c>
      <c r="F66">
        <v>0.14517850353564879</v>
      </c>
      <c r="G66">
        <v>0.1077710068811981</v>
      </c>
      <c r="H66">
        <v>0.20676393758830749</v>
      </c>
      <c r="J66" t="s">
        <v>13</v>
      </c>
      <c r="K66" t="s">
        <v>21</v>
      </c>
      <c r="L66">
        <v>0.25066666262985893</v>
      </c>
      <c r="M66">
        <v>0.3474607624976585</v>
      </c>
      <c r="N66">
        <v>0.28472831455734832</v>
      </c>
      <c r="O66">
        <v>0.13080366227175769</v>
      </c>
      <c r="P66">
        <v>7.9229849664663871E-2</v>
      </c>
      <c r="Q66">
        <v>0.1196874116497855</v>
      </c>
      <c r="S66" t="s">
        <v>13</v>
      </c>
      <c r="T66" t="s">
        <v>21</v>
      </c>
      <c r="U66">
        <f t="shared" si="0"/>
        <v>9.4004329073863024E-2</v>
      </c>
      <c r="V66">
        <f>(N66-E66)</f>
        <v>0.10022171105397923</v>
      </c>
      <c r="W66">
        <f>(O66-F66)</f>
        <v>-1.4374841263891103E-2</v>
      </c>
      <c r="X66">
        <f>(P66-G66)</f>
        <v>-2.8541157216534233E-2</v>
      </c>
      <c r="Y66">
        <f>Q66-H66</f>
        <v>-8.7076525938521998E-2</v>
      </c>
      <c r="AA66" t="s">
        <v>13</v>
      </c>
      <c r="AB66" t="s">
        <v>21</v>
      </c>
      <c r="AC66">
        <f>U66/((ABS(L66)+ABS(C66))/2)*100</f>
        <v>46.156463180426769</v>
      </c>
      <c r="AD66">
        <f>V66/((ABS(N66)+ABS(E66))/2)*100</f>
        <v>42.717072918691393</v>
      </c>
      <c r="AE66">
        <f>W66/((ABS(O66)+ABS(F66))/2)*100</f>
        <v>-10.417224766561585</v>
      </c>
      <c r="AF66">
        <f>X66/((ABS(P66)+ABS(G66))/2)*100</f>
        <v>-30.525162016607677</v>
      </c>
      <c r="AG66">
        <f>Y66/((ABS(Q66)+ABS(H66))/2)*100</f>
        <v>-53.347321824063819</v>
      </c>
    </row>
    <row r="67" spans="1:33" x14ac:dyDescent="0.25">
      <c r="A67" t="s">
        <v>12</v>
      </c>
      <c r="B67" t="s">
        <v>21</v>
      </c>
      <c r="C67">
        <v>0.10465011910294621</v>
      </c>
      <c r="D67">
        <v>0.12983474225524111</v>
      </c>
      <c r="E67">
        <v>0.12328451362784321</v>
      </c>
      <c r="F67">
        <v>8.6430063790405659E-2</v>
      </c>
      <c r="G67">
        <v>2.1544745339943331E-2</v>
      </c>
      <c r="H67">
        <v>8.7881426445863914E-2</v>
      </c>
      <c r="J67" t="s">
        <v>12</v>
      </c>
      <c r="K67" t="s">
        <v>21</v>
      </c>
      <c r="L67">
        <v>0.17772296224661341</v>
      </c>
      <c r="M67">
        <v>0.34204888839192338</v>
      </c>
      <c r="N67">
        <v>0.30998268975955651</v>
      </c>
      <c r="O67">
        <v>0.1012835883512917</v>
      </c>
      <c r="P67">
        <v>1.9648339548913648E-3</v>
      </c>
      <c r="Q67">
        <v>0.10132591905104001</v>
      </c>
      <c r="S67" t="s">
        <v>12</v>
      </c>
      <c r="T67" t="s">
        <v>21</v>
      </c>
      <c r="U67">
        <f t="shared" si="0"/>
        <v>7.3072843143667202E-2</v>
      </c>
      <c r="V67">
        <f>(N67-E67)</f>
        <v>0.1866981761317133</v>
      </c>
      <c r="W67">
        <f>(O67-F67)</f>
        <v>1.4853524560886039E-2</v>
      </c>
      <c r="X67">
        <f>(P67-G67)</f>
        <v>-1.9579911385051968E-2</v>
      </c>
      <c r="Y67">
        <f>Q67-H67</f>
        <v>1.3444492605176092E-2</v>
      </c>
      <c r="AA67" t="s">
        <v>12</v>
      </c>
      <c r="AB67" t="s">
        <v>21</v>
      </c>
      <c r="AC67">
        <f>U67/((ABS(L67)+ABS(C67))/2)*100</f>
        <v>51.756238798986466</v>
      </c>
      <c r="AD67">
        <f>V67/((ABS(N67)+ABS(E67))/2)*100</f>
        <v>86.181540939197177</v>
      </c>
      <c r="AE67">
        <f>W67/((ABS(O67)+ABS(F67))/2)*100</f>
        <v>15.825726463063775</v>
      </c>
      <c r="AF67">
        <f>X67/((ABS(P67)+ABS(G67))/2)*100</f>
        <v>-166.56964499023496</v>
      </c>
      <c r="AG67">
        <f>Y67/((ABS(Q67)+ABS(H67))/2)*100</f>
        <v>14.211385472236953</v>
      </c>
    </row>
    <row r="68" spans="1:33" x14ac:dyDescent="0.25">
      <c r="A68" t="s">
        <v>11</v>
      </c>
      <c r="B68" t="s">
        <v>21</v>
      </c>
      <c r="C68">
        <v>4.8393253428242848E-2</v>
      </c>
      <c r="D68">
        <v>2.501184578958001E-2</v>
      </c>
      <c r="E68">
        <v>1.803425151822912E-2</v>
      </c>
      <c r="F68">
        <v>1.687834469224548E-2</v>
      </c>
      <c r="G68">
        <v>2.204407278320469E-2</v>
      </c>
      <c r="H68">
        <v>1.767797496564753E-2</v>
      </c>
      <c r="J68" t="s">
        <v>11</v>
      </c>
      <c r="K68" t="s">
        <v>21</v>
      </c>
      <c r="L68">
        <v>0.12192762116580561</v>
      </c>
      <c r="M68">
        <v>0.29103042190643053</v>
      </c>
      <c r="N68">
        <v>0.29091157965206738</v>
      </c>
      <c r="O68">
        <v>1.6333818192656249E-2</v>
      </c>
      <c r="P68">
        <v>2.466645900680476E-2</v>
      </c>
      <c r="Q68">
        <v>3.1325429563836542E-2</v>
      </c>
      <c r="S68" t="s">
        <v>11</v>
      </c>
      <c r="T68" t="s">
        <v>21</v>
      </c>
      <c r="U68">
        <f t="shared" si="0"/>
        <v>7.353436773756275E-2</v>
      </c>
      <c r="V68">
        <f>(N68-E68)</f>
        <v>0.27287732813383825</v>
      </c>
      <c r="W68">
        <f>(O68-F68)</f>
        <v>-5.4452649958923113E-4</v>
      </c>
      <c r="X68">
        <f>(P68-G68)</f>
        <v>2.6223862236000699E-3</v>
      </c>
      <c r="Y68">
        <f>Q68-H68</f>
        <v>1.3647454598189012E-2</v>
      </c>
      <c r="AA68" t="s">
        <v>11</v>
      </c>
      <c r="AB68" t="s">
        <v>21</v>
      </c>
      <c r="AC68">
        <f>U68/((ABS(L68)+ABS(C68))/2)*100</f>
        <v>86.348039150020043</v>
      </c>
      <c r="AD68">
        <f>V68/((ABS(N68)+ABS(E68))/2)*100</f>
        <v>176.65059735564023</v>
      </c>
      <c r="AE68">
        <f>W68/((ABS(O68)+ABS(F68))/2)*100</f>
        <v>-3.2790788210711401</v>
      </c>
      <c r="AF68">
        <f>X68/((ABS(P68)+ABS(G68))/2)*100</f>
        <v>11.228243923187154</v>
      </c>
      <c r="AG68">
        <f>Y68/((ABS(Q68)+ABS(H68))/2)*100</f>
        <v>55.700026270532675</v>
      </c>
    </row>
    <row r="69" spans="1:33" x14ac:dyDescent="0.25">
      <c r="A69" t="s">
        <v>10</v>
      </c>
      <c r="B69" t="s">
        <v>21</v>
      </c>
      <c r="C69">
        <v>0.1210473734219667</v>
      </c>
      <c r="D69">
        <v>0.17409074175122791</v>
      </c>
      <c r="E69">
        <v>0.14437530611023289</v>
      </c>
      <c r="F69">
        <v>0.102509977807158</v>
      </c>
      <c r="G69">
        <v>4.0915756586677073E-2</v>
      </c>
      <c r="H69">
        <v>0.1064571792539885</v>
      </c>
      <c r="J69" t="s">
        <v>10</v>
      </c>
      <c r="K69" t="s">
        <v>21</v>
      </c>
      <c r="L69">
        <v>0.18989733002207321</v>
      </c>
      <c r="M69">
        <v>0.28991825618161121</v>
      </c>
      <c r="N69">
        <v>0.24003707449613451</v>
      </c>
      <c r="O69">
        <v>0.17422683833441549</v>
      </c>
      <c r="P69">
        <v>3.0492774989221001E-2</v>
      </c>
      <c r="Q69">
        <v>0.17910006274513321</v>
      </c>
      <c r="S69" t="s">
        <v>10</v>
      </c>
      <c r="T69" t="s">
        <v>21</v>
      </c>
      <c r="U69">
        <f t="shared" si="0"/>
        <v>6.884995660010651E-2</v>
      </c>
      <c r="V69">
        <f>(N69-E69)</f>
        <v>9.5661768385901624E-2</v>
      </c>
      <c r="W69">
        <f>(O69-F69)</f>
        <v>7.1716860527257495E-2</v>
      </c>
      <c r="X69">
        <f>(P69-G69)</f>
        <v>-1.0422981597456072E-2</v>
      </c>
      <c r="Y69">
        <f>Q69-H69</f>
        <v>7.2642883491144714E-2</v>
      </c>
      <c r="AA69" t="s">
        <v>10</v>
      </c>
      <c r="AB69" t="s">
        <v>21</v>
      </c>
      <c r="AC69">
        <f>U69/((ABS(L69)+ABS(C69))/2)*100</f>
        <v>44.284373290505201</v>
      </c>
      <c r="AD69">
        <f>V69/((ABS(N69)+ABS(E69))/2)*100</f>
        <v>49.770388890704261</v>
      </c>
      <c r="AE69">
        <f>W69/((ABS(O69)+ABS(F69))/2)*100</f>
        <v>51.830371923169395</v>
      </c>
      <c r="AF69">
        <f>X69/((ABS(P69)+ABS(G69))/2)*100</f>
        <v>-29.192538671314882</v>
      </c>
      <c r="AG69">
        <f>Y69/((ABS(Q69)+ABS(H69))/2)*100</f>
        <v>50.877983680321535</v>
      </c>
    </row>
    <row r="70" spans="1:33" x14ac:dyDescent="0.25">
      <c r="A70" t="s">
        <v>9</v>
      </c>
      <c r="B70" t="s">
        <v>21</v>
      </c>
      <c r="C70">
        <v>0.113881313886722</v>
      </c>
      <c r="D70">
        <v>0.14721908969256289</v>
      </c>
      <c r="E70">
        <v>0.12559852887361581</v>
      </c>
      <c r="F70">
        <v>9.8901421266655146E-2</v>
      </c>
      <c r="G70">
        <v>1.641248069324696E-2</v>
      </c>
      <c r="H70">
        <v>0.1033800833485443</v>
      </c>
      <c r="J70" t="s">
        <v>9</v>
      </c>
      <c r="K70" t="s">
        <v>21</v>
      </c>
      <c r="L70">
        <v>0.15920889800227919</v>
      </c>
      <c r="M70">
        <v>0.13912072320846811</v>
      </c>
      <c r="N70">
        <v>5.6163217301212563E-2</v>
      </c>
      <c r="O70">
        <v>9.3754564880753427E-2</v>
      </c>
      <c r="P70">
        <v>7.8944499425202576E-3</v>
      </c>
      <c r="Q70">
        <v>9.3494829736745722E-2</v>
      </c>
      <c r="S70" t="s">
        <v>9</v>
      </c>
      <c r="T70" t="s">
        <v>21</v>
      </c>
      <c r="U70">
        <f t="shared" si="0"/>
        <v>4.5327584115557193E-2</v>
      </c>
      <c r="V70">
        <f>(N70-E70)</f>
        <v>-6.9435311572403235E-2</v>
      </c>
      <c r="W70">
        <f>(O70-F70)</f>
        <v>-5.1468563859017186E-3</v>
      </c>
      <c r="X70">
        <f>(P70-G70)</f>
        <v>-8.5180307507267024E-3</v>
      </c>
      <c r="Y70">
        <f>Q70-H70</f>
        <v>-9.8852536117985806E-3</v>
      </c>
      <c r="AA70" t="s">
        <v>9</v>
      </c>
      <c r="AB70" t="s">
        <v>21</v>
      </c>
      <c r="AC70">
        <f>U70/((ABS(L70)+ABS(C70))/2)*100</f>
        <v>33.196051811612207</v>
      </c>
      <c r="AD70">
        <f>V70/((ABS(N70)+ABS(E70))/2)*100</f>
        <v>-76.402557780905738</v>
      </c>
      <c r="AE70">
        <f>W70/((ABS(O70)+ABS(F70))/2)*100</f>
        <v>-5.3430536873779344</v>
      </c>
      <c r="AF70">
        <f>X70/((ABS(P70)+ABS(G70))/2)*100</f>
        <v>-70.087259295442024</v>
      </c>
      <c r="AG70">
        <f>Y70/((ABS(Q70)+ABS(H70))/2)*100</f>
        <v>-10.042166832618332</v>
      </c>
    </row>
  </sheetData>
  <sortState xmlns:xlrd2="http://schemas.microsoft.com/office/spreadsheetml/2017/richdata2" ref="J3:Q70">
    <sortCondition ref="K3:K70"/>
    <sortCondition descending="1" ref="J3:J70"/>
  </sortState>
  <conditionalFormatting sqref="C3:C14 L3:L14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3:E14 N3:N14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7:C28 L17:L28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31:C42 L31:L42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17:E28 N17:N28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31:E42 N31:N42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59:C70 L59:L70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59:E70 N59:N70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3:U14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17:U28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31:U42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3:V14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17:V28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31:V42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C3:AC14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D3:AD14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E3:AE14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C17:AC28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D17:AD28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E17:AE28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C31:AC42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D31:AD42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E31:AE42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45:H56 L45:Q56">
    <cfRule type="expression" dxfId="1" priority="1">
      <formula>IF(C45&lt;0.05,TRUE,FALSE)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F7809-1EF8-4773-9511-3C2E1EE08B6E}">
  <dimension ref="A1:BD20"/>
  <sheetViews>
    <sheetView tabSelected="1" topLeftCell="AP1" workbookViewId="0">
      <selection activeCell="BM6" sqref="BM6"/>
    </sheetView>
  </sheetViews>
  <sheetFormatPr defaultRowHeight="15" x14ac:dyDescent="0.25"/>
  <cols>
    <col min="29" max="29" width="9.85546875" bestFit="1" customWidth="1"/>
    <col min="30" max="30" width="10.140625" bestFit="1" customWidth="1"/>
    <col min="56" max="56" width="12" bestFit="1" customWidth="1"/>
  </cols>
  <sheetData>
    <row r="1" spans="1:51" ht="15.75" thickBot="1" x14ac:dyDescent="0.3">
      <c r="A1" s="27" t="s">
        <v>56</v>
      </c>
      <c r="B1" s="20" t="s">
        <v>43</v>
      </c>
      <c r="C1" s="21"/>
      <c r="D1" s="21"/>
      <c r="E1" s="21"/>
      <c r="F1" s="21"/>
      <c r="G1" s="22"/>
      <c r="H1" s="20" t="s">
        <v>44</v>
      </c>
      <c r="I1" s="21"/>
      <c r="J1" s="21"/>
      <c r="K1" s="21"/>
      <c r="L1" s="21"/>
      <c r="M1" s="22"/>
      <c r="N1" s="20" t="s">
        <v>47</v>
      </c>
      <c r="O1" s="22"/>
      <c r="P1" s="21" t="s">
        <v>48</v>
      </c>
      <c r="Q1" s="22"/>
      <c r="T1" s="25" t="s">
        <v>55</v>
      </c>
      <c r="U1" s="20" t="s">
        <v>43</v>
      </c>
      <c r="V1" s="21"/>
      <c r="W1" s="22"/>
      <c r="X1" s="20" t="s">
        <v>44</v>
      </c>
      <c r="Y1" s="21"/>
      <c r="Z1" s="22"/>
      <c r="AA1" s="20" t="s">
        <v>47</v>
      </c>
      <c r="AB1" s="22"/>
      <c r="AC1" s="20" t="s">
        <v>48</v>
      </c>
      <c r="AD1" s="22"/>
      <c r="AH1" s="61" t="s">
        <v>43</v>
      </c>
      <c r="AI1" s="62"/>
      <c r="AJ1" s="62"/>
      <c r="AK1" s="62"/>
      <c r="AL1" s="62"/>
      <c r="AM1" s="63"/>
      <c r="AN1" s="61" t="s">
        <v>44</v>
      </c>
      <c r="AO1" s="62"/>
      <c r="AP1" s="62"/>
      <c r="AQ1" s="62"/>
      <c r="AR1" s="62"/>
      <c r="AS1" s="63"/>
      <c r="AV1" s="6" t="s">
        <v>43</v>
      </c>
      <c r="AW1" s="6" t="s">
        <v>44</v>
      </c>
      <c r="AX1" s="6" t="s">
        <v>60</v>
      </c>
      <c r="AY1" s="6" t="s">
        <v>61</v>
      </c>
    </row>
    <row r="2" spans="1:51" ht="15.75" thickBot="1" x14ac:dyDescent="0.3">
      <c r="A2" s="28"/>
      <c r="B2" s="47" t="s">
        <v>51</v>
      </c>
      <c r="C2" s="48" t="s">
        <v>50</v>
      </c>
      <c r="D2" s="48" t="s">
        <v>52</v>
      </c>
      <c r="E2" s="48" t="s">
        <v>54</v>
      </c>
      <c r="F2" s="48" t="s">
        <v>3</v>
      </c>
      <c r="G2" s="49" t="s">
        <v>4</v>
      </c>
      <c r="H2" s="47" t="s">
        <v>53</v>
      </c>
      <c r="I2" s="48" t="s">
        <v>49</v>
      </c>
      <c r="J2" s="48" t="s">
        <v>52</v>
      </c>
      <c r="K2" s="48" t="s">
        <v>54</v>
      </c>
      <c r="L2" s="48" t="s">
        <v>42</v>
      </c>
      <c r="M2" s="49" t="s">
        <v>4</v>
      </c>
      <c r="N2" s="47" t="s">
        <v>2</v>
      </c>
      <c r="O2" s="49" t="s">
        <v>4</v>
      </c>
      <c r="P2" s="50" t="s">
        <v>2</v>
      </c>
      <c r="Q2" s="49" t="s">
        <v>4</v>
      </c>
      <c r="T2" s="26"/>
      <c r="U2" s="47" t="s">
        <v>2</v>
      </c>
      <c r="V2" s="48" t="s">
        <v>3</v>
      </c>
      <c r="W2" s="49" t="s">
        <v>4</v>
      </c>
      <c r="X2" s="47" t="s">
        <v>2</v>
      </c>
      <c r="Y2" s="48" t="s">
        <v>42</v>
      </c>
      <c r="Z2" s="49" t="s">
        <v>4</v>
      </c>
      <c r="AA2" s="47" t="s">
        <v>2</v>
      </c>
      <c r="AB2" s="49" t="s">
        <v>4</v>
      </c>
      <c r="AC2" s="47" t="s">
        <v>2</v>
      </c>
      <c r="AD2" s="49" t="s">
        <v>4</v>
      </c>
      <c r="AF2" s="23" t="s">
        <v>0</v>
      </c>
      <c r="AG2" s="24" t="s">
        <v>1</v>
      </c>
      <c r="AH2" s="9" t="s">
        <v>2</v>
      </c>
      <c r="AI2" s="1" t="s">
        <v>3</v>
      </c>
      <c r="AJ2" s="1" t="s">
        <v>4</v>
      </c>
      <c r="AK2" s="1" t="s">
        <v>5</v>
      </c>
      <c r="AL2" s="1" t="s">
        <v>6</v>
      </c>
      <c r="AM2" s="10" t="s">
        <v>7</v>
      </c>
      <c r="AN2" s="9" t="s">
        <v>2</v>
      </c>
      <c r="AO2" s="1" t="s">
        <v>42</v>
      </c>
      <c r="AP2" s="1" t="s">
        <v>4</v>
      </c>
      <c r="AQ2" s="1" t="s">
        <v>5</v>
      </c>
      <c r="AR2" s="1" t="s">
        <v>6</v>
      </c>
      <c r="AS2" s="10" t="s">
        <v>7</v>
      </c>
      <c r="AU2" s="1" t="s">
        <v>59</v>
      </c>
      <c r="AV2" s="1" t="s">
        <v>5</v>
      </c>
      <c r="AW2" s="1" t="s">
        <v>5</v>
      </c>
      <c r="AX2" s="1" t="s">
        <v>5</v>
      </c>
      <c r="AY2" s="1" t="s">
        <v>5</v>
      </c>
    </row>
    <row r="3" spans="1:51" x14ac:dyDescent="0.25">
      <c r="A3" s="29" t="s">
        <v>9</v>
      </c>
      <c r="B3" s="41">
        <v>-4.2669507314987563</v>
      </c>
      <c r="C3" s="31">
        <v>6.5474406716824349</v>
      </c>
      <c r="D3" s="31">
        <v>1.78646125435285</v>
      </c>
      <c r="E3" s="32">
        <f>10^B3</f>
        <v>5.4081567225442146E-5</v>
      </c>
      <c r="F3" s="33">
        <f>10^C3</f>
        <v>3527285.9760294384</v>
      </c>
      <c r="G3" s="42">
        <f>10^D3</f>
        <v>61.159123731695971</v>
      </c>
      <c r="H3" s="41">
        <v>-3.5830054898467312</v>
      </c>
      <c r="I3" s="31">
        <v>-1.8711461588607829</v>
      </c>
      <c r="J3" s="31">
        <v>0.90432533485247346</v>
      </c>
      <c r="K3" s="32">
        <f>10^H3</f>
        <v>2.6121283346961383E-4</v>
      </c>
      <c r="L3" s="31">
        <f>10^I3</f>
        <v>1.3454074900951546E-2</v>
      </c>
      <c r="M3" s="42">
        <f>10^J3</f>
        <v>8.0227883438299656</v>
      </c>
      <c r="N3" s="41">
        <v>0.68394524165202508</v>
      </c>
      <c r="O3" s="45">
        <v>-0.88213591950037651</v>
      </c>
      <c r="P3" s="34">
        <v>0.17425453655200041</v>
      </c>
      <c r="Q3" s="35">
        <v>-0.65567141076089563</v>
      </c>
      <c r="T3" s="11" t="s">
        <v>9</v>
      </c>
      <c r="U3" s="51">
        <v>0.113881313886722</v>
      </c>
      <c r="V3" s="52">
        <v>0.14721908969256289</v>
      </c>
      <c r="W3" s="53">
        <v>0.12559852887361581</v>
      </c>
      <c r="X3" s="51">
        <v>0.15920889800227919</v>
      </c>
      <c r="Y3" s="52">
        <v>0.13912072320846811</v>
      </c>
      <c r="Z3" s="53">
        <v>5.6163217301212563E-2</v>
      </c>
      <c r="AA3" s="51">
        <v>4.5327584115557193E-2</v>
      </c>
      <c r="AB3" s="53">
        <v>-6.9435311572403235E-2</v>
      </c>
      <c r="AC3" s="57">
        <v>0.33196051811612209</v>
      </c>
      <c r="AD3" s="58">
        <v>-0.76402557780905733</v>
      </c>
      <c r="AF3" s="11" t="s">
        <v>8</v>
      </c>
      <c r="AG3" s="13" t="s">
        <v>57</v>
      </c>
      <c r="AH3" s="64">
        <v>1.870255025719984E-29</v>
      </c>
      <c r="AI3" s="65">
        <v>9.6289162305353087E-27</v>
      </c>
      <c r="AJ3" s="65">
        <v>1.521353578593527E-37</v>
      </c>
      <c r="AK3" s="65">
        <v>6.242549071725335E-57</v>
      </c>
      <c r="AL3" s="65">
        <v>1.369560067410264E-39</v>
      </c>
      <c r="AM3" s="66">
        <v>7.376386231108883E-53</v>
      </c>
      <c r="AN3" s="64">
        <v>7.6462472744716817E-30</v>
      </c>
      <c r="AO3" s="65">
        <v>1.796373564463073E-28</v>
      </c>
      <c r="AP3" s="65">
        <v>1.174434150945167E-25</v>
      </c>
      <c r="AQ3" s="65">
        <v>3.0241736308354782E-41</v>
      </c>
      <c r="AR3" s="65">
        <v>2.8075378891858141E-43</v>
      </c>
      <c r="AS3" s="66">
        <v>6.5718686873350123E-41</v>
      </c>
      <c r="AU3" t="s">
        <v>8</v>
      </c>
      <c r="AV3" s="8">
        <v>0.112042759605839</v>
      </c>
      <c r="AW3" s="8">
        <v>0.19860916987201521</v>
      </c>
      <c r="AX3" s="7">
        <f>(AW3-AV3)</f>
        <v>8.6566410266176216E-2</v>
      </c>
      <c r="AY3" s="73">
        <f>AX3/((ABS(AW3)+ABS(AV3))/2)</f>
        <v>0.55732092449370974</v>
      </c>
    </row>
    <row r="4" spans="1:51" x14ac:dyDescent="0.25">
      <c r="A4" s="29" t="s">
        <v>10</v>
      </c>
      <c r="B4" s="41">
        <v>-5.1815820612076298</v>
      </c>
      <c r="C4" s="31">
        <v>7.1562741793281912</v>
      </c>
      <c r="D4" s="31">
        <v>1.7648374089697449</v>
      </c>
      <c r="E4" s="32">
        <f>10^B4</f>
        <v>6.5829103218269504E-6</v>
      </c>
      <c r="F4" s="33">
        <f>10^C4</f>
        <v>14330923.553764205</v>
      </c>
      <c r="G4" s="42">
        <f>10^D4</f>
        <v>58.18853309417549</v>
      </c>
      <c r="H4" s="41">
        <v>-5.0866441682733674</v>
      </c>
      <c r="I4" s="31">
        <v>-0.45835942067090341</v>
      </c>
      <c r="J4" s="31">
        <v>1.604842893041055</v>
      </c>
      <c r="K4" s="32">
        <f>10^H4</f>
        <v>8.1913565800070478E-6</v>
      </c>
      <c r="L4" s="31">
        <f>10^I4</f>
        <v>0.34804915148898302</v>
      </c>
      <c r="M4" s="42">
        <f>10^J4</f>
        <v>40.257137692333103</v>
      </c>
      <c r="N4" s="41">
        <v>9.4937892934262358E-2</v>
      </c>
      <c r="O4" s="45">
        <v>-0.15999451592868996</v>
      </c>
      <c r="P4" s="34">
        <v>1.8491585754448446E-2</v>
      </c>
      <c r="Q4" s="35">
        <v>-9.4961243553707997E-2</v>
      </c>
      <c r="T4" s="11" t="s">
        <v>10</v>
      </c>
      <c r="U4" s="51">
        <v>0.1210473734219667</v>
      </c>
      <c r="V4" s="52">
        <v>0.17409074175122791</v>
      </c>
      <c r="W4" s="53">
        <v>0.14437530611023289</v>
      </c>
      <c r="X4" s="51">
        <v>0.18989733002207321</v>
      </c>
      <c r="Y4" s="52">
        <v>0.28991825618161121</v>
      </c>
      <c r="Z4" s="53">
        <v>0.24003707449613451</v>
      </c>
      <c r="AA4" s="51">
        <v>6.884995660010651E-2</v>
      </c>
      <c r="AB4" s="53">
        <v>9.5661768385901624E-2</v>
      </c>
      <c r="AC4" s="57">
        <v>0.44284373290505202</v>
      </c>
      <c r="AD4" s="58">
        <v>0.49770388890704259</v>
      </c>
      <c r="AF4" s="11" t="s">
        <v>19</v>
      </c>
      <c r="AG4" s="13" t="s">
        <v>57</v>
      </c>
      <c r="AH4" s="64">
        <v>2.186885470085804E-3</v>
      </c>
      <c r="AI4" s="65">
        <v>1.0971050464238999E-5</v>
      </c>
      <c r="AJ4" s="65">
        <v>5.4515357207478084E-10</v>
      </c>
      <c r="AK4" s="65">
        <v>2.46449478174307E-11</v>
      </c>
      <c r="AL4" s="65">
        <v>1.0861934981806629E-17</v>
      </c>
      <c r="AM4" s="66">
        <v>2.1660427379248399E-10</v>
      </c>
      <c r="AN4" s="64">
        <v>1.5261525842312359E-3</v>
      </c>
      <c r="AO4" s="65">
        <v>1.192169901892356E-2</v>
      </c>
      <c r="AP4" s="65">
        <v>2.1345623709694558E-6</v>
      </c>
      <c r="AQ4" s="65">
        <v>3.670533632701676E-6</v>
      </c>
      <c r="AR4" s="65">
        <v>2.731252320469319E-3</v>
      </c>
      <c r="AS4" s="66">
        <v>6.0798835551851137E-6</v>
      </c>
      <c r="AU4" t="s">
        <v>19</v>
      </c>
      <c r="AV4" s="8">
        <v>14.16611171395235</v>
      </c>
      <c r="AW4" s="8">
        <v>4.8560853785303149</v>
      </c>
      <c r="AX4" s="7">
        <f>(AW4-AV4)</f>
        <v>-9.3100263354220356</v>
      </c>
      <c r="AY4" s="73">
        <f>AX4/((ABS(AW4)+ABS(AV4))/2)</f>
        <v>-0.97885920224233636</v>
      </c>
    </row>
    <row r="5" spans="1:51" x14ac:dyDescent="0.25">
      <c r="A5" s="29" t="s">
        <v>11</v>
      </c>
      <c r="B5" s="41">
        <v>-4.2643082140627913</v>
      </c>
      <c r="C5" s="31">
        <v>6.7859251047034741</v>
      </c>
      <c r="D5" s="31">
        <v>1.9803463049637839</v>
      </c>
      <c r="E5" s="32">
        <f>10^B5</f>
        <v>5.4411636233057074E-5</v>
      </c>
      <c r="F5" s="33">
        <f>10^C5</f>
        <v>6108366.7533099875</v>
      </c>
      <c r="G5" s="42">
        <f>10^D5</f>
        <v>95.575439760030164</v>
      </c>
      <c r="H5" s="41">
        <v>-3.9243806524737961</v>
      </c>
      <c r="I5" s="31">
        <v>-1.21316064219923</v>
      </c>
      <c r="J5" s="31">
        <v>1.5192629392151371</v>
      </c>
      <c r="K5" s="32">
        <f>10^H5</f>
        <v>1.1901983600568725E-4</v>
      </c>
      <c r="L5" s="31">
        <f>10^I5</f>
        <v>6.1212392989543923E-2</v>
      </c>
      <c r="M5" s="42">
        <f>10^J5</f>
        <v>33.056962050630226</v>
      </c>
      <c r="N5" s="41">
        <v>0.33992756158899518</v>
      </c>
      <c r="O5" s="45">
        <v>-0.46108336574864683</v>
      </c>
      <c r="P5" s="34">
        <v>8.3023684775257026E-2</v>
      </c>
      <c r="Q5" s="35">
        <v>-0.26350562795865873</v>
      </c>
      <c r="T5" s="11" t="s">
        <v>11</v>
      </c>
      <c r="U5" s="51">
        <v>4.8393253428242848E-2</v>
      </c>
      <c r="V5" s="52">
        <v>2.501184578958001E-2</v>
      </c>
      <c r="W5" s="53">
        <v>1.803425151822912E-2</v>
      </c>
      <c r="X5" s="51">
        <v>0.12192762116580561</v>
      </c>
      <c r="Y5" s="52">
        <v>0.29103042190643053</v>
      </c>
      <c r="Z5" s="53">
        <v>0.29091157965206738</v>
      </c>
      <c r="AA5" s="51">
        <v>7.353436773756275E-2</v>
      </c>
      <c r="AB5" s="53">
        <v>0.27287732813383825</v>
      </c>
      <c r="AC5" s="57">
        <v>0.86348039150020039</v>
      </c>
      <c r="AD5" s="58">
        <v>1.7665059735564024</v>
      </c>
      <c r="AF5" s="11" t="s">
        <v>18</v>
      </c>
      <c r="AG5" s="13" t="s">
        <v>57</v>
      </c>
      <c r="AH5" s="64">
        <v>0.84567596546246349</v>
      </c>
      <c r="AI5" s="65">
        <v>0.38706777409887122</v>
      </c>
      <c r="AJ5" s="65">
        <v>2.6646815872033089E-3</v>
      </c>
      <c r="AK5" s="65">
        <v>8.1915358103004897E-3</v>
      </c>
      <c r="AL5" s="65">
        <v>0.11651567780971531</v>
      </c>
      <c r="AM5" s="66">
        <v>0.17290442445402421</v>
      </c>
      <c r="AN5" s="64">
        <v>1.439766423571996E-2</v>
      </c>
      <c r="AO5" s="65">
        <v>4.7256662096472488E-2</v>
      </c>
      <c r="AP5" s="65">
        <v>7.7247702372052325E-5</v>
      </c>
      <c r="AQ5" s="65">
        <v>3.4384197376532478E-5</v>
      </c>
      <c r="AR5" s="65">
        <v>3.423963009564159E-4</v>
      </c>
      <c r="AS5" s="66">
        <v>1.12940149702621E-4</v>
      </c>
      <c r="AU5" t="s">
        <v>18</v>
      </c>
      <c r="AV5" s="8">
        <v>2.579741620733</v>
      </c>
      <c r="AW5" s="8">
        <v>1.8218906431540349</v>
      </c>
      <c r="AX5" s="7">
        <f>(AW5-AV5)</f>
        <v>-0.75785097757896502</v>
      </c>
      <c r="AY5" s="73">
        <f>AX5/((ABS(AW5)+ABS(AV5))/2)</f>
        <v>-0.3443499738934187</v>
      </c>
    </row>
    <row r="6" spans="1:51" x14ac:dyDescent="0.25">
      <c r="A6" s="29" t="s">
        <v>12</v>
      </c>
      <c r="B6" s="41">
        <v>-4.3424733364825672</v>
      </c>
      <c r="C6" s="31">
        <v>6.6135539991030488</v>
      </c>
      <c r="D6" s="31">
        <v>1.809665282131864</v>
      </c>
      <c r="E6" s="32">
        <f>10^B6</f>
        <v>4.5449243992438034E-5</v>
      </c>
      <c r="F6" s="33">
        <f>10^C6</f>
        <v>4107277.0556836175</v>
      </c>
      <c r="G6" s="42">
        <f>10^D6</f>
        <v>64.515680445995557</v>
      </c>
      <c r="H6" s="41">
        <v>-4.0144915880126986</v>
      </c>
      <c r="I6" s="31">
        <v>-1.2475232298357279</v>
      </c>
      <c r="J6" s="31">
        <v>1.45520591585963</v>
      </c>
      <c r="K6" s="32">
        <f>10^H6</f>
        <v>9.6718246013183489E-5</v>
      </c>
      <c r="L6" s="31">
        <f>10^I6</f>
        <v>5.6555750535937151E-2</v>
      </c>
      <c r="M6" s="42">
        <f>10^J6</f>
        <v>28.523703663680262</v>
      </c>
      <c r="N6" s="41">
        <v>0.32798174846986861</v>
      </c>
      <c r="O6" s="45">
        <v>-0.35445936627223396</v>
      </c>
      <c r="P6" s="34">
        <v>7.8493029810024637E-2</v>
      </c>
      <c r="Q6" s="35">
        <v>-0.21713528330936469</v>
      </c>
      <c r="T6" s="11" t="s">
        <v>12</v>
      </c>
      <c r="U6" s="51">
        <v>0.10465011910294621</v>
      </c>
      <c r="V6" s="52">
        <v>0.12983474225524111</v>
      </c>
      <c r="W6" s="53">
        <v>0.12328451362784321</v>
      </c>
      <c r="X6" s="51">
        <v>0.17772296224661341</v>
      </c>
      <c r="Y6" s="52">
        <v>0.34204888839192338</v>
      </c>
      <c r="Z6" s="53">
        <v>0.30998268975955651</v>
      </c>
      <c r="AA6" s="51">
        <v>7.3072843143667202E-2</v>
      </c>
      <c r="AB6" s="53">
        <v>0.1866981761317133</v>
      </c>
      <c r="AC6" s="57">
        <v>0.51756238798986465</v>
      </c>
      <c r="AD6" s="58">
        <v>0.86181540939197177</v>
      </c>
      <c r="AF6" s="11" t="s">
        <v>17</v>
      </c>
      <c r="AG6" s="13" t="s">
        <v>57</v>
      </c>
      <c r="AH6" s="64">
        <v>8.6489305771788302E-2</v>
      </c>
      <c r="AI6" s="65">
        <v>6.5102117819604931E-5</v>
      </c>
      <c r="AJ6" s="65">
        <v>2.0888682366032481E-8</v>
      </c>
      <c r="AK6" s="65">
        <v>2.044396942017106E-7</v>
      </c>
      <c r="AL6" s="65">
        <v>4.1943343591381922E-14</v>
      </c>
      <c r="AM6" s="66">
        <v>8.9442313721120614E-4</v>
      </c>
      <c r="AN6" s="64">
        <v>2.742657545679409E-2</v>
      </c>
      <c r="AO6" s="65">
        <v>7.0347586175583694E-3</v>
      </c>
      <c r="AP6" s="65">
        <v>6.6958715976998913E-8</v>
      </c>
      <c r="AQ6" s="65">
        <v>1.059679852055731E-8</v>
      </c>
      <c r="AR6" s="65">
        <v>2.4307793647960602E-3</v>
      </c>
      <c r="AS6" s="66">
        <v>1.115500722419454E-8</v>
      </c>
      <c r="AU6" t="s">
        <v>17</v>
      </c>
      <c r="AV6" s="8">
        <v>2.0075117369150122</v>
      </c>
      <c r="AW6" s="8">
        <v>1.9242859834727359</v>
      </c>
      <c r="AX6" s="7">
        <f>(AW6-AV6)</f>
        <v>-8.3225753442276229E-2</v>
      </c>
      <c r="AY6" s="73">
        <f>AX6/((ABS(AW6)+ABS(AV6))/2)</f>
        <v>-4.2334707612612703E-2</v>
      </c>
    </row>
    <row r="7" spans="1:51" x14ac:dyDescent="0.25">
      <c r="A7" s="29" t="s">
        <v>13</v>
      </c>
      <c r="B7" s="41">
        <v>-5.2374517472495139</v>
      </c>
      <c r="C7" s="31">
        <v>7.3461970091154658</v>
      </c>
      <c r="D7" s="31">
        <v>1.6329279426741321</v>
      </c>
      <c r="E7" s="32">
        <f>10^B7</f>
        <v>5.7882629588803051E-6</v>
      </c>
      <c r="F7" s="33">
        <f>10^C7</f>
        <v>22192028.890673257</v>
      </c>
      <c r="G7" s="42">
        <f>10^D7</f>
        <v>42.946516479859312</v>
      </c>
      <c r="H7" s="41">
        <v>-5.1021604216400176</v>
      </c>
      <c r="I7" s="31">
        <v>-0.46602237350012138</v>
      </c>
      <c r="J7" s="31">
        <v>1.2518616277953101</v>
      </c>
      <c r="K7" s="32">
        <f>10^H7</f>
        <v>7.9038661752381413E-6</v>
      </c>
      <c r="L7" s="31">
        <f>10^I7</f>
        <v>0.34196182525091645</v>
      </c>
      <c r="M7" s="42">
        <f>10^J7</f>
        <v>17.859184659681809</v>
      </c>
      <c r="N7" s="41">
        <v>0.1352913256094963</v>
      </c>
      <c r="O7" s="45">
        <v>-0.38106631487882203</v>
      </c>
      <c r="P7" s="34">
        <v>2.6169516496289732E-2</v>
      </c>
      <c r="Q7" s="35">
        <v>-0.2641900253520475</v>
      </c>
      <c r="T7" s="11" t="s">
        <v>13</v>
      </c>
      <c r="U7" s="51">
        <v>0.1566623335559959</v>
      </c>
      <c r="V7" s="52">
        <v>0.22533042082356439</v>
      </c>
      <c r="W7" s="53">
        <v>0.18450660350336909</v>
      </c>
      <c r="X7" s="51">
        <v>0.25066666262985893</v>
      </c>
      <c r="Y7" s="52">
        <v>0.3474607624976585</v>
      </c>
      <c r="Z7" s="53">
        <v>0.28472831455734832</v>
      </c>
      <c r="AA7" s="51">
        <v>9.4004329073863024E-2</v>
      </c>
      <c r="AB7" s="53">
        <v>0.10022171105397923</v>
      </c>
      <c r="AC7" s="57">
        <v>0.46156463180426771</v>
      </c>
      <c r="AD7" s="58">
        <v>0.42717072918691396</v>
      </c>
      <c r="AF7" s="11" t="s">
        <v>16</v>
      </c>
      <c r="AG7" s="13" t="s">
        <v>57</v>
      </c>
      <c r="AH7" s="64">
        <v>1.7711740431592991E-2</v>
      </c>
      <c r="AI7" s="65">
        <v>0.1372898070431422</v>
      </c>
      <c r="AJ7" s="65">
        <v>1.206114707088497E-3</v>
      </c>
      <c r="AK7" s="65">
        <v>2.85955691756472E-3</v>
      </c>
      <c r="AL7" s="65">
        <v>7.5431709030372382E-5</v>
      </c>
      <c r="AM7" s="66">
        <v>6.9224539900131924E-3</v>
      </c>
      <c r="AN7" s="64">
        <v>0.12629113019000979</v>
      </c>
      <c r="AO7" s="65">
        <v>2.7375871379653801E-3</v>
      </c>
      <c r="AP7" s="65">
        <v>2.6868837664316402E-6</v>
      </c>
      <c r="AQ7" s="65">
        <v>6.511062648903264E-5</v>
      </c>
      <c r="AR7" s="65">
        <v>9.4370759247342569E-4</v>
      </c>
      <c r="AS7" s="66">
        <v>1.6170792589127251E-4</v>
      </c>
      <c r="AU7" t="s">
        <v>16</v>
      </c>
      <c r="AV7" s="8">
        <v>0.68577717713113995</v>
      </c>
      <c r="AW7" s="8">
        <v>0.98009396421773043</v>
      </c>
      <c r="AX7" s="7">
        <f>(AW7-AV7)</f>
        <v>0.29431678708659048</v>
      </c>
      <c r="AY7" s="73">
        <f>AX7/((ABS(AW7)+ABS(AV7))/2)</f>
        <v>0.35334880325531015</v>
      </c>
    </row>
    <row r="8" spans="1:51" x14ac:dyDescent="0.25">
      <c r="A8" s="29" t="s">
        <v>14</v>
      </c>
      <c r="B8" s="41">
        <v>-3.9663411013975431</v>
      </c>
      <c r="C8" s="31">
        <v>6.6719310313685618</v>
      </c>
      <c r="D8" s="31">
        <v>1.9593502012906849</v>
      </c>
      <c r="E8" s="32">
        <f>10^B8</f>
        <v>1.0805849103268514E-4</v>
      </c>
      <c r="F8" s="33">
        <f>10^C8</f>
        <v>4698194.9245929001</v>
      </c>
      <c r="G8" s="42">
        <f>10^D8</f>
        <v>91.064729373098871</v>
      </c>
      <c r="H8" s="41">
        <v>-3.2583654656945771</v>
      </c>
      <c r="I8" s="31">
        <v>-1.877185632598857</v>
      </c>
      <c r="J8" s="31">
        <v>1.3661855741666959</v>
      </c>
      <c r="K8" s="32">
        <f>10^H8</f>
        <v>5.5161305278117652E-4</v>
      </c>
      <c r="L8" s="31">
        <f>10^I8</f>
        <v>1.3268272043128795E-2</v>
      </c>
      <c r="M8" s="42">
        <f>10^J8</f>
        <v>23.237295145892571</v>
      </c>
      <c r="N8" s="41">
        <v>0.70797563570296607</v>
      </c>
      <c r="O8" s="45">
        <v>-0.59316462712398899</v>
      </c>
      <c r="P8" s="34">
        <v>0.19598737447074474</v>
      </c>
      <c r="Q8" s="35">
        <v>-0.35673327077192996</v>
      </c>
      <c r="T8" s="11" t="s">
        <v>14</v>
      </c>
      <c r="U8" s="51">
        <v>0.12288800154206141</v>
      </c>
      <c r="V8" s="52">
        <v>8.9140325586925376E-2</v>
      </c>
      <c r="W8" s="53">
        <v>2.827497219474592E-2</v>
      </c>
      <c r="X8" s="51">
        <v>0.15324120378760589</v>
      </c>
      <c r="Y8" s="52">
        <v>0.32707305117830981</v>
      </c>
      <c r="Z8" s="53">
        <v>0.32799774231208101</v>
      </c>
      <c r="AA8" s="51">
        <v>3.0353202245544483E-2</v>
      </c>
      <c r="AB8" s="53">
        <v>0.29972277011733511</v>
      </c>
      <c r="AC8" s="57">
        <v>0.21984782239391279</v>
      </c>
      <c r="AD8" s="58">
        <v>1.6825468688065464</v>
      </c>
      <c r="AF8" s="11" t="s">
        <v>15</v>
      </c>
      <c r="AG8" s="13" t="s">
        <v>57</v>
      </c>
      <c r="AH8" s="64">
        <v>0.17812407753271081</v>
      </c>
      <c r="AI8" s="65">
        <v>3.8183185478590398E-7</v>
      </c>
      <c r="AJ8" s="65">
        <v>1.648009311328787E-8</v>
      </c>
      <c r="AK8" s="65">
        <v>4.6025966785190721E-8</v>
      </c>
      <c r="AL8" s="65">
        <v>4.6413212093437347E-17</v>
      </c>
      <c r="AM8" s="66">
        <v>1.7101095105716941E-7</v>
      </c>
      <c r="AN8" s="64">
        <v>2.156401277337992E-3</v>
      </c>
      <c r="AO8" s="65">
        <v>2.2696904714781171E-4</v>
      </c>
      <c r="AP8" s="65">
        <v>1.0857514970246719E-6</v>
      </c>
      <c r="AQ8" s="65">
        <v>2.6646400505565539E-8</v>
      </c>
      <c r="AR8" s="65">
        <v>6.3099772255902E-4</v>
      </c>
      <c r="AS8" s="66">
        <v>1.7590145311646111E-7</v>
      </c>
      <c r="AU8" t="s">
        <v>15</v>
      </c>
      <c r="AV8" s="8">
        <v>1.8819316900799441</v>
      </c>
      <c r="AW8" s="8">
        <v>0.96512817368478498</v>
      </c>
      <c r="AX8" s="7">
        <f>(AW8-AV8)</f>
        <v>-0.91680351639515911</v>
      </c>
      <c r="AY8" s="73">
        <f>AX8/((ABS(AW8)+ABS(AV8))/2)</f>
        <v>-0.64403529273378191</v>
      </c>
    </row>
    <row r="9" spans="1:51" x14ac:dyDescent="0.25">
      <c r="A9" s="29" t="s">
        <v>15</v>
      </c>
      <c r="B9" s="41">
        <v>-4.4304145816643388</v>
      </c>
      <c r="C9" s="31">
        <v>6.9336547731464391</v>
      </c>
      <c r="D9" s="31">
        <v>1.8471124695713821</v>
      </c>
      <c r="E9" s="32">
        <f>10^B9</f>
        <v>3.7118072724789711E-5</v>
      </c>
      <c r="F9" s="33">
        <f>10^C9</f>
        <v>8583309.5078192111</v>
      </c>
      <c r="G9" s="42">
        <f>10^D9</f>
        <v>70.325441863388818</v>
      </c>
      <c r="H9" s="41">
        <v>-4.1838344992719838</v>
      </c>
      <c r="I9" s="31">
        <v>-0.89773957179315989</v>
      </c>
      <c r="J9" s="31">
        <v>1.5439290066458891</v>
      </c>
      <c r="K9" s="32">
        <f>10^H9</f>
        <v>6.5488569003889125E-5</v>
      </c>
      <c r="L9" s="31">
        <f>10^I9</f>
        <v>0.12654949843135924</v>
      </c>
      <c r="M9" s="42">
        <f>10^J9</f>
        <v>34.988796678353864</v>
      </c>
      <c r="N9" s="41">
        <v>0.24658008239235496</v>
      </c>
      <c r="O9" s="45">
        <v>-0.30318346292549303</v>
      </c>
      <c r="P9" s="34">
        <v>5.7249350483269998E-2</v>
      </c>
      <c r="Q9" s="35">
        <v>-0.17881436429005057</v>
      </c>
      <c r="T9" s="11" t="s">
        <v>15</v>
      </c>
      <c r="U9" s="51">
        <v>0.13455684280680349</v>
      </c>
      <c r="V9" s="52">
        <v>0.18883949721347371</v>
      </c>
      <c r="W9" s="53">
        <v>0.1018826565325683</v>
      </c>
      <c r="X9" s="51">
        <v>0.16085726150070309</v>
      </c>
      <c r="Y9" s="52">
        <v>0.29132727967680128</v>
      </c>
      <c r="Z9" s="53">
        <v>0.24081170187956599</v>
      </c>
      <c r="AA9" s="51">
        <v>2.6300418693899597E-2</v>
      </c>
      <c r="AB9" s="53">
        <v>0.13892904534699768</v>
      </c>
      <c r="AC9" s="57">
        <v>0.17805797563763304</v>
      </c>
      <c r="AD9" s="58">
        <v>0.81080439135748794</v>
      </c>
      <c r="AF9" s="11" t="s">
        <v>14</v>
      </c>
      <c r="AG9" s="13" t="s">
        <v>57</v>
      </c>
      <c r="AH9" s="64">
        <v>0.58802694023558</v>
      </c>
      <c r="AI9" s="65">
        <v>0.89432628815711457</v>
      </c>
      <c r="AJ9" s="65">
        <v>8.116374297309454E-3</v>
      </c>
      <c r="AK9" s="65">
        <v>9.7178515115528857E-2</v>
      </c>
      <c r="AL9" s="65">
        <v>0.37319278798520672</v>
      </c>
      <c r="AM9" s="66">
        <v>9.3662136617558969E-2</v>
      </c>
      <c r="AN9" s="64">
        <v>3.1742744958423957E-5</v>
      </c>
      <c r="AO9" s="65">
        <v>1.5164183905005591E-8</v>
      </c>
      <c r="AP9" s="65">
        <v>1.015272398332591E-8</v>
      </c>
      <c r="AQ9" s="65">
        <v>1.042765230518167E-9</v>
      </c>
      <c r="AR9" s="65">
        <v>3.4975323047965968E-8</v>
      </c>
      <c r="AS9" s="66">
        <v>3.1235759819143722E-9</v>
      </c>
      <c r="AU9" t="s">
        <v>14</v>
      </c>
      <c r="AV9" s="8">
        <v>2.117416754084517</v>
      </c>
      <c r="AW9" s="8">
        <v>0.89184335834030892</v>
      </c>
      <c r="AX9" s="7">
        <f>(AW9-AV9)</f>
        <v>-1.2255733957442081</v>
      </c>
      <c r="AY9" s="73">
        <f>AX9/((ABS(AW9)+ABS(AV9))/2)</f>
        <v>-0.81453470285535112</v>
      </c>
    </row>
    <row r="10" spans="1:51" x14ac:dyDescent="0.25">
      <c r="A10" s="29" t="s">
        <v>16</v>
      </c>
      <c r="B10" s="41">
        <v>-5.8479278975597619</v>
      </c>
      <c r="C10" s="31">
        <v>7.8133488055600138</v>
      </c>
      <c r="D10" s="31">
        <v>1.3938173509504801</v>
      </c>
      <c r="E10" s="32">
        <f>10^B10</f>
        <v>1.4192931360207595E-6</v>
      </c>
      <c r="F10" s="33">
        <f>10^C10</f>
        <v>65065205.465986155</v>
      </c>
      <c r="G10" s="42">
        <f>10^D10</f>
        <v>24.763803597446298</v>
      </c>
      <c r="H10" s="41">
        <v>-5.9308043894308939</v>
      </c>
      <c r="I10" s="31">
        <v>0.53700807427456543</v>
      </c>
      <c r="J10" s="31">
        <v>1.582431631020476</v>
      </c>
      <c r="K10" s="32">
        <f>10^H10</f>
        <v>1.1727234529588086E-6</v>
      </c>
      <c r="L10" s="31">
        <f>10^I10</f>
        <v>3.4435633287492307</v>
      </c>
      <c r="M10" s="42">
        <f>10^J10</f>
        <v>38.232406140469379</v>
      </c>
      <c r="N10" s="41">
        <v>-8.2876491871131996E-2</v>
      </c>
      <c r="O10" s="45">
        <v>0.18861428006999592</v>
      </c>
      <c r="P10" s="34">
        <v>-1.407222608542809E-2</v>
      </c>
      <c r="Q10" s="35">
        <v>0.12674630463550143</v>
      </c>
      <c r="T10" s="11" t="s">
        <v>16</v>
      </c>
      <c r="U10" s="51">
        <v>8.746002557252841E-2</v>
      </c>
      <c r="V10" s="52">
        <v>0.21751559507958801</v>
      </c>
      <c r="W10" s="53">
        <v>0.18186243411784339</v>
      </c>
      <c r="X10" s="51">
        <v>0.11478897660643191</v>
      </c>
      <c r="Y10" s="52">
        <v>0.26777124160581589</v>
      </c>
      <c r="Z10" s="53">
        <v>0.25481175513253662</v>
      </c>
      <c r="AA10" s="51">
        <v>2.7328951033903495E-2</v>
      </c>
      <c r="AB10" s="53">
        <v>7.294932101469323E-2</v>
      </c>
      <c r="AC10" s="57">
        <v>0.27025054007160376</v>
      </c>
      <c r="AD10" s="58">
        <v>0.33411327168167287</v>
      </c>
      <c r="AF10" s="11" t="s">
        <v>13</v>
      </c>
      <c r="AG10" s="13" t="s">
        <v>57</v>
      </c>
      <c r="AH10" s="64">
        <v>4.317106583357511E-3</v>
      </c>
      <c r="AI10" s="65">
        <v>1.8317926658770849E-5</v>
      </c>
      <c r="AJ10" s="65">
        <v>4.2573424833501593E-3</v>
      </c>
      <c r="AK10" s="65">
        <v>7.003563694701068E-7</v>
      </c>
      <c r="AL10" s="65">
        <v>2.86563947333402E-13</v>
      </c>
      <c r="AM10" s="66">
        <v>6.0702565835044317E-6</v>
      </c>
      <c r="AN10" s="64">
        <v>0.13451651746359949</v>
      </c>
      <c r="AO10" s="65">
        <v>2.387194795218704E-6</v>
      </c>
      <c r="AP10" s="65">
        <v>3.2312049544640371E-12</v>
      </c>
      <c r="AQ10" s="65">
        <v>2.150132442333136E-12</v>
      </c>
      <c r="AR10" s="65">
        <v>1.3422666370783071E-12</v>
      </c>
      <c r="AS10" s="66">
        <v>0.21080480271730251</v>
      </c>
      <c r="AU10" t="s">
        <v>13</v>
      </c>
      <c r="AV10" s="8">
        <v>1.970664417332161</v>
      </c>
      <c r="AW10" s="8">
        <v>2.4627052498508881</v>
      </c>
      <c r="AX10" s="7">
        <f>(AW10-AV10)</f>
        <v>0.4920408325187271</v>
      </c>
      <c r="AY10" s="73">
        <f>AX10/((ABS(AW10)+ABS(AV10))/2)</f>
        <v>0.22197148871249822</v>
      </c>
    </row>
    <row r="11" spans="1:51" x14ac:dyDescent="0.25">
      <c r="A11" s="29" t="s">
        <v>17</v>
      </c>
      <c r="B11" s="41">
        <v>-6.3544941824346379</v>
      </c>
      <c r="C11" s="31">
        <v>8.2576496072276306</v>
      </c>
      <c r="D11" s="31">
        <v>1.268981149702912</v>
      </c>
      <c r="E11" s="32">
        <f>10^B11</f>
        <v>4.4208503875926266E-7</v>
      </c>
      <c r="F11" s="33">
        <f>10^C11</f>
        <v>180987927.61943012</v>
      </c>
      <c r="G11" s="42">
        <f>10^D11</f>
        <v>18.577238199296943</v>
      </c>
      <c r="H11" s="41">
        <v>-6.6203603049722597</v>
      </c>
      <c r="I11" s="31">
        <v>1.1407748919003631</v>
      </c>
      <c r="J11" s="31">
        <v>1.519457054614316</v>
      </c>
      <c r="K11" s="32">
        <f>10^H11</f>
        <v>2.396843593727798E-7</v>
      </c>
      <c r="L11" s="31">
        <f>10^I11</f>
        <v>13.828494200702359</v>
      </c>
      <c r="M11" s="42">
        <f>10^J11</f>
        <v>33.071740731754396</v>
      </c>
      <c r="N11" s="41">
        <v>-0.26586612253762176</v>
      </c>
      <c r="O11" s="45">
        <v>0.25047590491140403</v>
      </c>
      <c r="P11" s="34">
        <v>-4.0981750168476334E-2</v>
      </c>
      <c r="Q11" s="35">
        <v>0.17965318687973944</v>
      </c>
      <c r="T11" s="11" t="s">
        <v>17</v>
      </c>
      <c r="U11" s="51">
        <v>0.1540117063214923</v>
      </c>
      <c r="V11" s="52">
        <v>0.21340737787470901</v>
      </c>
      <c r="W11" s="53">
        <v>0.14825882795245751</v>
      </c>
      <c r="X11" s="51">
        <v>0.15689375613400519</v>
      </c>
      <c r="Y11" s="52">
        <v>0.28276938343548708</v>
      </c>
      <c r="Z11" s="53">
        <v>0.24914005501228681</v>
      </c>
      <c r="AA11" s="51">
        <v>2.8820498125128879E-3</v>
      </c>
      <c r="AB11" s="53">
        <v>0.1008812270598293</v>
      </c>
      <c r="AC11" s="57">
        <v>1.8539718085045995E-2</v>
      </c>
      <c r="AD11" s="58">
        <v>0.5077076528611133</v>
      </c>
      <c r="AF11" s="11" t="s">
        <v>12</v>
      </c>
      <c r="AG11" s="13" t="s">
        <v>57</v>
      </c>
      <c r="AH11" s="64">
        <v>5.3780287395588649E-6</v>
      </c>
      <c r="AI11" s="65">
        <v>2.1005572896425069E-5</v>
      </c>
      <c r="AJ11" s="65">
        <v>1.069600841485463E-6</v>
      </c>
      <c r="AK11" s="65">
        <v>2.1775047376134511E-7</v>
      </c>
      <c r="AL11" s="65">
        <v>5.0983435888098933E-12</v>
      </c>
      <c r="AM11" s="66">
        <v>1.282257397341545E-5</v>
      </c>
      <c r="AN11" s="64">
        <v>1.959529360528229E-3</v>
      </c>
      <c r="AO11" s="65">
        <v>4.3725481738845232E-5</v>
      </c>
      <c r="AP11" s="65">
        <v>1.0527679536036531E-8</v>
      </c>
      <c r="AQ11" s="65">
        <v>3.9791070815567412E-8</v>
      </c>
      <c r="AR11" s="65">
        <v>3.191539476612441E-15</v>
      </c>
      <c r="AS11" s="66">
        <v>4.3534617158889867E-8</v>
      </c>
      <c r="AU11" t="s">
        <v>12</v>
      </c>
      <c r="AV11" s="8">
        <v>1.229701276004034</v>
      </c>
      <c r="AW11" s="8">
        <v>1.548869722851929</v>
      </c>
      <c r="AX11" s="7">
        <f>(AW11-AV11)</f>
        <v>0.31916844684789503</v>
      </c>
      <c r="AY11" s="73">
        <f>AX11/((ABS(AW11)+ABS(AV11))/2)</f>
        <v>0.22973567850474799</v>
      </c>
    </row>
    <row r="12" spans="1:51" x14ac:dyDescent="0.25">
      <c r="A12" s="29" t="s">
        <v>18</v>
      </c>
      <c r="B12" s="41">
        <v>-4.4842906291171039</v>
      </c>
      <c r="C12" s="31">
        <v>7.0293003582255027</v>
      </c>
      <c r="D12" s="31">
        <v>1.938873399102262</v>
      </c>
      <c r="E12" s="32">
        <f>10^B12</f>
        <v>3.2787580575817846E-5</v>
      </c>
      <c r="F12" s="33">
        <f>10^C12</f>
        <v>10697944.937048042</v>
      </c>
      <c r="G12" s="42">
        <f>10^D12</f>
        <v>86.870715612270942</v>
      </c>
      <c r="H12" s="41">
        <v>-4.0803962813343784</v>
      </c>
      <c r="I12" s="31">
        <v>-0.94385810215815547</v>
      </c>
      <c r="J12" s="31">
        <v>1.7570870932071569</v>
      </c>
      <c r="K12" s="32">
        <f>10^H12</f>
        <v>8.3100515653220604E-5</v>
      </c>
      <c r="L12" s="31">
        <f>10^I12</f>
        <v>0.11379990456268131</v>
      </c>
      <c r="M12" s="42">
        <f>10^J12</f>
        <v>57.159325221573098</v>
      </c>
      <c r="N12" s="41">
        <v>0.40389434778272548</v>
      </c>
      <c r="O12" s="45">
        <v>-0.18178630589510503</v>
      </c>
      <c r="P12" s="34">
        <v>9.431619672865181E-2</v>
      </c>
      <c r="Q12" s="35">
        <v>-9.8370264656977402E-2</v>
      </c>
      <c r="T12" s="11" t="s">
        <v>18</v>
      </c>
      <c r="U12" s="51">
        <v>0.12635249798017029</v>
      </c>
      <c r="V12" s="52">
        <v>0.1217098881687505</v>
      </c>
      <c r="W12" s="53">
        <v>4.9851153333429023E-2</v>
      </c>
      <c r="X12" s="51">
        <v>0.16954017877715311</v>
      </c>
      <c r="Y12" s="52">
        <v>0.22478691409962751</v>
      </c>
      <c r="Z12" s="53">
        <v>0.1582617356524306</v>
      </c>
      <c r="AA12" s="51">
        <v>4.3187680796982819E-2</v>
      </c>
      <c r="AB12" s="53">
        <v>0.10841058231900158</v>
      </c>
      <c r="AC12" s="57">
        <v>0.2919144959603257</v>
      </c>
      <c r="AD12" s="58">
        <v>1.0418439996416331</v>
      </c>
      <c r="AF12" s="11" t="s">
        <v>11</v>
      </c>
      <c r="AG12" s="13" t="s">
        <v>57</v>
      </c>
      <c r="AH12" s="64">
        <v>1</v>
      </c>
      <c r="AI12" s="65">
        <v>1</v>
      </c>
      <c r="AJ12" s="65">
        <v>1</v>
      </c>
      <c r="AK12" s="65">
        <v>1</v>
      </c>
      <c r="AL12" s="65">
        <v>1</v>
      </c>
      <c r="AM12" s="66">
        <v>1</v>
      </c>
      <c r="AN12" s="64">
        <v>6.2705833199706157E-3</v>
      </c>
      <c r="AO12" s="65">
        <v>1.225194960412186E-5</v>
      </c>
      <c r="AP12" s="65">
        <v>1.6573946208496101E-7</v>
      </c>
      <c r="AQ12" s="65">
        <v>4.3449347249047642E-5</v>
      </c>
      <c r="AR12" s="65">
        <v>3.8414265309931632E-2</v>
      </c>
      <c r="AS12" s="66">
        <v>9.0829413446512922E-2</v>
      </c>
      <c r="AU12" t="s">
        <v>11</v>
      </c>
      <c r="AV12" s="8">
        <v>0.112042759605839</v>
      </c>
      <c r="AW12" s="8">
        <v>0.19860916987201521</v>
      </c>
      <c r="AX12" s="7">
        <f>(AW12-AV12)</f>
        <v>8.6566410266176216E-2</v>
      </c>
      <c r="AY12" s="73">
        <f>AX12/((ABS(AW12)+ABS(AV12))/2)</f>
        <v>0.55732092449370974</v>
      </c>
    </row>
    <row r="13" spans="1:51" x14ac:dyDescent="0.25">
      <c r="A13" s="29" t="s">
        <v>19</v>
      </c>
      <c r="B13" s="41">
        <v>-5.5205629921550097</v>
      </c>
      <c r="C13" s="31">
        <v>7.4641071145700337</v>
      </c>
      <c r="D13" s="31">
        <v>1.8564380946298811</v>
      </c>
      <c r="E13" s="32">
        <f>10^B13</f>
        <v>3.0160393806149643E-6</v>
      </c>
      <c r="F13" s="33">
        <f>10^C13</f>
        <v>29114351.070753243</v>
      </c>
      <c r="G13" s="42">
        <f>10^D13</f>
        <v>71.851873170873489</v>
      </c>
      <c r="H13" s="41">
        <v>-5.0008633384622634</v>
      </c>
      <c r="I13" s="31">
        <v>-0.7799100188705872</v>
      </c>
      <c r="J13" s="31">
        <v>1.65527974955616</v>
      </c>
      <c r="K13" s="32">
        <f>10^H13</f>
        <v>9.980140643115607E-6</v>
      </c>
      <c r="L13" s="31">
        <f>10^I13</f>
        <v>0.16599307915565614</v>
      </c>
      <c r="M13" s="42">
        <f>10^J13</f>
        <v>45.214709986064214</v>
      </c>
      <c r="N13" s="41">
        <v>0.51969965369274629</v>
      </c>
      <c r="O13" s="45">
        <v>-0.2011583450737211</v>
      </c>
      <c r="P13" s="34">
        <v>9.8788821470036633E-2</v>
      </c>
      <c r="Q13" s="35">
        <v>-0.11456407034907802</v>
      </c>
      <c r="T13" s="11" t="s">
        <v>19</v>
      </c>
      <c r="U13" s="51">
        <v>0.33287546355249459</v>
      </c>
      <c r="V13" s="52">
        <v>0.36436507815389768</v>
      </c>
      <c r="W13" s="53">
        <v>9.8763702158649783E-2</v>
      </c>
      <c r="X13" s="51">
        <v>0.2169794160898855</v>
      </c>
      <c r="Y13" s="52">
        <v>0.32225588844988728</v>
      </c>
      <c r="Z13" s="53">
        <v>0.22297277485899039</v>
      </c>
      <c r="AA13" s="51">
        <v>-0.11589604746260909</v>
      </c>
      <c r="AB13" s="53">
        <v>0.12420907270034061</v>
      </c>
      <c r="AC13" s="57">
        <v>-0.42155140111873401</v>
      </c>
      <c r="AD13" s="58">
        <v>0.77211681965132273</v>
      </c>
      <c r="AF13" s="11" t="s">
        <v>10</v>
      </c>
      <c r="AG13" s="13" t="s">
        <v>57</v>
      </c>
      <c r="AH13" s="64">
        <v>4.8235716935445802E-4</v>
      </c>
      <c r="AI13" s="65">
        <v>2.1892415938416778E-3</v>
      </c>
      <c r="AJ13" s="65">
        <v>2.9619377480650291E-4</v>
      </c>
      <c r="AK13" s="65">
        <v>7.0661629663333836E-5</v>
      </c>
      <c r="AL13" s="65">
        <v>3.639296988983139E-6</v>
      </c>
      <c r="AM13" s="66">
        <v>7.3304587273694975E-4</v>
      </c>
      <c r="AN13" s="64">
        <v>8.1248031888973295E-4</v>
      </c>
      <c r="AO13" s="65">
        <v>0.12480040457655581</v>
      </c>
      <c r="AP13" s="65">
        <v>2.499436590852307E-5</v>
      </c>
      <c r="AQ13" s="65">
        <v>1.1357289010237269E-5</v>
      </c>
      <c r="AR13" s="65">
        <v>2.909598434823122E-5</v>
      </c>
      <c r="AS13" s="66">
        <v>5.7307609495515112E-5</v>
      </c>
      <c r="AU13" t="s">
        <v>10</v>
      </c>
      <c r="AV13" s="8">
        <v>1.428583118643775</v>
      </c>
      <c r="AW13" s="8">
        <v>2.5380753618020062</v>
      </c>
      <c r="AX13" s="7">
        <f>(AW13-AV13)</f>
        <v>1.1094922431582313</v>
      </c>
      <c r="AY13" s="73">
        <f>AX13/((ABS(AW13)+ABS(AV13))/2)</f>
        <v>0.55940900817533667</v>
      </c>
    </row>
    <row r="14" spans="1:51" ht="15.75" thickBot="1" x14ac:dyDescent="0.3">
      <c r="A14" s="30" t="s">
        <v>8</v>
      </c>
      <c r="B14" s="43">
        <v>-5.06130749545716</v>
      </c>
      <c r="C14" s="36">
        <v>7.2227248107717799</v>
      </c>
      <c r="D14" s="36">
        <v>1.7235943603749511</v>
      </c>
      <c r="E14" s="37">
        <f>10^B14</f>
        <v>8.6834539312071417E-6</v>
      </c>
      <c r="F14" s="38">
        <f>10^C14</f>
        <v>16700320.688074788</v>
      </c>
      <c r="G14" s="44">
        <f>10^D14</f>
        <v>52.91689587376154</v>
      </c>
      <c r="H14" s="43">
        <v>-4.7345408145663761</v>
      </c>
      <c r="I14" s="36">
        <v>-0.6373817337460127</v>
      </c>
      <c r="J14" s="36">
        <v>1.4528238928382109</v>
      </c>
      <c r="K14" s="37">
        <f>10^H14</f>
        <v>1.8427193038930132E-5</v>
      </c>
      <c r="L14" s="36">
        <f>10^I14</f>
        <v>0.230472050774851</v>
      </c>
      <c r="M14" s="44">
        <f>10^J14</f>
        <v>28.367684806689997</v>
      </c>
      <c r="N14" s="43">
        <v>0.32676668089078387</v>
      </c>
      <c r="O14" s="46">
        <v>-0.27077046753674017</v>
      </c>
      <c r="P14" s="39">
        <v>6.6715341142312715E-2</v>
      </c>
      <c r="Q14" s="40">
        <v>-0.17048791812151157</v>
      </c>
      <c r="T14" s="14" t="s">
        <v>8</v>
      </c>
      <c r="U14" s="54">
        <v>0.73433186425388575</v>
      </c>
      <c r="V14" s="55">
        <v>0.56559118372080575</v>
      </c>
      <c r="W14" s="56">
        <v>0.2405770870430694</v>
      </c>
      <c r="X14" s="54">
        <v>1.0168747985830091</v>
      </c>
      <c r="Y14" s="55">
        <v>0.9448356312272379</v>
      </c>
      <c r="Z14" s="56">
        <v>0.32800070247384372</v>
      </c>
      <c r="AA14" s="54">
        <v>0.28254293432912336</v>
      </c>
      <c r="AB14" s="56">
        <v>8.7423615430774315E-2</v>
      </c>
      <c r="AC14" s="59">
        <v>0.32268371326478795</v>
      </c>
      <c r="AD14" s="60">
        <v>0.30751681491129995</v>
      </c>
      <c r="AF14" s="14" t="s">
        <v>9</v>
      </c>
      <c r="AG14" s="16" t="s">
        <v>57</v>
      </c>
      <c r="AH14" s="67">
        <v>3.3204499454126457E-2</v>
      </c>
      <c r="AI14" s="68">
        <v>9.0602603110846659E-4</v>
      </c>
      <c r="AJ14" s="68">
        <v>3.6564502928939469E-4</v>
      </c>
      <c r="AK14" s="68">
        <v>1.647612647831431E-6</v>
      </c>
      <c r="AL14" s="68">
        <v>3.6963466799492409E-9</v>
      </c>
      <c r="AM14" s="69">
        <v>4.5848642591935809E-6</v>
      </c>
      <c r="AN14" s="67">
        <v>5.4028826168448594E-3</v>
      </c>
      <c r="AO14" s="68">
        <v>4.5416041623785909E-3</v>
      </c>
      <c r="AP14" s="68">
        <v>2.3287249243727341E-3</v>
      </c>
      <c r="AQ14" s="68">
        <v>3.0549160496692219E-6</v>
      </c>
      <c r="AR14" s="68">
        <v>4.4963878238254073E-3</v>
      </c>
      <c r="AS14" s="69">
        <v>3.7788277785225011E-6</v>
      </c>
      <c r="AU14" t="s">
        <v>9</v>
      </c>
      <c r="AV14" s="8">
        <v>1.3380017668339259</v>
      </c>
      <c r="AW14" s="8">
        <v>1.4502858537591861</v>
      </c>
      <c r="AX14" s="7">
        <f>(AW14-AV14)</f>
        <v>0.11228408692526015</v>
      </c>
      <c r="AY14" s="73">
        <f>AX14/((ABS(AW14)+ABS(AV14))/2)</f>
        <v>8.0539816693211572E-2</v>
      </c>
    </row>
    <row r="15" spans="1:51" x14ac:dyDescent="0.25">
      <c r="B15" s="8"/>
    </row>
    <row r="20" spans="56:56" x14ac:dyDescent="0.25">
      <c r="BD20" s="3"/>
    </row>
  </sheetData>
  <sortState xmlns:xlrd2="http://schemas.microsoft.com/office/spreadsheetml/2017/richdata2" ref="T4:AD14">
    <sortCondition ref="T3:T14"/>
  </sortState>
  <mergeCells count="12">
    <mergeCell ref="AH1:AM1"/>
    <mergeCell ref="AN1:AS1"/>
    <mergeCell ref="U1:W1"/>
    <mergeCell ref="X1:Z1"/>
    <mergeCell ref="AA1:AB1"/>
    <mergeCell ref="AC1:AD1"/>
    <mergeCell ref="T1:T2"/>
    <mergeCell ref="N1:O1"/>
    <mergeCell ref="P1:Q1"/>
    <mergeCell ref="A1:A2"/>
    <mergeCell ref="B1:G1"/>
    <mergeCell ref="H1:M1"/>
  </mergeCells>
  <conditionalFormatting sqref="H3:H14 B3:B14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:E14 J3:K14 M3:M14 G3:G14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3:N14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3:O14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3:P14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3:Q14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3:B14 H3:H14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:D14 J3:J14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3:E14 K3:K14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3:G14 M3:M14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3:M14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3:X14 U3:U14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Z3:Z14 W3:W14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3:U14 X3:X14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3:W14 Z3:Z14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A3:AA14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B3:AB14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C3:AC14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D3:AD14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H3:AS14">
    <cfRule type="expression" dxfId="0" priority="8">
      <formula>IF(AH3&lt;0.05,TRUE,FALSE)</formula>
    </cfRule>
  </conditionalFormatting>
  <conditionalFormatting sqref="AY3:AY1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2"/>
  <sheetViews>
    <sheetView workbookViewId="0">
      <selection activeCell="O12" sqref="O12"/>
    </sheetView>
  </sheetViews>
  <sheetFormatPr defaultRowHeight="15" x14ac:dyDescent="0.25"/>
  <sheetData>
    <row r="1" spans="1:17" ht="15.75" thickBot="1" x14ac:dyDescent="0.3">
      <c r="A1" s="20" t="s">
        <v>43</v>
      </c>
      <c r="B1" s="21"/>
      <c r="C1" s="21"/>
      <c r="D1" s="21"/>
      <c r="E1" s="21"/>
      <c r="F1" s="21"/>
      <c r="G1" s="22"/>
      <c r="H1" s="6"/>
      <c r="J1" s="20" t="s">
        <v>44</v>
      </c>
      <c r="K1" s="21"/>
      <c r="L1" s="21"/>
      <c r="M1" s="21"/>
      <c r="N1" s="21"/>
      <c r="O1" s="21"/>
      <c r="P1" s="22"/>
      <c r="Q1" s="6"/>
    </row>
    <row r="2" spans="1:17" x14ac:dyDescent="0.25">
      <c r="A2" s="17" t="s">
        <v>25</v>
      </c>
      <c r="B2" s="18" t="s">
        <v>26</v>
      </c>
      <c r="C2" s="18" t="s">
        <v>27</v>
      </c>
      <c r="D2" s="18" t="s">
        <v>28</v>
      </c>
      <c r="E2" s="18" t="s">
        <v>29</v>
      </c>
      <c r="F2" s="18" t="s">
        <v>30</v>
      </c>
      <c r="G2" s="19" t="s">
        <v>31</v>
      </c>
      <c r="J2" s="17" t="s">
        <v>25</v>
      </c>
      <c r="K2" s="18" t="s">
        <v>26</v>
      </c>
      <c r="L2" s="18" t="s">
        <v>27</v>
      </c>
      <c r="M2" s="18" t="s">
        <v>28</v>
      </c>
      <c r="N2" s="18" t="s">
        <v>29</v>
      </c>
      <c r="O2" s="18" t="s">
        <v>30</v>
      </c>
      <c r="P2" s="19" t="s">
        <v>31</v>
      </c>
    </row>
    <row r="3" spans="1:17" x14ac:dyDescent="0.25">
      <c r="A3" s="11" t="s">
        <v>32</v>
      </c>
      <c r="B3" s="12" t="s">
        <v>34</v>
      </c>
      <c r="C3" s="12">
        <v>1.0625419866837399E-2</v>
      </c>
      <c r="D3" s="12">
        <v>3</v>
      </c>
      <c r="E3" s="12">
        <v>2010</v>
      </c>
      <c r="F3" s="12">
        <v>62386.331739991903</v>
      </c>
      <c r="G3" s="13">
        <v>4.7913162557109377E-246</v>
      </c>
      <c r="J3" s="11" t="s">
        <v>32</v>
      </c>
      <c r="K3" s="12" t="s">
        <v>34</v>
      </c>
      <c r="L3" s="12">
        <v>5.725732828653074E-3</v>
      </c>
      <c r="M3" s="12">
        <v>3</v>
      </c>
      <c r="N3" s="12">
        <v>2618</v>
      </c>
      <c r="O3" s="12">
        <v>151538.6827242118</v>
      </c>
      <c r="P3" s="13">
        <v>2.704863326126207E-211</v>
      </c>
    </row>
    <row r="4" spans="1:17" x14ac:dyDescent="0.25">
      <c r="A4" s="11" t="s">
        <v>32</v>
      </c>
      <c r="B4" s="12" t="s">
        <v>35</v>
      </c>
      <c r="C4" s="12">
        <v>0.9893745801331626</v>
      </c>
      <c r="D4" s="12">
        <v>3</v>
      </c>
      <c r="E4" s="12">
        <v>2010</v>
      </c>
      <c r="F4" s="12">
        <v>62386.331739991903</v>
      </c>
      <c r="G4" s="13">
        <v>4.7913162557109377E-246</v>
      </c>
      <c r="J4" s="11" t="s">
        <v>32</v>
      </c>
      <c r="K4" s="12" t="s">
        <v>35</v>
      </c>
      <c r="L4" s="12">
        <v>0.99427426717134693</v>
      </c>
      <c r="M4" s="12">
        <v>3</v>
      </c>
      <c r="N4" s="12">
        <v>2618</v>
      </c>
      <c r="O4" s="12">
        <v>151538.6827242118</v>
      </c>
      <c r="P4" s="13">
        <v>2.704863326126207E-211</v>
      </c>
    </row>
    <row r="5" spans="1:17" x14ac:dyDescent="0.25">
      <c r="A5" s="11" t="s">
        <v>32</v>
      </c>
      <c r="B5" s="12" t="s">
        <v>36</v>
      </c>
      <c r="C5" s="12">
        <v>93.113927970137169</v>
      </c>
      <c r="D5" s="12">
        <v>3</v>
      </c>
      <c r="E5" s="12">
        <v>2009.9999999999741</v>
      </c>
      <c r="F5" s="12">
        <v>62386.331739991903</v>
      </c>
      <c r="G5" s="13">
        <v>4.7913162557109377E-246</v>
      </c>
      <c r="J5" s="11" t="s">
        <v>32</v>
      </c>
      <c r="K5" s="12" t="s">
        <v>36</v>
      </c>
      <c r="L5" s="12">
        <v>173.6501329918394</v>
      </c>
      <c r="M5" s="12">
        <v>3</v>
      </c>
      <c r="N5" s="12">
        <v>2618.000000000045</v>
      </c>
      <c r="O5" s="12">
        <v>151538.6827242118</v>
      </c>
      <c r="P5" s="13">
        <v>2.704863326126207E-211</v>
      </c>
    </row>
    <row r="6" spans="1:17" x14ac:dyDescent="0.25">
      <c r="A6" s="11" t="s">
        <v>32</v>
      </c>
      <c r="B6" s="12" t="s">
        <v>37</v>
      </c>
      <c r="C6" s="12">
        <v>93.113927970137169</v>
      </c>
      <c r="D6" s="12">
        <v>3</v>
      </c>
      <c r="E6" s="12">
        <v>2010</v>
      </c>
      <c r="F6" s="12">
        <v>62386.331739991903</v>
      </c>
      <c r="G6" s="13">
        <v>4.7913162557109377E-246</v>
      </c>
      <c r="J6" s="11" t="s">
        <v>32</v>
      </c>
      <c r="K6" s="12" t="s">
        <v>37</v>
      </c>
      <c r="L6" s="12">
        <v>173.6501329918394</v>
      </c>
      <c r="M6" s="12">
        <v>3</v>
      </c>
      <c r="N6" s="12">
        <v>2618</v>
      </c>
      <c r="O6" s="12">
        <v>151538.6827242118</v>
      </c>
      <c r="P6" s="13">
        <v>2.704863326126207E-211</v>
      </c>
    </row>
    <row r="7" spans="1:17" x14ac:dyDescent="0.25">
      <c r="A7" s="11" t="s">
        <v>33</v>
      </c>
      <c r="B7" s="12" t="s">
        <v>34</v>
      </c>
      <c r="C7" s="12">
        <v>0.56824571794581735</v>
      </c>
      <c r="D7" s="12">
        <v>3</v>
      </c>
      <c r="E7" s="12">
        <v>2010</v>
      </c>
      <c r="F7" s="12">
        <v>509.06739785390693</v>
      </c>
      <c r="G7" s="13">
        <v>4.7913162557109377E-246</v>
      </c>
      <c r="J7" s="11" t="s">
        <v>33</v>
      </c>
      <c r="K7" s="12" t="s">
        <v>34</v>
      </c>
      <c r="L7" s="12">
        <v>0.68881248024088348</v>
      </c>
      <c r="M7" s="12">
        <v>3</v>
      </c>
      <c r="N7" s="12">
        <v>2618</v>
      </c>
      <c r="O7" s="12">
        <v>394.2480477146521</v>
      </c>
      <c r="P7" s="13">
        <v>2.704863326126207E-211</v>
      </c>
    </row>
    <row r="8" spans="1:17" x14ac:dyDescent="0.25">
      <c r="A8" s="11" t="s">
        <v>33</v>
      </c>
      <c r="B8" s="12" t="s">
        <v>35</v>
      </c>
      <c r="C8" s="12">
        <v>0.43175428205418259</v>
      </c>
      <c r="D8" s="12">
        <v>3</v>
      </c>
      <c r="E8" s="12">
        <v>2010</v>
      </c>
      <c r="F8" s="12">
        <v>509.06739785390693</v>
      </c>
      <c r="G8" s="13">
        <v>4.7913162557109377E-246</v>
      </c>
      <c r="J8" s="11" t="s">
        <v>33</v>
      </c>
      <c r="K8" s="12" t="s">
        <v>35</v>
      </c>
      <c r="L8" s="12">
        <v>0.31118751975911652</v>
      </c>
      <c r="M8" s="12">
        <v>3</v>
      </c>
      <c r="N8" s="12">
        <v>2618</v>
      </c>
      <c r="O8" s="12">
        <v>394.24804771465199</v>
      </c>
      <c r="P8" s="13">
        <v>2.704863326126207E-211</v>
      </c>
    </row>
    <row r="9" spans="1:17" x14ac:dyDescent="0.25">
      <c r="A9" s="11" t="s">
        <v>33</v>
      </c>
      <c r="B9" s="12" t="s">
        <v>36</v>
      </c>
      <c r="C9" s="12">
        <v>0.75980208634911484</v>
      </c>
      <c r="D9" s="12">
        <v>3</v>
      </c>
      <c r="E9" s="12">
        <v>2009.9999999999741</v>
      </c>
      <c r="F9" s="12">
        <v>509.06739785390693</v>
      </c>
      <c r="G9" s="13">
        <v>4.7913162557191092E-246</v>
      </c>
      <c r="J9" s="11" t="s">
        <v>33</v>
      </c>
      <c r="K9" s="12" t="s">
        <v>36</v>
      </c>
      <c r="L9" s="12">
        <v>0.45177392786247372</v>
      </c>
      <c r="M9" s="12">
        <v>3</v>
      </c>
      <c r="N9" s="12">
        <v>2618.000000000045</v>
      </c>
      <c r="O9" s="12">
        <v>394.2480477146521</v>
      </c>
      <c r="P9" s="13">
        <v>2.7048633261171351E-211</v>
      </c>
    </row>
    <row r="10" spans="1:17" ht="15.75" thickBot="1" x14ac:dyDescent="0.3">
      <c r="A10" s="14" t="s">
        <v>33</v>
      </c>
      <c r="B10" s="15" t="s">
        <v>37</v>
      </c>
      <c r="C10" s="15">
        <v>0.75980208634911484</v>
      </c>
      <c r="D10" s="15">
        <v>3</v>
      </c>
      <c r="E10" s="15">
        <v>2010</v>
      </c>
      <c r="F10" s="15">
        <v>509.06739785390693</v>
      </c>
      <c r="G10" s="16">
        <v>4.7913162557109377E-246</v>
      </c>
      <c r="J10" s="14" t="s">
        <v>33</v>
      </c>
      <c r="K10" s="15" t="s">
        <v>37</v>
      </c>
      <c r="L10" s="15">
        <v>0.45177392786247372</v>
      </c>
      <c r="M10" s="15">
        <v>3</v>
      </c>
      <c r="N10" s="15">
        <v>2618</v>
      </c>
      <c r="O10" s="15">
        <v>394.24804771465199</v>
      </c>
      <c r="P10" s="16">
        <v>2.704863326126207E-211</v>
      </c>
    </row>
    <row r="12" spans="1:17" x14ac:dyDescent="0.25">
      <c r="N12">
        <f>F6/F7</f>
        <v>122.55023991517847</v>
      </c>
      <c r="O12">
        <f>O6/O7</f>
        <v>384.37395848283847</v>
      </c>
    </row>
  </sheetData>
  <mergeCells count="2">
    <mergeCell ref="A1:G1"/>
    <mergeCell ref="J1:P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"/>
  <sheetViews>
    <sheetView workbookViewId="0">
      <selection activeCell="D5" sqref="A1:D5"/>
    </sheetView>
  </sheetViews>
  <sheetFormatPr defaultRowHeight="15" x14ac:dyDescent="0.25"/>
  <cols>
    <col min="1" max="1" width="5" bestFit="1" customWidth="1"/>
    <col min="2" max="2" width="9.85546875" customWidth="1"/>
    <col min="3" max="3" width="5" bestFit="1" customWidth="1"/>
  </cols>
  <sheetData>
    <row r="1" spans="1:10" x14ac:dyDescent="0.25">
      <c r="A1" s="2" t="s">
        <v>43</v>
      </c>
      <c r="B1" s="2"/>
      <c r="C1" s="2" t="s">
        <v>44</v>
      </c>
      <c r="D1" s="2"/>
      <c r="E1" s="6"/>
      <c r="F1" s="6"/>
      <c r="G1" s="6"/>
      <c r="H1" s="6"/>
      <c r="I1" s="6"/>
      <c r="J1" s="6"/>
    </row>
    <row r="2" spans="1:10" x14ac:dyDescent="0.25">
      <c r="A2" s="70" t="s">
        <v>38</v>
      </c>
      <c r="B2" s="71"/>
      <c r="C2" s="70" t="s">
        <v>38</v>
      </c>
      <c r="D2" s="72"/>
    </row>
    <row r="3" spans="1:10" x14ac:dyDescent="0.25">
      <c r="A3" s="1" t="s">
        <v>2</v>
      </c>
      <c r="B3" t="s">
        <v>58</v>
      </c>
      <c r="C3" s="1" t="s">
        <v>2</v>
      </c>
      <c r="D3" t="s">
        <v>58</v>
      </c>
    </row>
    <row r="4" spans="1:10" x14ac:dyDescent="0.25">
      <c r="A4" s="1" t="s">
        <v>3</v>
      </c>
      <c r="B4" t="s">
        <v>58</v>
      </c>
      <c r="C4" s="1" t="s">
        <v>42</v>
      </c>
      <c r="D4" t="s">
        <v>58</v>
      </c>
    </row>
    <row r="5" spans="1:10" x14ac:dyDescent="0.25">
      <c r="A5" s="1" t="s">
        <v>4</v>
      </c>
      <c r="B5" t="s">
        <v>58</v>
      </c>
      <c r="C5" s="1" t="s">
        <v>4</v>
      </c>
      <c r="D5" t="s">
        <v>58</v>
      </c>
    </row>
  </sheetData>
  <mergeCells count="4">
    <mergeCell ref="A1:B1"/>
    <mergeCell ref="C1:D1"/>
    <mergeCell ref="A2:B2"/>
    <mergeCell ref="C2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5"/>
  <sheetViews>
    <sheetView workbookViewId="0">
      <selection activeCell="M1" sqref="M1:X1"/>
    </sheetView>
  </sheetViews>
  <sheetFormatPr defaultRowHeight="15" x14ac:dyDescent="0.25"/>
  <sheetData>
    <row r="1" spans="1:24" x14ac:dyDescent="0.25">
      <c r="A1" s="2" t="s">
        <v>43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 t="s">
        <v>44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x14ac:dyDescent="0.25">
      <c r="B2" s="1">
        <v>103</v>
      </c>
      <c r="C2" s="1">
        <v>107</v>
      </c>
      <c r="D2" s="1">
        <v>110</v>
      </c>
      <c r="E2" s="1">
        <v>111</v>
      </c>
      <c r="F2" s="1">
        <v>112</v>
      </c>
      <c r="G2" s="1">
        <v>204</v>
      </c>
      <c r="H2" s="1">
        <v>207</v>
      </c>
      <c r="I2" s="1">
        <v>302</v>
      </c>
      <c r="J2" s="1">
        <v>307</v>
      </c>
      <c r="K2" s="1">
        <v>308</v>
      </c>
      <c r="L2" s="1">
        <v>312</v>
      </c>
      <c r="N2" s="1">
        <v>103</v>
      </c>
      <c r="O2" s="1">
        <v>107</v>
      </c>
      <c r="P2" s="1">
        <v>110</v>
      </c>
      <c r="Q2" s="1">
        <v>111</v>
      </c>
      <c r="R2" s="1">
        <v>112</v>
      </c>
      <c r="S2" s="1">
        <v>204</v>
      </c>
      <c r="T2" s="1">
        <v>207</v>
      </c>
      <c r="U2" s="1">
        <v>302</v>
      </c>
      <c r="V2" s="1">
        <v>307</v>
      </c>
      <c r="W2" s="1">
        <v>308</v>
      </c>
      <c r="X2" s="1">
        <v>312</v>
      </c>
    </row>
    <row r="3" spans="1:24" x14ac:dyDescent="0.25">
      <c r="A3" s="1" t="s">
        <v>2</v>
      </c>
      <c r="B3">
        <v>9.7093682040043798E-283</v>
      </c>
      <c r="C3">
        <v>2.653891439143046E-11</v>
      </c>
      <c r="D3">
        <v>3.7371184327115012E-5</v>
      </c>
      <c r="E3">
        <v>9.7965406568091042E-304</v>
      </c>
      <c r="F3">
        <v>4.4753005013494224E-19</v>
      </c>
      <c r="G3">
        <v>5.8392002206106509E-102</v>
      </c>
      <c r="H3">
        <v>2.329468136304759E-249</v>
      </c>
      <c r="I3">
        <v>2.1277453150441141E-264</v>
      </c>
      <c r="J3">
        <v>0</v>
      </c>
      <c r="K3">
        <v>7.7488018429029953E-54</v>
      </c>
      <c r="L3">
        <v>1.874150931289219E-95</v>
      </c>
      <c r="M3" s="1" t="s">
        <v>2</v>
      </c>
      <c r="N3">
        <v>0</v>
      </c>
      <c r="O3">
        <v>2.116410147875426E-48</v>
      </c>
      <c r="P3">
        <v>3.3218405796587178E-263</v>
      </c>
      <c r="Q3">
        <v>2.4170847636048719E-203</v>
      </c>
      <c r="R3">
        <v>1.405348163774344E-58</v>
      </c>
      <c r="S3">
        <v>0</v>
      </c>
      <c r="T3">
        <v>3.3117504161920831E-128</v>
      </c>
      <c r="U3">
        <v>0</v>
      </c>
      <c r="V3">
        <v>0</v>
      </c>
      <c r="W3">
        <v>3.969860738466923E-128</v>
      </c>
      <c r="X3">
        <v>4.2102121693289397E-27</v>
      </c>
    </row>
    <row r="4" spans="1:24" x14ac:dyDescent="0.25">
      <c r="A4" s="1" t="s">
        <v>3</v>
      </c>
      <c r="B4">
        <v>1.241756426726694E-189</v>
      </c>
      <c r="C4">
        <v>5.5627368150087578E-5</v>
      </c>
      <c r="D4">
        <v>3.466421209511279E-7</v>
      </c>
      <c r="E4">
        <v>2.6916616322896118E-302</v>
      </c>
      <c r="F4">
        <v>8.5092616461372088E-10</v>
      </c>
      <c r="G4">
        <v>3.9371983087683769E-80</v>
      </c>
      <c r="H4">
        <v>6.6397076217317554E-78</v>
      </c>
      <c r="I4">
        <v>2.0624453902738589E-62</v>
      </c>
      <c r="J4">
        <v>9.6977632805714385E-274</v>
      </c>
      <c r="K4">
        <v>6.1775217145986606E-15</v>
      </c>
      <c r="L4">
        <v>7.7629177287477153E-34</v>
      </c>
      <c r="M4" s="1" t="s">
        <v>42</v>
      </c>
      <c r="N4">
        <v>0</v>
      </c>
      <c r="O4">
        <v>2.4908886567525789E-11</v>
      </c>
      <c r="P4">
        <v>1.8949549974495499E-88</v>
      </c>
      <c r="Q4">
        <v>2.0884525449686291E-99</v>
      </c>
      <c r="R4">
        <v>3.6600804742290811E-13</v>
      </c>
      <c r="S4">
        <v>9.494887328138947E-173</v>
      </c>
      <c r="T4">
        <v>5.4457767235225266E-25</v>
      </c>
      <c r="U4">
        <v>6.8376144975394282E-226</v>
      </c>
      <c r="V4">
        <v>0</v>
      </c>
      <c r="W4">
        <v>1.2190009081531591E-29</v>
      </c>
      <c r="X4">
        <v>3.4301356908791988E-7</v>
      </c>
    </row>
    <row r="5" spans="1:24" x14ac:dyDescent="0.25">
      <c r="A5" s="1" t="s">
        <v>4</v>
      </c>
      <c r="B5">
        <v>1.2876327168788469E-8</v>
      </c>
      <c r="C5">
        <v>7.4790525721980537E-5</v>
      </c>
      <c r="D5">
        <v>1.3349512870750689E-4</v>
      </c>
      <c r="E5">
        <v>3.1249200177091691E-23</v>
      </c>
      <c r="F5">
        <v>1.4290004769383499E-10</v>
      </c>
      <c r="G5">
        <v>7.5241534449114198E-124</v>
      </c>
      <c r="H5">
        <v>5.5358099950543494E-66</v>
      </c>
      <c r="I5">
        <v>1.0465959913378751E-37</v>
      </c>
      <c r="J5">
        <v>1.7615048796827329E-155</v>
      </c>
      <c r="K5">
        <v>4.7453204955112709E-47</v>
      </c>
      <c r="L5">
        <v>2.8889229992019693E-82</v>
      </c>
      <c r="M5" s="1" t="s">
        <v>4</v>
      </c>
      <c r="N5">
        <v>0</v>
      </c>
      <c r="O5">
        <v>7.3326472346536621E-17</v>
      </c>
      <c r="P5">
        <v>5.6780901438702365E-4</v>
      </c>
      <c r="Q5">
        <v>0.8924073940852274</v>
      </c>
      <c r="R5">
        <v>1.1508075809027801E-43</v>
      </c>
      <c r="S5">
        <v>2.2608676689660979E-4</v>
      </c>
      <c r="T5">
        <v>3.5975495557667692E-9</v>
      </c>
      <c r="U5">
        <v>5.9098945363839223E-12</v>
      </c>
      <c r="V5">
        <v>2.0139868132902388E-6</v>
      </c>
      <c r="W5">
        <v>1.722933219985777E-56</v>
      </c>
      <c r="X5">
        <v>3.2440869718220401E-30</v>
      </c>
    </row>
  </sheetData>
  <mergeCells count="2">
    <mergeCell ref="A1:L1"/>
    <mergeCell ref="M1:X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7"/>
  <sheetViews>
    <sheetView workbookViewId="0">
      <selection sqref="A1:G1"/>
    </sheetView>
  </sheetViews>
  <sheetFormatPr defaultRowHeight="15" x14ac:dyDescent="0.25"/>
  <sheetData>
    <row r="1" spans="1:7" x14ac:dyDescent="0.25">
      <c r="A1" s="2" t="s">
        <v>43</v>
      </c>
      <c r="B1" s="2"/>
      <c r="C1" s="2"/>
      <c r="E1" s="2" t="s">
        <v>44</v>
      </c>
      <c r="F1" s="2"/>
      <c r="G1" s="2"/>
    </row>
    <row r="2" spans="1:7" x14ac:dyDescent="0.25">
      <c r="A2" s="1" t="s">
        <v>39</v>
      </c>
      <c r="B2" s="1" t="s">
        <v>40</v>
      </c>
      <c r="C2" s="1" t="s">
        <v>41</v>
      </c>
      <c r="E2" s="1" t="s">
        <v>39</v>
      </c>
      <c r="F2" s="1" t="s">
        <v>40</v>
      </c>
      <c r="G2" s="1" t="s">
        <v>41</v>
      </c>
    </row>
    <row r="3" spans="1:7" x14ac:dyDescent="0.25">
      <c r="A3">
        <v>103</v>
      </c>
      <c r="B3">
        <v>107</v>
      </c>
      <c r="C3">
        <v>0</v>
      </c>
      <c r="E3">
        <v>103</v>
      </c>
      <c r="F3">
        <v>107</v>
      </c>
      <c r="G3">
        <v>0</v>
      </c>
    </row>
    <row r="4" spans="1:7" x14ac:dyDescent="0.25">
      <c r="A4">
        <v>103</v>
      </c>
      <c r="B4">
        <v>110</v>
      </c>
      <c r="C4">
        <v>1</v>
      </c>
      <c r="E4">
        <v>103</v>
      </c>
      <c r="F4">
        <v>110</v>
      </c>
      <c r="G4">
        <v>0</v>
      </c>
    </row>
    <row r="5" spans="1:7" x14ac:dyDescent="0.25">
      <c r="A5">
        <v>103</v>
      </c>
      <c r="B5">
        <v>111</v>
      </c>
      <c r="C5">
        <v>2.8E-3</v>
      </c>
      <c r="E5">
        <v>103</v>
      </c>
      <c r="F5">
        <v>111</v>
      </c>
      <c r="G5">
        <v>0</v>
      </c>
    </row>
    <row r="6" spans="1:7" x14ac:dyDescent="0.25">
      <c r="A6">
        <v>103</v>
      </c>
      <c r="B6">
        <v>112</v>
      </c>
      <c r="C6">
        <v>0</v>
      </c>
      <c r="E6">
        <v>103</v>
      </c>
      <c r="F6">
        <v>112</v>
      </c>
      <c r="G6">
        <v>0</v>
      </c>
    </row>
    <row r="7" spans="1:7" x14ac:dyDescent="0.25">
      <c r="A7">
        <v>103</v>
      </c>
      <c r="B7">
        <v>204</v>
      </c>
      <c r="C7">
        <v>0</v>
      </c>
      <c r="E7">
        <v>103</v>
      </c>
      <c r="F7">
        <v>204</v>
      </c>
      <c r="G7">
        <v>0</v>
      </c>
    </row>
    <row r="8" spans="1:7" x14ac:dyDescent="0.25">
      <c r="A8">
        <v>103</v>
      </c>
      <c r="B8">
        <v>207</v>
      </c>
      <c r="C8">
        <v>0</v>
      </c>
      <c r="E8">
        <v>103</v>
      </c>
      <c r="F8">
        <v>207</v>
      </c>
      <c r="G8">
        <v>0</v>
      </c>
    </row>
    <row r="9" spans="1:7" x14ac:dyDescent="0.25">
      <c r="A9">
        <v>103</v>
      </c>
      <c r="B9">
        <v>302</v>
      </c>
      <c r="C9">
        <v>0</v>
      </c>
      <c r="E9">
        <v>103</v>
      </c>
      <c r="F9">
        <v>302</v>
      </c>
      <c r="G9">
        <v>0</v>
      </c>
    </row>
    <row r="10" spans="1:7" x14ac:dyDescent="0.25">
      <c r="A10">
        <v>103</v>
      </c>
      <c r="B10">
        <v>307</v>
      </c>
      <c r="C10">
        <v>0</v>
      </c>
      <c r="E10">
        <v>103</v>
      </c>
      <c r="F10">
        <v>307</v>
      </c>
      <c r="G10">
        <v>0</v>
      </c>
    </row>
    <row r="11" spans="1:7" x14ac:dyDescent="0.25">
      <c r="A11">
        <v>103</v>
      </c>
      <c r="B11">
        <v>308</v>
      </c>
      <c r="C11">
        <v>0</v>
      </c>
      <c r="E11">
        <v>103</v>
      </c>
      <c r="F11">
        <v>308</v>
      </c>
      <c r="G11">
        <v>0</v>
      </c>
    </row>
    <row r="12" spans="1:7" x14ac:dyDescent="0.25">
      <c r="A12">
        <v>103</v>
      </c>
      <c r="B12">
        <v>312</v>
      </c>
      <c r="C12">
        <v>0</v>
      </c>
      <c r="E12">
        <v>103</v>
      </c>
      <c r="F12">
        <v>312</v>
      </c>
      <c r="G12">
        <v>0</v>
      </c>
    </row>
    <row r="13" spans="1:7" x14ac:dyDescent="0.25">
      <c r="A13">
        <v>107</v>
      </c>
      <c r="B13">
        <v>110</v>
      </c>
      <c r="C13">
        <v>0</v>
      </c>
      <c r="E13">
        <v>107</v>
      </c>
      <c r="F13">
        <v>110</v>
      </c>
      <c r="G13">
        <v>0</v>
      </c>
    </row>
    <row r="14" spans="1:7" x14ac:dyDescent="0.25">
      <c r="A14">
        <v>107</v>
      </c>
      <c r="B14">
        <v>111</v>
      </c>
      <c r="C14">
        <v>0</v>
      </c>
      <c r="E14">
        <v>107</v>
      </c>
      <c r="F14">
        <v>111</v>
      </c>
      <c r="G14">
        <v>0</v>
      </c>
    </row>
    <row r="15" spans="1:7" x14ac:dyDescent="0.25">
      <c r="A15">
        <v>107</v>
      </c>
      <c r="B15">
        <v>112</v>
      </c>
      <c r="C15">
        <v>0.1008</v>
      </c>
      <c r="E15">
        <v>107</v>
      </c>
      <c r="F15">
        <v>112</v>
      </c>
      <c r="G15">
        <v>0.99590000000000001</v>
      </c>
    </row>
    <row r="16" spans="1:7" x14ac:dyDescent="0.25">
      <c r="A16">
        <v>107</v>
      </c>
      <c r="B16">
        <v>204</v>
      </c>
      <c r="C16">
        <v>0</v>
      </c>
      <c r="E16">
        <v>107</v>
      </c>
      <c r="F16">
        <v>204</v>
      </c>
      <c r="G16">
        <v>0</v>
      </c>
    </row>
    <row r="17" spans="1:7" x14ac:dyDescent="0.25">
      <c r="A17">
        <v>107</v>
      </c>
      <c r="B17">
        <v>207</v>
      </c>
      <c r="C17">
        <v>0</v>
      </c>
      <c r="E17">
        <v>107</v>
      </c>
      <c r="F17">
        <v>207</v>
      </c>
      <c r="G17">
        <v>0</v>
      </c>
    </row>
    <row r="18" spans="1:7" x14ac:dyDescent="0.25">
      <c r="A18">
        <v>107</v>
      </c>
      <c r="B18">
        <v>302</v>
      </c>
      <c r="C18">
        <v>0</v>
      </c>
      <c r="E18">
        <v>107</v>
      </c>
      <c r="F18">
        <v>302</v>
      </c>
      <c r="G18">
        <v>0</v>
      </c>
    </row>
    <row r="19" spans="1:7" x14ac:dyDescent="0.25">
      <c r="A19">
        <v>107</v>
      </c>
      <c r="B19">
        <v>307</v>
      </c>
      <c r="C19">
        <v>0</v>
      </c>
      <c r="E19">
        <v>107</v>
      </c>
      <c r="F19">
        <v>307</v>
      </c>
      <c r="G19">
        <v>0</v>
      </c>
    </row>
    <row r="20" spans="1:7" x14ac:dyDescent="0.25">
      <c r="A20">
        <v>107</v>
      </c>
      <c r="B20">
        <v>308</v>
      </c>
      <c r="C20">
        <v>0</v>
      </c>
      <c r="E20">
        <v>107</v>
      </c>
      <c r="F20">
        <v>308</v>
      </c>
      <c r="G20">
        <v>0</v>
      </c>
    </row>
    <row r="21" spans="1:7" x14ac:dyDescent="0.25">
      <c r="A21">
        <v>107</v>
      </c>
      <c r="B21">
        <v>312</v>
      </c>
      <c r="C21">
        <v>0</v>
      </c>
      <c r="E21">
        <v>107</v>
      </c>
      <c r="F21">
        <v>312</v>
      </c>
      <c r="G21">
        <v>1E-4</v>
      </c>
    </row>
    <row r="22" spans="1:7" x14ac:dyDescent="0.25">
      <c r="A22">
        <v>110</v>
      </c>
      <c r="B22">
        <v>111</v>
      </c>
      <c r="C22">
        <v>0.99970000000000003</v>
      </c>
      <c r="E22">
        <v>110</v>
      </c>
      <c r="F22">
        <v>111</v>
      </c>
      <c r="G22">
        <v>0</v>
      </c>
    </row>
    <row r="23" spans="1:7" x14ac:dyDescent="0.25">
      <c r="A23">
        <v>110</v>
      </c>
      <c r="B23">
        <v>112</v>
      </c>
      <c r="C23">
        <v>0</v>
      </c>
      <c r="E23">
        <v>110</v>
      </c>
      <c r="F23">
        <v>112</v>
      </c>
      <c r="G23">
        <v>0</v>
      </c>
    </row>
    <row r="24" spans="1:7" x14ac:dyDescent="0.25">
      <c r="A24">
        <v>110</v>
      </c>
      <c r="B24">
        <v>204</v>
      </c>
      <c r="C24">
        <v>0.20580000000000001</v>
      </c>
      <c r="E24">
        <v>110</v>
      </c>
      <c r="F24">
        <v>204</v>
      </c>
      <c r="G24">
        <v>0</v>
      </c>
    </row>
    <row r="25" spans="1:7" x14ac:dyDescent="0.25">
      <c r="A25">
        <v>110</v>
      </c>
      <c r="B25">
        <v>207</v>
      </c>
      <c r="C25">
        <v>0.90780000000000005</v>
      </c>
      <c r="E25">
        <v>110</v>
      </c>
      <c r="F25">
        <v>207</v>
      </c>
      <c r="G25">
        <v>0</v>
      </c>
    </row>
    <row r="26" spans="1:7" x14ac:dyDescent="0.25">
      <c r="A26">
        <v>110</v>
      </c>
      <c r="B26">
        <v>302</v>
      </c>
      <c r="C26">
        <v>0</v>
      </c>
      <c r="E26">
        <v>110</v>
      </c>
      <c r="F26">
        <v>302</v>
      </c>
      <c r="G26">
        <v>0</v>
      </c>
    </row>
    <row r="27" spans="1:7" x14ac:dyDescent="0.25">
      <c r="A27">
        <v>110</v>
      </c>
      <c r="B27">
        <v>307</v>
      </c>
      <c r="C27">
        <v>0</v>
      </c>
      <c r="E27">
        <v>110</v>
      </c>
      <c r="F27">
        <v>307</v>
      </c>
      <c r="G27">
        <v>0</v>
      </c>
    </row>
    <row r="28" spans="1:7" x14ac:dyDescent="0.25">
      <c r="A28">
        <v>110</v>
      </c>
      <c r="B28">
        <v>308</v>
      </c>
      <c r="C28">
        <v>0.66220000000000001</v>
      </c>
      <c r="E28">
        <v>110</v>
      </c>
      <c r="F28">
        <v>308</v>
      </c>
      <c r="G28">
        <v>0</v>
      </c>
    </row>
    <row r="29" spans="1:7" x14ac:dyDescent="0.25">
      <c r="A29">
        <v>110</v>
      </c>
      <c r="B29">
        <v>312</v>
      </c>
      <c r="C29">
        <v>0</v>
      </c>
      <c r="E29">
        <v>110</v>
      </c>
      <c r="F29">
        <v>312</v>
      </c>
      <c r="G29">
        <v>0</v>
      </c>
    </row>
    <row r="30" spans="1:7" x14ac:dyDescent="0.25">
      <c r="A30">
        <v>111</v>
      </c>
      <c r="B30">
        <v>112</v>
      </c>
      <c r="C30">
        <v>0</v>
      </c>
      <c r="E30">
        <v>111</v>
      </c>
      <c r="F30">
        <v>112</v>
      </c>
      <c r="G30">
        <v>0</v>
      </c>
    </row>
    <row r="31" spans="1:7" x14ac:dyDescent="0.25">
      <c r="A31">
        <v>111</v>
      </c>
      <c r="B31">
        <v>204</v>
      </c>
      <c r="C31">
        <v>0</v>
      </c>
      <c r="E31">
        <v>111</v>
      </c>
      <c r="F31">
        <v>204</v>
      </c>
      <c r="G31">
        <v>0</v>
      </c>
    </row>
    <row r="32" spans="1:7" x14ac:dyDescent="0.25">
      <c r="A32">
        <v>111</v>
      </c>
      <c r="B32">
        <v>207</v>
      </c>
      <c r="C32">
        <v>0</v>
      </c>
      <c r="E32">
        <v>111</v>
      </c>
      <c r="F32">
        <v>207</v>
      </c>
      <c r="G32">
        <v>0</v>
      </c>
    </row>
    <row r="33" spans="1:7" x14ac:dyDescent="0.25">
      <c r="A33">
        <v>111</v>
      </c>
      <c r="B33">
        <v>302</v>
      </c>
      <c r="C33">
        <v>0</v>
      </c>
      <c r="E33">
        <v>111</v>
      </c>
      <c r="F33">
        <v>302</v>
      </c>
      <c r="G33">
        <v>0</v>
      </c>
    </row>
    <row r="34" spans="1:7" x14ac:dyDescent="0.25">
      <c r="A34">
        <v>111</v>
      </c>
      <c r="B34">
        <v>307</v>
      </c>
      <c r="C34">
        <v>0</v>
      </c>
      <c r="E34">
        <v>111</v>
      </c>
      <c r="F34">
        <v>307</v>
      </c>
      <c r="G34">
        <v>0</v>
      </c>
    </row>
    <row r="35" spans="1:7" x14ac:dyDescent="0.25">
      <c r="A35">
        <v>111</v>
      </c>
      <c r="B35">
        <v>308</v>
      </c>
      <c r="C35">
        <v>1E-4</v>
      </c>
      <c r="E35">
        <v>111</v>
      </c>
      <c r="F35">
        <v>308</v>
      </c>
      <c r="G35">
        <v>1.6299999999999999E-2</v>
      </c>
    </row>
    <row r="36" spans="1:7" x14ac:dyDescent="0.25">
      <c r="A36">
        <v>111</v>
      </c>
      <c r="B36">
        <v>312</v>
      </c>
      <c r="C36">
        <v>0</v>
      </c>
      <c r="E36">
        <v>111</v>
      </c>
      <c r="F36">
        <v>312</v>
      </c>
      <c r="G36">
        <v>0</v>
      </c>
    </row>
    <row r="37" spans="1:7" x14ac:dyDescent="0.25">
      <c r="A37">
        <v>112</v>
      </c>
      <c r="B37">
        <v>204</v>
      </c>
      <c r="C37">
        <v>0</v>
      </c>
      <c r="E37">
        <v>112</v>
      </c>
      <c r="F37">
        <v>204</v>
      </c>
      <c r="G37">
        <v>0</v>
      </c>
    </row>
    <row r="38" spans="1:7" x14ac:dyDescent="0.25">
      <c r="A38">
        <v>112</v>
      </c>
      <c r="B38">
        <v>207</v>
      </c>
      <c r="C38">
        <v>0</v>
      </c>
      <c r="E38">
        <v>112</v>
      </c>
      <c r="F38">
        <v>207</v>
      </c>
      <c r="G38">
        <v>0</v>
      </c>
    </row>
    <row r="39" spans="1:7" x14ac:dyDescent="0.25">
      <c r="A39">
        <v>112</v>
      </c>
      <c r="B39">
        <v>302</v>
      </c>
      <c r="C39">
        <v>0</v>
      </c>
      <c r="E39">
        <v>112</v>
      </c>
      <c r="F39">
        <v>302</v>
      </c>
      <c r="G39">
        <v>0</v>
      </c>
    </row>
    <row r="40" spans="1:7" x14ac:dyDescent="0.25">
      <c r="A40">
        <v>112</v>
      </c>
      <c r="B40">
        <v>307</v>
      </c>
      <c r="C40">
        <v>0</v>
      </c>
      <c r="E40">
        <v>112</v>
      </c>
      <c r="F40">
        <v>307</v>
      </c>
      <c r="G40">
        <v>0</v>
      </c>
    </row>
    <row r="41" spans="1:7" x14ac:dyDescent="0.25">
      <c r="A41">
        <v>112</v>
      </c>
      <c r="B41">
        <v>308</v>
      </c>
      <c r="C41">
        <v>0</v>
      </c>
      <c r="E41">
        <v>112</v>
      </c>
      <c r="F41">
        <v>308</v>
      </c>
      <c r="G41">
        <v>0</v>
      </c>
    </row>
    <row r="42" spans="1:7" x14ac:dyDescent="0.25">
      <c r="A42">
        <v>112</v>
      </c>
      <c r="B42">
        <v>312</v>
      </c>
      <c r="C42">
        <v>0</v>
      </c>
      <c r="E42">
        <v>112</v>
      </c>
      <c r="F42">
        <v>312</v>
      </c>
      <c r="G42">
        <v>0</v>
      </c>
    </row>
    <row r="43" spans="1:7" x14ac:dyDescent="0.25">
      <c r="A43">
        <v>204</v>
      </c>
      <c r="B43">
        <v>207</v>
      </c>
      <c r="C43">
        <v>0</v>
      </c>
      <c r="E43">
        <v>204</v>
      </c>
      <c r="F43">
        <v>207</v>
      </c>
      <c r="G43">
        <v>0</v>
      </c>
    </row>
    <row r="44" spans="1:7" x14ac:dyDescent="0.25">
      <c r="A44">
        <v>204</v>
      </c>
      <c r="B44">
        <v>302</v>
      </c>
      <c r="C44">
        <v>0</v>
      </c>
      <c r="E44">
        <v>204</v>
      </c>
      <c r="F44">
        <v>302</v>
      </c>
      <c r="G44">
        <v>0</v>
      </c>
    </row>
    <row r="45" spans="1:7" x14ac:dyDescent="0.25">
      <c r="A45">
        <v>204</v>
      </c>
      <c r="B45">
        <v>307</v>
      </c>
      <c r="C45">
        <v>0</v>
      </c>
      <c r="E45">
        <v>204</v>
      </c>
      <c r="F45">
        <v>307</v>
      </c>
      <c r="G45">
        <v>0</v>
      </c>
    </row>
    <row r="46" spans="1:7" x14ac:dyDescent="0.25">
      <c r="A46">
        <v>204</v>
      </c>
      <c r="B46">
        <v>308</v>
      </c>
      <c r="C46">
        <v>0</v>
      </c>
      <c r="E46">
        <v>204</v>
      </c>
      <c r="F46">
        <v>308</v>
      </c>
      <c r="G46">
        <v>0</v>
      </c>
    </row>
    <row r="47" spans="1:7" x14ac:dyDescent="0.25">
      <c r="A47">
        <v>204</v>
      </c>
      <c r="B47">
        <v>312</v>
      </c>
      <c r="C47">
        <v>0</v>
      </c>
      <c r="E47">
        <v>204</v>
      </c>
      <c r="F47">
        <v>312</v>
      </c>
      <c r="G47">
        <v>0</v>
      </c>
    </row>
    <row r="48" spans="1:7" x14ac:dyDescent="0.25">
      <c r="A48">
        <v>207</v>
      </c>
      <c r="B48">
        <v>302</v>
      </c>
      <c r="C48">
        <v>0</v>
      </c>
      <c r="E48">
        <v>207</v>
      </c>
      <c r="F48">
        <v>302</v>
      </c>
      <c r="G48">
        <v>0</v>
      </c>
    </row>
    <row r="49" spans="1:7" x14ac:dyDescent="0.25">
      <c r="A49">
        <v>207</v>
      </c>
      <c r="B49">
        <v>307</v>
      </c>
      <c r="C49">
        <v>0</v>
      </c>
      <c r="E49">
        <v>207</v>
      </c>
      <c r="F49">
        <v>307</v>
      </c>
      <c r="G49">
        <v>0</v>
      </c>
    </row>
    <row r="50" spans="1:7" x14ac:dyDescent="0.25">
      <c r="A50">
        <v>207</v>
      </c>
      <c r="B50">
        <v>308</v>
      </c>
      <c r="C50">
        <v>0.73219999999999996</v>
      </c>
      <c r="E50">
        <v>207</v>
      </c>
      <c r="F50">
        <v>308</v>
      </c>
      <c r="G50">
        <v>0</v>
      </c>
    </row>
    <row r="51" spans="1:7" x14ac:dyDescent="0.25">
      <c r="A51">
        <v>207</v>
      </c>
      <c r="B51">
        <v>312</v>
      </c>
      <c r="C51">
        <v>0</v>
      </c>
      <c r="E51">
        <v>207</v>
      </c>
      <c r="F51">
        <v>312</v>
      </c>
      <c r="G51">
        <v>0</v>
      </c>
    </row>
    <row r="52" spans="1:7" x14ac:dyDescent="0.25">
      <c r="A52">
        <v>302</v>
      </c>
      <c r="B52">
        <v>307</v>
      </c>
      <c r="C52">
        <v>0</v>
      </c>
      <c r="E52">
        <v>302</v>
      </c>
      <c r="F52">
        <v>307</v>
      </c>
      <c r="G52">
        <v>0</v>
      </c>
    </row>
    <row r="53" spans="1:7" x14ac:dyDescent="0.25">
      <c r="A53">
        <v>302</v>
      </c>
      <c r="B53">
        <v>308</v>
      </c>
      <c r="C53">
        <v>0</v>
      </c>
      <c r="E53">
        <v>302</v>
      </c>
      <c r="F53">
        <v>308</v>
      </c>
      <c r="G53">
        <v>0</v>
      </c>
    </row>
    <row r="54" spans="1:7" x14ac:dyDescent="0.25">
      <c r="A54">
        <v>302</v>
      </c>
      <c r="B54">
        <v>312</v>
      </c>
      <c r="C54">
        <v>0</v>
      </c>
      <c r="E54">
        <v>302</v>
      </c>
      <c r="F54">
        <v>312</v>
      </c>
      <c r="G54">
        <v>0</v>
      </c>
    </row>
    <row r="55" spans="1:7" x14ac:dyDescent="0.25">
      <c r="A55">
        <v>307</v>
      </c>
      <c r="B55">
        <v>308</v>
      </c>
      <c r="C55">
        <v>0</v>
      </c>
      <c r="E55">
        <v>307</v>
      </c>
      <c r="F55">
        <v>308</v>
      </c>
      <c r="G55">
        <v>0</v>
      </c>
    </row>
    <row r="56" spans="1:7" x14ac:dyDescent="0.25">
      <c r="A56">
        <v>307</v>
      </c>
      <c r="B56">
        <v>312</v>
      </c>
      <c r="C56">
        <v>0</v>
      </c>
      <c r="E56">
        <v>307</v>
      </c>
      <c r="F56">
        <v>312</v>
      </c>
      <c r="G56">
        <v>0</v>
      </c>
    </row>
    <row r="57" spans="1:7" x14ac:dyDescent="0.25">
      <c r="A57">
        <v>308</v>
      </c>
      <c r="B57">
        <v>312</v>
      </c>
      <c r="C57">
        <v>0</v>
      </c>
      <c r="E57">
        <v>308</v>
      </c>
      <c r="F57">
        <v>312</v>
      </c>
      <c r="G57">
        <v>0</v>
      </c>
    </row>
  </sheetData>
  <mergeCells count="2">
    <mergeCell ref="A1:C1"/>
    <mergeCell ref="E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7"/>
  <sheetViews>
    <sheetView workbookViewId="0">
      <selection activeCell="E2" sqref="E2:G57"/>
    </sheetView>
  </sheetViews>
  <sheetFormatPr defaultRowHeight="15" x14ac:dyDescent="0.25"/>
  <sheetData>
    <row r="1" spans="1:7" x14ac:dyDescent="0.25">
      <c r="A1" s="2" t="s">
        <v>43</v>
      </c>
      <c r="B1" s="2"/>
      <c r="C1" s="2"/>
      <c r="E1" s="2" t="s">
        <v>44</v>
      </c>
      <c r="F1" s="2"/>
      <c r="G1" s="2"/>
    </row>
    <row r="2" spans="1:7" x14ac:dyDescent="0.25">
      <c r="A2" s="1" t="s">
        <v>39</v>
      </c>
      <c r="B2" s="1" t="s">
        <v>40</v>
      </c>
      <c r="C2" s="1" t="s">
        <v>41</v>
      </c>
      <c r="E2" s="1" t="s">
        <v>39</v>
      </c>
      <c r="F2" s="1" t="s">
        <v>40</v>
      </c>
      <c r="G2" s="1" t="s">
        <v>41</v>
      </c>
    </row>
    <row r="3" spans="1:7" x14ac:dyDescent="0.25">
      <c r="A3">
        <v>103</v>
      </c>
      <c r="B3">
        <v>107</v>
      </c>
      <c r="C3">
        <v>0</v>
      </c>
      <c r="E3">
        <v>103</v>
      </c>
      <c r="F3">
        <v>107</v>
      </c>
      <c r="G3">
        <v>0</v>
      </c>
    </row>
    <row r="4" spans="1:7" x14ac:dyDescent="0.25">
      <c r="A4">
        <v>103</v>
      </c>
      <c r="B4">
        <v>110</v>
      </c>
      <c r="C4">
        <v>0.78490000000000004</v>
      </c>
      <c r="E4">
        <v>103</v>
      </c>
      <c r="F4">
        <v>110</v>
      </c>
      <c r="G4">
        <v>0</v>
      </c>
    </row>
    <row r="5" spans="1:7" x14ac:dyDescent="0.25">
      <c r="A5">
        <v>103</v>
      </c>
      <c r="B5">
        <v>111</v>
      </c>
      <c r="C5">
        <v>0.12770000000000001</v>
      </c>
      <c r="E5">
        <v>103</v>
      </c>
      <c r="F5">
        <v>111</v>
      </c>
      <c r="G5">
        <v>0</v>
      </c>
    </row>
    <row r="6" spans="1:7" x14ac:dyDescent="0.25">
      <c r="A6">
        <v>103</v>
      </c>
      <c r="B6">
        <v>112</v>
      </c>
      <c r="C6">
        <v>0</v>
      </c>
      <c r="E6">
        <v>103</v>
      </c>
      <c r="F6">
        <v>112</v>
      </c>
      <c r="G6">
        <v>0</v>
      </c>
    </row>
    <row r="7" spans="1:7" x14ac:dyDescent="0.25">
      <c r="A7">
        <v>103</v>
      </c>
      <c r="B7">
        <v>204</v>
      </c>
      <c r="C7">
        <v>3.0099999999999998E-2</v>
      </c>
      <c r="E7">
        <v>103</v>
      </c>
      <c r="F7">
        <v>204</v>
      </c>
      <c r="G7">
        <v>1</v>
      </c>
    </row>
    <row r="8" spans="1:7" x14ac:dyDescent="0.25">
      <c r="A8">
        <v>103</v>
      </c>
      <c r="B8">
        <v>207</v>
      </c>
      <c r="C8">
        <v>0</v>
      </c>
      <c r="E8">
        <v>103</v>
      </c>
      <c r="F8">
        <v>207</v>
      </c>
      <c r="G8">
        <v>0</v>
      </c>
    </row>
    <row r="9" spans="1:7" x14ac:dyDescent="0.25">
      <c r="A9">
        <v>103</v>
      </c>
      <c r="B9">
        <v>302</v>
      </c>
      <c r="C9">
        <v>0</v>
      </c>
      <c r="E9">
        <v>103</v>
      </c>
      <c r="F9">
        <v>302</v>
      </c>
      <c r="G9">
        <v>0</v>
      </c>
    </row>
    <row r="10" spans="1:7" x14ac:dyDescent="0.25">
      <c r="A10">
        <v>103</v>
      </c>
      <c r="B10">
        <v>307</v>
      </c>
      <c r="C10">
        <v>0</v>
      </c>
      <c r="E10">
        <v>103</v>
      </c>
      <c r="F10">
        <v>307</v>
      </c>
      <c r="G10">
        <v>0</v>
      </c>
    </row>
    <row r="11" spans="1:7" x14ac:dyDescent="0.25">
      <c r="A11">
        <v>103</v>
      </c>
      <c r="B11">
        <v>308</v>
      </c>
      <c r="C11">
        <v>0</v>
      </c>
      <c r="E11">
        <v>103</v>
      </c>
      <c r="F11">
        <v>308</v>
      </c>
      <c r="G11">
        <v>0</v>
      </c>
    </row>
    <row r="12" spans="1:7" x14ac:dyDescent="0.25">
      <c r="A12">
        <v>103</v>
      </c>
      <c r="B12">
        <v>312</v>
      </c>
      <c r="C12">
        <v>0</v>
      </c>
      <c r="E12">
        <v>103</v>
      </c>
      <c r="F12">
        <v>312</v>
      </c>
      <c r="G12">
        <v>0</v>
      </c>
    </row>
    <row r="13" spans="1:7" x14ac:dyDescent="0.25">
      <c r="A13">
        <v>107</v>
      </c>
      <c r="B13">
        <v>110</v>
      </c>
      <c r="C13">
        <v>0.1623</v>
      </c>
      <c r="E13">
        <v>107</v>
      </c>
      <c r="F13">
        <v>110</v>
      </c>
      <c r="G13">
        <v>0</v>
      </c>
    </row>
    <row r="14" spans="1:7" x14ac:dyDescent="0.25">
      <c r="A14">
        <v>107</v>
      </c>
      <c r="B14">
        <v>111</v>
      </c>
      <c r="C14">
        <v>0</v>
      </c>
      <c r="E14">
        <v>107</v>
      </c>
      <c r="F14">
        <v>111</v>
      </c>
      <c r="G14">
        <v>0</v>
      </c>
    </row>
    <row r="15" spans="1:7" x14ac:dyDescent="0.25">
      <c r="A15">
        <v>107</v>
      </c>
      <c r="B15">
        <v>112</v>
      </c>
      <c r="C15">
        <v>0</v>
      </c>
      <c r="E15">
        <v>107</v>
      </c>
      <c r="F15">
        <v>112</v>
      </c>
      <c r="G15">
        <v>1</v>
      </c>
    </row>
    <row r="16" spans="1:7" x14ac:dyDescent="0.25">
      <c r="A16">
        <v>107</v>
      </c>
      <c r="B16">
        <v>204</v>
      </c>
      <c r="C16">
        <v>0</v>
      </c>
      <c r="E16">
        <v>107</v>
      </c>
      <c r="F16">
        <v>204</v>
      </c>
      <c r="G16">
        <v>0</v>
      </c>
    </row>
    <row r="17" spans="1:7" x14ac:dyDescent="0.25">
      <c r="A17">
        <v>107</v>
      </c>
      <c r="B17">
        <v>207</v>
      </c>
      <c r="C17">
        <v>0</v>
      </c>
      <c r="E17">
        <v>107</v>
      </c>
      <c r="F17">
        <v>207</v>
      </c>
      <c r="G17">
        <v>0</v>
      </c>
    </row>
    <row r="18" spans="1:7" x14ac:dyDescent="0.25">
      <c r="A18">
        <v>107</v>
      </c>
      <c r="B18">
        <v>302</v>
      </c>
      <c r="C18">
        <v>0</v>
      </c>
      <c r="E18">
        <v>107</v>
      </c>
      <c r="F18">
        <v>302</v>
      </c>
      <c r="G18">
        <v>0</v>
      </c>
    </row>
    <row r="19" spans="1:7" x14ac:dyDescent="0.25">
      <c r="A19">
        <v>107</v>
      </c>
      <c r="B19">
        <v>307</v>
      </c>
      <c r="C19">
        <v>0</v>
      </c>
      <c r="E19">
        <v>107</v>
      </c>
      <c r="F19">
        <v>307</v>
      </c>
      <c r="G19">
        <v>0</v>
      </c>
    </row>
    <row r="20" spans="1:7" x14ac:dyDescent="0.25">
      <c r="A20">
        <v>107</v>
      </c>
      <c r="B20">
        <v>308</v>
      </c>
      <c r="C20">
        <v>2.1600000000000001E-2</v>
      </c>
      <c r="E20">
        <v>107</v>
      </c>
      <c r="F20">
        <v>308</v>
      </c>
      <c r="G20">
        <v>0</v>
      </c>
    </row>
    <row r="21" spans="1:7" x14ac:dyDescent="0.25">
      <c r="A21">
        <v>107</v>
      </c>
      <c r="B21">
        <v>312</v>
      </c>
      <c r="C21">
        <v>0</v>
      </c>
      <c r="E21">
        <v>107</v>
      </c>
      <c r="F21">
        <v>312</v>
      </c>
      <c r="G21">
        <v>0</v>
      </c>
    </row>
    <row r="22" spans="1:7" x14ac:dyDescent="0.25">
      <c r="A22">
        <v>110</v>
      </c>
      <c r="B22">
        <v>111</v>
      </c>
      <c r="C22">
        <v>0.96889999999999998</v>
      </c>
      <c r="E22">
        <v>110</v>
      </c>
      <c r="F22">
        <v>111</v>
      </c>
      <c r="G22">
        <v>0.97140000000000004</v>
      </c>
    </row>
    <row r="23" spans="1:7" x14ac:dyDescent="0.25">
      <c r="A23">
        <v>110</v>
      </c>
      <c r="B23">
        <v>112</v>
      </c>
      <c r="C23">
        <v>1.2999999999999999E-3</v>
      </c>
      <c r="E23">
        <v>110</v>
      </c>
      <c r="F23">
        <v>112</v>
      </c>
      <c r="G23">
        <v>0</v>
      </c>
    </row>
    <row r="24" spans="1:7" x14ac:dyDescent="0.25">
      <c r="A24">
        <v>110</v>
      </c>
      <c r="B24">
        <v>204</v>
      </c>
      <c r="C24">
        <v>0.999</v>
      </c>
      <c r="E24">
        <v>110</v>
      </c>
      <c r="F24">
        <v>204</v>
      </c>
      <c r="G24">
        <v>0</v>
      </c>
    </row>
    <row r="25" spans="1:7" x14ac:dyDescent="0.25">
      <c r="A25">
        <v>110</v>
      </c>
      <c r="B25">
        <v>207</v>
      </c>
      <c r="C25">
        <v>0.9899</v>
      </c>
      <c r="E25">
        <v>110</v>
      </c>
      <c r="F25">
        <v>207</v>
      </c>
      <c r="G25">
        <v>0</v>
      </c>
    </row>
    <row r="26" spans="1:7" x14ac:dyDescent="0.25">
      <c r="A26">
        <v>110</v>
      </c>
      <c r="B26">
        <v>302</v>
      </c>
      <c r="C26">
        <v>0</v>
      </c>
      <c r="E26">
        <v>110</v>
      </c>
      <c r="F26">
        <v>302</v>
      </c>
      <c r="G26">
        <v>0</v>
      </c>
    </row>
    <row r="27" spans="1:7" x14ac:dyDescent="0.25">
      <c r="A27">
        <v>110</v>
      </c>
      <c r="B27">
        <v>307</v>
      </c>
      <c r="C27">
        <v>0</v>
      </c>
      <c r="E27">
        <v>110</v>
      </c>
      <c r="F27">
        <v>307</v>
      </c>
      <c r="G27">
        <v>0</v>
      </c>
    </row>
    <row r="28" spans="1:7" x14ac:dyDescent="0.25">
      <c r="A28">
        <v>110</v>
      </c>
      <c r="B28">
        <v>308</v>
      </c>
      <c r="C28">
        <v>0.78549999999999998</v>
      </c>
      <c r="E28">
        <v>110</v>
      </c>
      <c r="F28">
        <v>308</v>
      </c>
      <c r="G28">
        <v>0</v>
      </c>
    </row>
    <row r="29" spans="1:7" x14ac:dyDescent="0.25">
      <c r="A29">
        <v>110</v>
      </c>
      <c r="B29">
        <v>312</v>
      </c>
      <c r="C29">
        <v>0</v>
      </c>
      <c r="E29">
        <v>110</v>
      </c>
      <c r="F29">
        <v>312</v>
      </c>
      <c r="G29">
        <v>0</v>
      </c>
    </row>
    <row r="30" spans="1:7" x14ac:dyDescent="0.25">
      <c r="A30">
        <v>111</v>
      </c>
      <c r="B30">
        <v>112</v>
      </c>
      <c r="C30">
        <v>0</v>
      </c>
      <c r="E30">
        <v>111</v>
      </c>
      <c r="F30">
        <v>112</v>
      </c>
      <c r="G30">
        <v>0</v>
      </c>
    </row>
    <row r="31" spans="1:7" x14ac:dyDescent="0.25">
      <c r="A31">
        <v>111</v>
      </c>
      <c r="B31">
        <v>204</v>
      </c>
      <c r="C31">
        <v>0.84819999999999995</v>
      </c>
      <c r="E31">
        <v>111</v>
      </c>
      <c r="F31">
        <v>204</v>
      </c>
      <c r="G31">
        <v>0</v>
      </c>
    </row>
    <row r="32" spans="1:7" x14ac:dyDescent="0.25">
      <c r="A32">
        <v>111</v>
      </c>
      <c r="B32">
        <v>207</v>
      </c>
      <c r="C32">
        <v>0</v>
      </c>
      <c r="E32">
        <v>111</v>
      </c>
      <c r="F32">
        <v>207</v>
      </c>
      <c r="G32">
        <v>0</v>
      </c>
    </row>
    <row r="33" spans="1:7" x14ac:dyDescent="0.25">
      <c r="A33">
        <v>111</v>
      </c>
      <c r="B33">
        <v>302</v>
      </c>
      <c r="C33">
        <v>0</v>
      </c>
      <c r="E33">
        <v>111</v>
      </c>
      <c r="F33">
        <v>302</v>
      </c>
      <c r="G33">
        <v>0</v>
      </c>
    </row>
    <row r="34" spans="1:7" x14ac:dyDescent="0.25">
      <c r="A34">
        <v>111</v>
      </c>
      <c r="B34">
        <v>307</v>
      </c>
      <c r="C34">
        <v>0</v>
      </c>
      <c r="E34">
        <v>111</v>
      </c>
      <c r="F34">
        <v>307</v>
      </c>
      <c r="G34">
        <v>0</v>
      </c>
    </row>
    <row r="35" spans="1:7" x14ac:dyDescent="0.25">
      <c r="A35">
        <v>111</v>
      </c>
      <c r="B35">
        <v>308</v>
      </c>
      <c r="C35">
        <v>0</v>
      </c>
      <c r="E35">
        <v>111</v>
      </c>
      <c r="F35">
        <v>308</v>
      </c>
      <c r="G35">
        <v>0</v>
      </c>
    </row>
    <row r="36" spans="1:7" x14ac:dyDescent="0.25">
      <c r="A36">
        <v>111</v>
      </c>
      <c r="B36">
        <v>312</v>
      </c>
      <c r="C36">
        <v>0</v>
      </c>
      <c r="E36">
        <v>111</v>
      </c>
      <c r="F36">
        <v>312</v>
      </c>
      <c r="G36">
        <v>0</v>
      </c>
    </row>
    <row r="37" spans="1:7" x14ac:dyDescent="0.25">
      <c r="A37">
        <v>112</v>
      </c>
      <c r="B37">
        <v>204</v>
      </c>
      <c r="C37">
        <v>0</v>
      </c>
      <c r="E37">
        <v>112</v>
      </c>
      <c r="F37">
        <v>204</v>
      </c>
      <c r="G37">
        <v>0</v>
      </c>
    </row>
    <row r="38" spans="1:7" x14ac:dyDescent="0.25">
      <c r="A38">
        <v>112</v>
      </c>
      <c r="B38">
        <v>207</v>
      </c>
      <c r="C38">
        <v>0</v>
      </c>
      <c r="E38">
        <v>112</v>
      </c>
      <c r="F38">
        <v>207</v>
      </c>
      <c r="G38">
        <v>0</v>
      </c>
    </row>
    <row r="39" spans="1:7" x14ac:dyDescent="0.25">
      <c r="A39">
        <v>112</v>
      </c>
      <c r="B39">
        <v>302</v>
      </c>
      <c r="C39">
        <v>0</v>
      </c>
      <c r="E39">
        <v>112</v>
      </c>
      <c r="F39">
        <v>302</v>
      </c>
      <c r="G39">
        <v>0</v>
      </c>
    </row>
    <row r="40" spans="1:7" x14ac:dyDescent="0.25">
      <c r="A40">
        <v>112</v>
      </c>
      <c r="B40">
        <v>307</v>
      </c>
      <c r="C40">
        <v>0</v>
      </c>
      <c r="E40">
        <v>112</v>
      </c>
      <c r="F40">
        <v>307</v>
      </c>
      <c r="G40">
        <v>0</v>
      </c>
    </row>
    <row r="41" spans="1:7" x14ac:dyDescent="0.25">
      <c r="A41">
        <v>112</v>
      </c>
      <c r="B41">
        <v>308</v>
      </c>
      <c r="C41">
        <v>0</v>
      </c>
      <c r="E41">
        <v>112</v>
      </c>
      <c r="F41">
        <v>308</v>
      </c>
      <c r="G41">
        <v>0</v>
      </c>
    </row>
    <row r="42" spans="1:7" x14ac:dyDescent="0.25">
      <c r="A42">
        <v>112</v>
      </c>
      <c r="B42">
        <v>312</v>
      </c>
      <c r="C42">
        <v>0</v>
      </c>
      <c r="E42">
        <v>112</v>
      </c>
      <c r="F42">
        <v>312</v>
      </c>
      <c r="G42">
        <v>0</v>
      </c>
    </row>
    <row r="43" spans="1:7" x14ac:dyDescent="0.25">
      <c r="A43">
        <v>204</v>
      </c>
      <c r="B43">
        <v>207</v>
      </c>
      <c r="C43">
        <v>0</v>
      </c>
      <c r="E43">
        <v>204</v>
      </c>
      <c r="F43">
        <v>207</v>
      </c>
      <c r="G43">
        <v>0</v>
      </c>
    </row>
    <row r="44" spans="1:7" x14ac:dyDescent="0.25">
      <c r="A44">
        <v>204</v>
      </c>
      <c r="B44">
        <v>302</v>
      </c>
      <c r="C44">
        <v>0</v>
      </c>
      <c r="E44">
        <v>204</v>
      </c>
      <c r="F44">
        <v>302</v>
      </c>
      <c r="G44">
        <v>0</v>
      </c>
    </row>
    <row r="45" spans="1:7" x14ac:dyDescent="0.25">
      <c r="A45">
        <v>204</v>
      </c>
      <c r="B45">
        <v>307</v>
      </c>
      <c r="C45">
        <v>0</v>
      </c>
      <c r="E45">
        <v>204</v>
      </c>
      <c r="F45">
        <v>307</v>
      </c>
      <c r="G45">
        <v>0</v>
      </c>
    </row>
    <row r="46" spans="1:7" x14ac:dyDescent="0.25">
      <c r="A46">
        <v>204</v>
      </c>
      <c r="B46">
        <v>308</v>
      </c>
      <c r="C46">
        <v>0</v>
      </c>
      <c r="E46">
        <v>204</v>
      </c>
      <c r="F46">
        <v>308</v>
      </c>
      <c r="G46">
        <v>0</v>
      </c>
    </row>
    <row r="47" spans="1:7" x14ac:dyDescent="0.25">
      <c r="A47">
        <v>204</v>
      </c>
      <c r="B47">
        <v>312</v>
      </c>
      <c r="C47">
        <v>0</v>
      </c>
      <c r="E47">
        <v>204</v>
      </c>
      <c r="F47">
        <v>312</v>
      </c>
      <c r="G47">
        <v>0</v>
      </c>
    </row>
    <row r="48" spans="1:7" x14ac:dyDescent="0.25">
      <c r="A48">
        <v>207</v>
      </c>
      <c r="B48">
        <v>302</v>
      </c>
      <c r="C48">
        <v>0</v>
      </c>
      <c r="E48">
        <v>207</v>
      </c>
      <c r="F48">
        <v>302</v>
      </c>
      <c r="G48">
        <v>0</v>
      </c>
    </row>
    <row r="49" spans="1:7" x14ac:dyDescent="0.25">
      <c r="A49">
        <v>207</v>
      </c>
      <c r="B49">
        <v>307</v>
      </c>
      <c r="C49">
        <v>0</v>
      </c>
      <c r="E49">
        <v>207</v>
      </c>
      <c r="F49">
        <v>307</v>
      </c>
      <c r="G49">
        <v>0</v>
      </c>
    </row>
    <row r="50" spans="1:7" x14ac:dyDescent="0.25">
      <c r="A50">
        <v>207</v>
      </c>
      <c r="B50">
        <v>308</v>
      </c>
      <c r="C50">
        <v>0.1898</v>
      </c>
      <c r="E50">
        <v>207</v>
      </c>
      <c r="F50">
        <v>308</v>
      </c>
      <c r="G50">
        <v>0.92379999999999995</v>
      </c>
    </row>
    <row r="51" spans="1:7" x14ac:dyDescent="0.25">
      <c r="A51">
        <v>207</v>
      </c>
      <c r="B51">
        <v>312</v>
      </c>
      <c r="C51">
        <v>0</v>
      </c>
      <c r="E51">
        <v>207</v>
      </c>
      <c r="F51">
        <v>312</v>
      </c>
      <c r="G51">
        <v>1.1999999999999999E-3</v>
      </c>
    </row>
    <row r="52" spans="1:7" x14ac:dyDescent="0.25">
      <c r="A52">
        <v>302</v>
      </c>
      <c r="B52">
        <v>307</v>
      </c>
      <c r="C52">
        <v>0</v>
      </c>
      <c r="E52">
        <v>302</v>
      </c>
      <c r="F52">
        <v>307</v>
      </c>
      <c r="G52">
        <v>0</v>
      </c>
    </row>
    <row r="53" spans="1:7" x14ac:dyDescent="0.25">
      <c r="A53">
        <v>302</v>
      </c>
      <c r="B53">
        <v>308</v>
      </c>
      <c r="C53">
        <v>0</v>
      </c>
      <c r="E53">
        <v>302</v>
      </c>
      <c r="F53">
        <v>308</v>
      </c>
      <c r="G53">
        <v>0</v>
      </c>
    </row>
    <row r="54" spans="1:7" x14ac:dyDescent="0.25">
      <c r="A54">
        <v>302</v>
      </c>
      <c r="B54">
        <v>312</v>
      </c>
      <c r="C54">
        <v>0</v>
      </c>
      <c r="E54">
        <v>302</v>
      </c>
      <c r="F54">
        <v>312</v>
      </c>
      <c r="G54">
        <v>0</v>
      </c>
    </row>
    <row r="55" spans="1:7" x14ac:dyDescent="0.25">
      <c r="A55">
        <v>307</v>
      </c>
      <c r="B55">
        <v>308</v>
      </c>
      <c r="C55">
        <v>0</v>
      </c>
      <c r="E55">
        <v>307</v>
      </c>
      <c r="F55">
        <v>308</v>
      </c>
      <c r="G55">
        <v>0</v>
      </c>
    </row>
    <row r="56" spans="1:7" x14ac:dyDescent="0.25">
      <c r="A56">
        <v>307</v>
      </c>
      <c r="B56">
        <v>312</v>
      </c>
      <c r="C56">
        <v>0</v>
      </c>
      <c r="E56">
        <v>307</v>
      </c>
      <c r="F56">
        <v>312</v>
      </c>
      <c r="G56">
        <v>0</v>
      </c>
    </row>
    <row r="57" spans="1:7" x14ac:dyDescent="0.25">
      <c r="A57">
        <v>308</v>
      </c>
      <c r="B57">
        <v>312</v>
      </c>
      <c r="C57">
        <v>0</v>
      </c>
      <c r="E57">
        <v>308</v>
      </c>
      <c r="F57">
        <v>312</v>
      </c>
      <c r="G57">
        <v>0</v>
      </c>
    </row>
  </sheetData>
  <mergeCells count="2">
    <mergeCell ref="A1:C1"/>
    <mergeCell ref="E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57"/>
  <sheetViews>
    <sheetView workbookViewId="0">
      <selection activeCell="E2" sqref="E2:G57"/>
    </sheetView>
  </sheetViews>
  <sheetFormatPr defaultRowHeight="15" x14ac:dyDescent="0.25"/>
  <sheetData>
    <row r="1" spans="1:7" x14ac:dyDescent="0.25">
      <c r="A1" s="2" t="s">
        <v>43</v>
      </c>
      <c r="B1" s="2"/>
      <c r="C1" s="2"/>
      <c r="E1" s="2" t="s">
        <v>44</v>
      </c>
      <c r="F1" s="2"/>
      <c r="G1" s="2"/>
    </row>
    <row r="2" spans="1:7" x14ac:dyDescent="0.25">
      <c r="A2" s="1" t="s">
        <v>39</v>
      </c>
      <c r="B2" s="1" t="s">
        <v>40</v>
      </c>
      <c r="C2" s="1" t="s">
        <v>41</v>
      </c>
      <c r="E2" s="1" t="s">
        <v>39</v>
      </c>
      <c r="F2" s="1" t="s">
        <v>40</v>
      </c>
      <c r="G2" s="1" t="s">
        <v>41</v>
      </c>
    </row>
    <row r="3" spans="1:7" x14ac:dyDescent="0.25">
      <c r="A3">
        <v>103</v>
      </c>
      <c r="B3">
        <v>107</v>
      </c>
      <c r="C3">
        <v>0.88560000000000005</v>
      </c>
      <c r="E3">
        <v>103</v>
      </c>
      <c r="F3">
        <v>107</v>
      </c>
      <c r="G3">
        <v>0</v>
      </c>
    </row>
    <row r="4" spans="1:7" x14ac:dyDescent="0.25">
      <c r="A4">
        <v>103</v>
      </c>
      <c r="B4">
        <v>110</v>
      </c>
      <c r="C4">
        <v>0.26400000000000001</v>
      </c>
      <c r="E4">
        <v>103</v>
      </c>
      <c r="F4">
        <v>110</v>
      </c>
      <c r="G4">
        <v>0</v>
      </c>
    </row>
    <row r="5" spans="1:7" x14ac:dyDescent="0.25">
      <c r="A5">
        <v>103</v>
      </c>
      <c r="B5">
        <v>111</v>
      </c>
      <c r="C5">
        <v>0.78690000000000004</v>
      </c>
      <c r="E5">
        <v>103</v>
      </c>
      <c r="F5">
        <v>111</v>
      </c>
      <c r="G5">
        <v>0</v>
      </c>
    </row>
    <row r="6" spans="1:7" x14ac:dyDescent="0.25">
      <c r="A6">
        <v>103</v>
      </c>
      <c r="B6">
        <v>112</v>
      </c>
      <c r="C6">
        <v>0</v>
      </c>
      <c r="E6">
        <v>103</v>
      </c>
      <c r="F6">
        <v>112</v>
      </c>
      <c r="G6">
        <v>0</v>
      </c>
    </row>
    <row r="7" spans="1:7" x14ac:dyDescent="0.25">
      <c r="A7">
        <v>103</v>
      </c>
      <c r="B7">
        <v>204</v>
      </c>
      <c r="C7">
        <v>0</v>
      </c>
      <c r="E7">
        <v>103</v>
      </c>
      <c r="F7">
        <v>204</v>
      </c>
      <c r="G7">
        <v>0</v>
      </c>
    </row>
    <row r="8" spans="1:7" x14ac:dyDescent="0.25">
      <c r="A8">
        <v>103</v>
      </c>
      <c r="B8">
        <v>207</v>
      </c>
      <c r="C8">
        <v>1E-4</v>
      </c>
      <c r="E8">
        <v>103</v>
      </c>
      <c r="F8">
        <v>207</v>
      </c>
      <c r="G8">
        <v>0</v>
      </c>
    </row>
    <row r="9" spans="1:7" x14ac:dyDescent="0.25">
      <c r="A9">
        <v>103</v>
      </c>
      <c r="B9">
        <v>302</v>
      </c>
      <c r="C9">
        <v>0</v>
      </c>
      <c r="E9">
        <v>103</v>
      </c>
      <c r="F9">
        <v>302</v>
      </c>
      <c r="G9">
        <v>0</v>
      </c>
    </row>
    <row r="10" spans="1:7" x14ac:dyDescent="0.25">
      <c r="A10">
        <v>103</v>
      </c>
      <c r="B10">
        <v>307</v>
      </c>
      <c r="C10">
        <v>0</v>
      </c>
      <c r="E10">
        <v>103</v>
      </c>
      <c r="F10">
        <v>307</v>
      </c>
      <c r="G10">
        <v>0</v>
      </c>
    </row>
    <row r="11" spans="1:7" x14ac:dyDescent="0.25">
      <c r="A11">
        <v>103</v>
      </c>
      <c r="B11">
        <v>308</v>
      </c>
      <c r="C11">
        <v>0</v>
      </c>
      <c r="E11">
        <v>103</v>
      </c>
      <c r="F11">
        <v>308</v>
      </c>
      <c r="G11">
        <v>0</v>
      </c>
    </row>
    <row r="12" spans="1:7" x14ac:dyDescent="0.25">
      <c r="A12">
        <v>103</v>
      </c>
      <c r="B12">
        <v>312</v>
      </c>
      <c r="C12">
        <v>0</v>
      </c>
      <c r="E12">
        <v>103</v>
      </c>
      <c r="F12">
        <v>312</v>
      </c>
      <c r="G12">
        <v>0</v>
      </c>
    </row>
    <row r="13" spans="1:7" x14ac:dyDescent="0.25">
      <c r="A13">
        <v>107</v>
      </c>
      <c r="B13">
        <v>110</v>
      </c>
      <c r="C13">
        <v>0.1346</v>
      </c>
      <c r="E13">
        <v>107</v>
      </c>
      <c r="F13">
        <v>110</v>
      </c>
      <c r="G13">
        <v>2.6800000000000001E-2</v>
      </c>
    </row>
    <row r="14" spans="1:7" x14ac:dyDescent="0.25">
      <c r="A14">
        <v>107</v>
      </c>
      <c r="B14">
        <v>111</v>
      </c>
      <c r="C14">
        <v>7.1000000000000004E-3</v>
      </c>
      <c r="E14">
        <v>107</v>
      </c>
      <c r="F14">
        <v>111</v>
      </c>
      <c r="G14">
        <v>0</v>
      </c>
    </row>
    <row r="15" spans="1:7" x14ac:dyDescent="0.25">
      <c r="A15">
        <v>107</v>
      </c>
      <c r="B15">
        <v>112</v>
      </c>
      <c r="C15">
        <v>0</v>
      </c>
      <c r="E15">
        <v>107</v>
      </c>
      <c r="F15">
        <v>112</v>
      </c>
      <c r="G15">
        <v>0</v>
      </c>
    </row>
    <row r="16" spans="1:7" x14ac:dyDescent="0.25">
      <c r="A16">
        <v>107</v>
      </c>
      <c r="B16">
        <v>204</v>
      </c>
      <c r="C16">
        <v>0</v>
      </c>
      <c r="E16">
        <v>107</v>
      </c>
      <c r="F16">
        <v>204</v>
      </c>
      <c r="G16">
        <v>0</v>
      </c>
    </row>
    <row r="17" spans="1:7" x14ac:dyDescent="0.25">
      <c r="A17">
        <v>107</v>
      </c>
      <c r="B17">
        <v>207</v>
      </c>
      <c r="C17">
        <v>0</v>
      </c>
      <c r="E17">
        <v>107</v>
      </c>
      <c r="F17">
        <v>207</v>
      </c>
      <c r="G17">
        <v>0.29430000000000001</v>
      </c>
    </row>
    <row r="18" spans="1:7" x14ac:dyDescent="0.25">
      <c r="A18">
        <v>107</v>
      </c>
      <c r="B18">
        <v>302</v>
      </c>
      <c r="C18">
        <v>0</v>
      </c>
      <c r="E18">
        <v>107</v>
      </c>
      <c r="F18">
        <v>302</v>
      </c>
      <c r="G18">
        <v>0.99860000000000004</v>
      </c>
    </row>
    <row r="19" spans="1:7" x14ac:dyDescent="0.25">
      <c r="A19">
        <v>107</v>
      </c>
      <c r="B19">
        <v>307</v>
      </c>
      <c r="C19">
        <v>0</v>
      </c>
      <c r="E19">
        <v>107</v>
      </c>
      <c r="F19">
        <v>307</v>
      </c>
      <c r="G19">
        <v>1.03E-2</v>
      </c>
    </row>
    <row r="20" spans="1:7" x14ac:dyDescent="0.25">
      <c r="A20">
        <v>107</v>
      </c>
      <c r="B20">
        <v>308</v>
      </c>
      <c r="C20">
        <v>0</v>
      </c>
      <c r="E20">
        <v>107</v>
      </c>
      <c r="F20">
        <v>308</v>
      </c>
      <c r="G20">
        <v>0</v>
      </c>
    </row>
    <row r="21" spans="1:7" x14ac:dyDescent="0.25">
      <c r="A21">
        <v>107</v>
      </c>
      <c r="B21">
        <v>312</v>
      </c>
      <c r="C21">
        <v>0</v>
      </c>
      <c r="E21">
        <v>107</v>
      </c>
      <c r="F21">
        <v>312</v>
      </c>
      <c r="G21">
        <v>0.66420000000000001</v>
      </c>
    </row>
    <row r="22" spans="1:7" x14ac:dyDescent="0.25">
      <c r="A22">
        <v>110</v>
      </c>
      <c r="B22">
        <v>111</v>
      </c>
      <c r="C22">
        <v>0.45279999999999998</v>
      </c>
      <c r="E22">
        <v>110</v>
      </c>
      <c r="F22">
        <v>111</v>
      </c>
      <c r="G22">
        <v>0.16850000000000001</v>
      </c>
    </row>
    <row r="23" spans="1:7" x14ac:dyDescent="0.25">
      <c r="A23">
        <v>110</v>
      </c>
      <c r="B23">
        <v>112</v>
      </c>
      <c r="C23">
        <v>2.0000000000000001E-4</v>
      </c>
      <c r="E23">
        <v>110</v>
      </c>
      <c r="F23">
        <v>112</v>
      </c>
      <c r="G23">
        <v>0</v>
      </c>
    </row>
    <row r="24" spans="1:7" x14ac:dyDescent="0.25">
      <c r="A24">
        <v>110</v>
      </c>
      <c r="B24">
        <v>204</v>
      </c>
      <c r="C24">
        <v>1</v>
      </c>
      <c r="E24">
        <v>110</v>
      </c>
      <c r="F24">
        <v>204</v>
      </c>
      <c r="G24">
        <v>0</v>
      </c>
    </row>
    <row r="25" spans="1:7" x14ac:dyDescent="0.25">
      <c r="A25">
        <v>110</v>
      </c>
      <c r="B25">
        <v>207</v>
      </c>
      <c r="C25">
        <v>0.79390000000000005</v>
      </c>
      <c r="E25">
        <v>110</v>
      </c>
      <c r="F25">
        <v>207</v>
      </c>
      <c r="G25">
        <v>0.99390000000000001</v>
      </c>
    </row>
    <row r="26" spans="1:7" x14ac:dyDescent="0.25">
      <c r="A26">
        <v>110</v>
      </c>
      <c r="B26">
        <v>302</v>
      </c>
      <c r="C26">
        <v>0</v>
      </c>
      <c r="E26">
        <v>110</v>
      </c>
      <c r="F26">
        <v>302</v>
      </c>
      <c r="G26">
        <v>0.2913</v>
      </c>
    </row>
    <row r="27" spans="1:7" x14ac:dyDescent="0.25">
      <c r="A27">
        <v>110</v>
      </c>
      <c r="B27">
        <v>307</v>
      </c>
      <c r="C27">
        <v>0</v>
      </c>
      <c r="E27">
        <v>110</v>
      </c>
      <c r="F27">
        <v>307</v>
      </c>
      <c r="G27">
        <v>1</v>
      </c>
    </row>
    <row r="28" spans="1:7" x14ac:dyDescent="0.25">
      <c r="A28">
        <v>110</v>
      </c>
      <c r="B28">
        <v>308</v>
      </c>
      <c r="C28">
        <v>1</v>
      </c>
      <c r="E28">
        <v>110</v>
      </c>
      <c r="F28">
        <v>308</v>
      </c>
      <c r="G28">
        <v>0</v>
      </c>
    </row>
    <row r="29" spans="1:7" x14ac:dyDescent="0.25">
      <c r="A29">
        <v>110</v>
      </c>
      <c r="B29">
        <v>312</v>
      </c>
      <c r="C29">
        <v>0.8589</v>
      </c>
      <c r="E29">
        <v>110</v>
      </c>
      <c r="F29">
        <v>312</v>
      </c>
      <c r="G29">
        <v>0</v>
      </c>
    </row>
    <row r="30" spans="1:7" x14ac:dyDescent="0.25">
      <c r="A30">
        <v>111</v>
      </c>
      <c r="B30">
        <v>112</v>
      </c>
      <c r="C30">
        <v>0</v>
      </c>
      <c r="E30">
        <v>111</v>
      </c>
      <c r="F30">
        <v>112</v>
      </c>
      <c r="G30">
        <v>0</v>
      </c>
    </row>
    <row r="31" spans="1:7" x14ac:dyDescent="0.25">
      <c r="A31">
        <v>111</v>
      </c>
      <c r="B31">
        <v>204</v>
      </c>
      <c r="C31">
        <v>0</v>
      </c>
      <c r="E31">
        <v>111</v>
      </c>
      <c r="F31">
        <v>204</v>
      </c>
      <c r="G31">
        <v>1.01E-2</v>
      </c>
    </row>
    <row r="32" spans="1:7" x14ac:dyDescent="0.25">
      <c r="A32">
        <v>111</v>
      </c>
      <c r="B32">
        <v>207</v>
      </c>
      <c r="C32">
        <v>1.5100000000000001E-2</v>
      </c>
      <c r="E32">
        <v>111</v>
      </c>
      <c r="F32">
        <v>207</v>
      </c>
      <c r="G32">
        <v>3.0999999999999999E-3</v>
      </c>
    </row>
    <row r="33" spans="1:7" x14ac:dyDescent="0.25">
      <c r="A33">
        <v>111</v>
      </c>
      <c r="B33">
        <v>302</v>
      </c>
      <c r="C33">
        <v>0</v>
      </c>
      <c r="E33">
        <v>111</v>
      </c>
      <c r="F33">
        <v>302</v>
      </c>
      <c r="G33">
        <v>0</v>
      </c>
    </row>
    <row r="34" spans="1:7" x14ac:dyDescent="0.25">
      <c r="A34">
        <v>111</v>
      </c>
      <c r="B34">
        <v>307</v>
      </c>
      <c r="C34">
        <v>0</v>
      </c>
      <c r="E34">
        <v>111</v>
      </c>
      <c r="F34">
        <v>307</v>
      </c>
      <c r="G34">
        <v>8.0500000000000002E-2</v>
      </c>
    </row>
    <row r="35" spans="1:7" x14ac:dyDescent="0.25">
      <c r="A35">
        <v>111</v>
      </c>
      <c r="B35">
        <v>308</v>
      </c>
      <c r="C35">
        <v>0</v>
      </c>
      <c r="E35">
        <v>111</v>
      </c>
      <c r="F35">
        <v>308</v>
      </c>
      <c r="G35">
        <v>0</v>
      </c>
    </row>
    <row r="36" spans="1:7" x14ac:dyDescent="0.25">
      <c r="A36">
        <v>111</v>
      </c>
      <c r="B36">
        <v>312</v>
      </c>
      <c r="C36">
        <v>2.9999999999999997E-4</v>
      </c>
      <c r="E36">
        <v>111</v>
      </c>
      <c r="F36">
        <v>312</v>
      </c>
      <c r="G36">
        <v>0</v>
      </c>
    </row>
    <row r="37" spans="1:7" x14ac:dyDescent="0.25">
      <c r="A37">
        <v>112</v>
      </c>
      <c r="B37">
        <v>204</v>
      </c>
      <c r="C37">
        <v>0</v>
      </c>
      <c r="E37">
        <v>112</v>
      </c>
      <c r="F37">
        <v>204</v>
      </c>
      <c r="G37">
        <v>0</v>
      </c>
    </row>
    <row r="38" spans="1:7" x14ac:dyDescent="0.25">
      <c r="A38">
        <v>112</v>
      </c>
      <c r="B38">
        <v>207</v>
      </c>
      <c r="C38">
        <v>0</v>
      </c>
      <c r="E38">
        <v>112</v>
      </c>
      <c r="F38">
        <v>207</v>
      </c>
      <c r="G38">
        <v>0</v>
      </c>
    </row>
    <row r="39" spans="1:7" x14ac:dyDescent="0.25">
      <c r="A39">
        <v>112</v>
      </c>
      <c r="B39">
        <v>302</v>
      </c>
      <c r="C39">
        <v>0</v>
      </c>
      <c r="E39">
        <v>112</v>
      </c>
      <c r="F39">
        <v>302</v>
      </c>
      <c r="G39">
        <v>0</v>
      </c>
    </row>
    <row r="40" spans="1:7" x14ac:dyDescent="0.25">
      <c r="A40">
        <v>112</v>
      </c>
      <c r="B40">
        <v>307</v>
      </c>
      <c r="C40">
        <v>0</v>
      </c>
      <c r="E40">
        <v>112</v>
      </c>
      <c r="F40">
        <v>307</v>
      </c>
      <c r="G40">
        <v>0</v>
      </c>
    </row>
    <row r="41" spans="1:7" x14ac:dyDescent="0.25">
      <c r="A41">
        <v>112</v>
      </c>
      <c r="B41">
        <v>308</v>
      </c>
      <c r="C41">
        <v>0</v>
      </c>
      <c r="E41">
        <v>112</v>
      </c>
      <c r="F41">
        <v>308</v>
      </c>
      <c r="G41">
        <v>0</v>
      </c>
    </row>
    <row r="42" spans="1:7" x14ac:dyDescent="0.25">
      <c r="A42">
        <v>112</v>
      </c>
      <c r="B42">
        <v>312</v>
      </c>
      <c r="C42">
        <v>0</v>
      </c>
      <c r="E42">
        <v>112</v>
      </c>
      <c r="F42">
        <v>312</v>
      </c>
      <c r="G42">
        <v>0</v>
      </c>
    </row>
    <row r="43" spans="1:7" x14ac:dyDescent="0.25">
      <c r="A43">
        <v>204</v>
      </c>
      <c r="B43">
        <v>207</v>
      </c>
      <c r="C43">
        <v>0</v>
      </c>
      <c r="E43">
        <v>204</v>
      </c>
      <c r="F43">
        <v>207</v>
      </c>
      <c r="G43">
        <v>0</v>
      </c>
    </row>
    <row r="44" spans="1:7" x14ac:dyDescent="0.25">
      <c r="A44">
        <v>204</v>
      </c>
      <c r="B44">
        <v>302</v>
      </c>
      <c r="C44">
        <v>0</v>
      </c>
      <c r="E44">
        <v>204</v>
      </c>
      <c r="F44">
        <v>302</v>
      </c>
      <c r="G44">
        <v>0</v>
      </c>
    </row>
    <row r="45" spans="1:7" x14ac:dyDescent="0.25">
      <c r="A45">
        <v>204</v>
      </c>
      <c r="B45">
        <v>307</v>
      </c>
      <c r="C45">
        <v>0</v>
      </c>
      <c r="E45">
        <v>204</v>
      </c>
      <c r="F45">
        <v>307</v>
      </c>
      <c r="G45">
        <v>0</v>
      </c>
    </row>
    <row r="46" spans="1:7" x14ac:dyDescent="0.25">
      <c r="A46">
        <v>204</v>
      </c>
      <c r="B46">
        <v>308</v>
      </c>
      <c r="C46">
        <v>0.99950000000000006</v>
      </c>
      <c r="E46">
        <v>204</v>
      </c>
      <c r="F46">
        <v>308</v>
      </c>
      <c r="G46">
        <v>0</v>
      </c>
    </row>
    <row r="47" spans="1:7" x14ac:dyDescent="0.25">
      <c r="A47">
        <v>204</v>
      </c>
      <c r="B47">
        <v>312</v>
      </c>
      <c r="C47">
        <v>0</v>
      </c>
      <c r="E47">
        <v>204</v>
      </c>
      <c r="F47">
        <v>312</v>
      </c>
      <c r="G47">
        <v>0</v>
      </c>
    </row>
    <row r="48" spans="1:7" x14ac:dyDescent="0.25">
      <c r="A48">
        <v>207</v>
      </c>
      <c r="B48">
        <v>302</v>
      </c>
      <c r="C48">
        <v>0</v>
      </c>
      <c r="E48">
        <v>207</v>
      </c>
      <c r="F48">
        <v>302</v>
      </c>
      <c r="G48">
        <v>0.88619999999999999</v>
      </c>
    </row>
    <row r="49" spans="1:7" x14ac:dyDescent="0.25">
      <c r="A49">
        <v>207</v>
      </c>
      <c r="B49">
        <v>307</v>
      </c>
      <c r="C49">
        <v>0</v>
      </c>
      <c r="E49">
        <v>207</v>
      </c>
      <c r="F49">
        <v>307</v>
      </c>
      <c r="G49">
        <v>0.98829999999999996</v>
      </c>
    </row>
    <row r="50" spans="1:7" x14ac:dyDescent="0.25">
      <c r="A50">
        <v>207</v>
      </c>
      <c r="B50">
        <v>308</v>
      </c>
      <c r="C50">
        <v>2.0000000000000001E-4</v>
      </c>
      <c r="E50">
        <v>207</v>
      </c>
      <c r="F50">
        <v>308</v>
      </c>
      <c r="G50">
        <v>0</v>
      </c>
    </row>
    <row r="51" spans="1:7" x14ac:dyDescent="0.25">
      <c r="A51">
        <v>207</v>
      </c>
      <c r="B51">
        <v>312</v>
      </c>
      <c r="C51">
        <v>0.99639999999999995</v>
      </c>
      <c r="E51">
        <v>207</v>
      </c>
      <c r="F51">
        <v>312</v>
      </c>
      <c r="G51">
        <v>2.0000000000000001E-4</v>
      </c>
    </row>
    <row r="52" spans="1:7" x14ac:dyDescent="0.25">
      <c r="A52">
        <v>302</v>
      </c>
      <c r="B52">
        <v>307</v>
      </c>
      <c r="C52">
        <v>0</v>
      </c>
      <c r="E52">
        <v>302</v>
      </c>
      <c r="F52">
        <v>307</v>
      </c>
      <c r="G52">
        <v>0.19009999999999999</v>
      </c>
    </row>
    <row r="53" spans="1:7" x14ac:dyDescent="0.25">
      <c r="A53">
        <v>302</v>
      </c>
      <c r="B53">
        <v>308</v>
      </c>
      <c r="C53">
        <v>0</v>
      </c>
      <c r="E53">
        <v>302</v>
      </c>
      <c r="F53">
        <v>308</v>
      </c>
      <c r="G53">
        <v>0</v>
      </c>
    </row>
    <row r="54" spans="1:7" x14ac:dyDescent="0.25">
      <c r="A54">
        <v>302</v>
      </c>
      <c r="B54">
        <v>312</v>
      </c>
      <c r="C54">
        <v>0</v>
      </c>
      <c r="E54">
        <v>302</v>
      </c>
      <c r="F54">
        <v>312</v>
      </c>
      <c r="G54">
        <v>0.13750000000000001</v>
      </c>
    </row>
    <row r="55" spans="1:7" x14ac:dyDescent="0.25">
      <c r="A55">
        <v>307</v>
      </c>
      <c r="B55">
        <v>308</v>
      </c>
      <c r="C55">
        <v>0</v>
      </c>
      <c r="E55">
        <v>307</v>
      </c>
      <c r="F55">
        <v>308</v>
      </c>
      <c r="G55">
        <v>0</v>
      </c>
    </row>
    <row r="56" spans="1:7" x14ac:dyDescent="0.25">
      <c r="A56">
        <v>307</v>
      </c>
      <c r="B56">
        <v>312</v>
      </c>
      <c r="C56">
        <v>0</v>
      </c>
      <c r="E56">
        <v>307</v>
      </c>
      <c r="F56">
        <v>312</v>
      </c>
      <c r="G56">
        <v>0</v>
      </c>
    </row>
    <row r="57" spans="1:7" x14ac:dyDescent="0.25">
      <c r="A57">
        <v>308</v>
      </c>
      <c r="B57">
        <v>312</v>
      </c>
      <c r="C57">
        <v>1.6000000000000001E-3</v>
      </c>
      <c r="E57">
        <v>308</v>
      </c>
      <c r="F57">
        <v>312</v>
      </c>
      <c r="G57">
        <v>1.2200000000000001E-2</v>
      </c>
    </row>
  </sheetData>
  <mergeCells count="2">
    <mergeCell ref="A1:C1"/>
    <mergeCell ref="E1:G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criptIds xmlns="http://schemas.microsoft.com/office/extensibility/maker/v1.0" id="script-ids-node-id"/>
</file>

<file path=customXml/itemProps1.xml><?xml version="1.0" encoding="utf-8"?>
<ds:datastoreItem xmlns:ds="http://schemas.openxmlformats.org/officeDocument/2006/customXml" ds:itemID="{40F34F6B-F0D0-4DB8-9DB9-E41255667A08}">
  <ds:schemaRefs>
    <ds:schemaRef ds:uri="http://schemas.microsoft.com/office/extensibility/maker/v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Statistics</vt:lpstr>
      <vt:lpstr>statscopy</vt:lpstr>
      <vt:lpstr>MANOVA</vt:lpstr>
      <vt:lpstr>ANOVA</vt:lpstr>
      <vt:lpstr>t-tests</vt:lpstr>
      <vt:lpstr>Tukey_HSD_beta</vt:lpstr>
      <vt:lpstr>Tukey_HSD_T0</vt:lpstr>
      <vt:lpstr>Tukey_HSD_c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Weaver, Jordan J</cp:lastModifiedBy>
  <dcterms:created xsi:type="dcterms:W3CDTF">2024-10-01T17:46:49Z</dcterms:created>
  <dcterms:modified xsi:type="dcterms:W3CDTF">2024-10-03T05:25:05Z</dcterms:modified>
</cp:coreProperties>
</file>