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customXml/itemProps17.xml" ContentType="application/vnd.openxmlformats-officedocument.customXmlProperties+xml"/>
  <Override PartName="/customXml/itemProps18.xml" ContentType="application/vnd.openxmlformats-officedocument.customXmlProperties+xml"/>
  <Override PartName="/customXml/itemProps19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codeName="ThisWorkbook"/>
  <mc:AlternateContent xmlns:mc="http://schemas.openxmlformats.org/markup-compatibility/2006">
    <mc:Choice Requires="x15">
      <x15ac:absPath xmlns:x15ac="http://schemas.microsoft.com/office/spreadsheetml/2010/11/ac" url="https://liveutk-my.sharepoint.com/personal/jweave49_uthsc_edu/Documents/VPC/python/"/>
    </mc:Choice>
  </mc:AlternateContent>
  <xr:revisionPtr revIDLastSave="0" documentId="8_{67341A7E-AC29-46DC-B166-9B77FA243AA1}" xr6:coauthVersionLast="47" xr6:coauthVersionMax="47" xr10:uidLastSave="{00000000-0000-0000-0000-000000000000}"/>
  <bookViews>
    <workbookView xWindow="1335" yWindow="90" windowWidth="12150" windowHeight="11835" xr2:uid="{387CD507-82B1-4C9D-93D1-010DDFD83030}"/>
  </bookViews>
  <sheets>
    <sheet name="Sheet1" sheetId="3" r:id="rId1"/>
  </sheets>
  <definedNames>
    <definedName name="_xlcn.WorksheetConnection_Book1Table11" hidden="1">Table1</definedName>
  </definedNames>
  <calcPr calcId="191028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Table1" name="Table1" connection="WorksheetConnection_Book1!Table1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4" i="3" l="1"/>
  <c r="C17" i="3"/>
  <c r="E17" i="3"/>
  <c r="F17" i="3"/>
  <c r="G17" i="3"/>
  <c r="H17" i="3"/>
  <c r="I17" i="3"/>
  <c r="J17" i="3"/>
  <c r="K17" i="3"/>
  <c r="L17" i="3"/>
  <c r="M17" i="3"/>
  <c r="N17" i="3"/>
  <c r="O17" i="3"/>
  <c r="P17" i="3"/>
  <c r="Q17" i="3"/>
  <c r="C18" i="3"/>
  <c r="E18" i="3"/>
  <c r="F18" i="3"/>
  <c r="G18" i="3"/>
  <c r="H18" i="3"/>
  <c r="I18" i="3"/>
  <c r="J18" i="3"/>
  <c r="K18" i="3"/>
  <c r="L18" i="3"/>
  <c r="M18" i="3"/>
  <c r="N18" i="3"/>
  <c r="O18" i="3"/>
  <c r="P18" i="3"/>
  <c r="Q18" i="3"/>
  <c r="C19" i="3" a="1"/>
  <c r="C19" i="3" s="1"/>
  <c r="D19" i="3" a="1"/>
  <c r="D19" i="3" s="1"/>
  <c r="E19" i="3" a="1"/>
  <c r="E19" i="3" s="1"/>
  <c r="F19" i="3" a="1"/>
  <c r="F19" i="3" s="1"/>
  <c r="G19" i="3" a="1"/>
  <c r="G19" i="3" s="1"/>
  <c r="H19" i="3" a="1"/>
  <c r="H19" i="3" s="1"/>
  <c r="I19" i="3" a="1"/>
  <c r="I19" i="3" s="1"/>
  <c r="J19" i="3" a="1"/>
  <c r="J19" i="3" s="1"/>
  <c r="K19" i="3" a="1"/>
  <c r="K19" i="3" s="1"/>
  <c r="L19" i="3" a="1"/>
  <c r="L19" i="3" s="1"/>
  <c r="M19" i="3" a="1"/>
  <c r="M19" i="3" s="1"/>
  <c r="N19" i="3" a="1"/>
  <c r="N19" i="3" s="1"/>
  <c r="O19" i="3" a="1"/>
  <c r="O19" i="3" s="1"/>
  <c r="P19" i="3" a="1"/>
  <c r="P19" i="3" s="1"/>
  <c r="Q19" i="3" a="1"/>
  <c r="Q19" i="3" s="1"/>
  <c r="C20" i="3" a="1"/>
  <c r="C20" i="3" s="1"/>
  <c r="D20" i="3" a="1"/>
  <c r="D20" i="3" s="1"/>
  <c r="E20" i="3" a="1"/>
  <c r="E20" i="3" s="1"/>
  <c r="F20" i="3" a="1"/>
  <c r="F20" i="3" s="1"/>
  <c r="G20" i="3" a="1"/>
  <c r="G20" i="3" s="1"/>
  <c r="H20" i="3" a="1"/>
  <c r="H20" i="3" s="1"/>
  <c r="I20" i="3" a="1"/>
  <c r="I20" i="3" s="1"/>
  <c r="J20" i="3" a="1"/>
  <c r="J20" i="3" s="1"/>
  <c r="K20" i="3" a="1"/>
  <c r="K20" i="3" s="1"/>
  <c r="L20" i="3" a="1"/>
  <c r="L20" i="3" s="1"/>
  <c r="M20" i="3" a="1"/>
  <c r="M20" i="3" s="1"/>
  <c r="N20" i="3" a="1"/>
  <c r="N20" i="3" s="1"/>
  <c r="O20" i="3" a="1"/>
  <c r="O20" i="3" s="1"/>
  <c r="P20" i="3" a="1"/>
  <c r="P20" i="3" s="1"/>
  <c r="Q20" i="3" a="1"/>
  <c r="Q20" i="3" s="1"/>
  <c r="B20" i="3" a="1"/>
  <c r="B20" i="3" s="1"/>
  <c r="B19" i="3" a="1"/>
  <c r="B19" i="3" s="1"/>
  <c r="B18" i="3"/>
  <c r="B17" i="3"/>
  <c r="D18" i="3" l="1"/>
  <c r="D17" i="3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A746922-088D-4DB9-8B26-09D04D958C20}" keepAlive="1" name="ThisWorkbookDataModel" description="Data Model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xr16:uid="{7DA5E498-BC7D-49A6-ACB2-A4D5C86A9C6E}" name="WorksheetConnection_Book1!Table1" type="102" refreshedVersion="8" minRefreshableVersion="5">
    <extLst>
      <ext xmlns:x15="http://schemas.microsoft.com/office/spreadsheetml/2010/11/main" uri="{DE250136-89BD-433C-8126-D09CA5730AF9}">
        <x15:connection id="Table1">
          <x15:rangePr sourceName="_xlcn.WorksheetConnection_Book1Table11"/>
        </x15:connection>
      </ext>
    </extLst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<sst xmlns="http://schemas.openxmlformats.org/spreadsheetml/2006/main" count="22" uniqueCount="22">
  <si>
    <t>id</t>
  </si>
  <si>
    <t>E0</t>
  </si>
  <si>
    <t>beta</t>
  </si>
  <si>
    <t>k</t>
  </si>
  <si>
    <t>p</t>
  </si>
  <si>
    <t>c</t>
  </si>
  <si>
    <t>delta</t>
  </si>
  <si>
    <t>delta_E</t>
  </si>
  <si>
    <t>d_E</t>
  </si>
  <si>
    <t>MP</t>
  </si>
  <si>
    <t>Mean</t>
  </si>
  <si>
    <t>STD</t>
  </si>
  <si>
    <t>LMean</t>
  </si>
  <si>
    <t>LSTD</t>
  </si>
  <si>
    <t>tau</t>
  </si>
  <si>
    <t>a</t>
  </si>
  <si>
    <t>T0</t>
  </si>
  <si>
    <t>K_delta_E</t>
  </si>
  <si>
    <t>ksi</t>
  </si>
  <si>
    <t>d_EF</t>
  </si>
  <si>
    <t>lct_stages</t>
  </si>
  <si>
    <t>tau_T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</si>
</sst>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E+00"/>
    <numFmt numFmtId="165" formatCode="0E+00"/>
    <numFmt numFmtId="166" formatCode="0.000"/>
  </numFmts>
  <fonts count="7" x14ac:knownFonts="1">
    <font>
      <sz val="11"/>
      <color theme="1"/>
      <name val="Aptos Narrow"/>
      <family val="2"/>
      <scheme val="minor"/>
    </font>
    <font>
      <b/>
      <sz val="6"/>
      <color rgb="FF000000"/>
      <name val="Calibri"/>
      <family val="2"/>
    </font>
    <font>
      <sz val="10"/>
      <color rgb="FF222222"/>
      <name val="Aptos Narrow"/>
      <scheme val="minor"/>
    </font>
    <font>
      <sz val="10"/>
      <color rgb="FF000000"/>
      <name val="Aptos Narrow"/>
      <scheme val="minor"/>
    </font>
    <font>
      <sz val="10"/>
      <color rgb="FFF280D0"/>
      <name val="Aptos Narrow"/>
      <scheme val="minor"/>
    </font>
    <font>
      <sz val="10"/>
      <color theme="1"/>
      <name val="Aptos Narrow"/>
      <scheme val="minor"/>
    </font>
    <font>
      <sz val="10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 applyAlignment="1">
      <alignment horizontal="center" vertical="center" wrapText="1" readingOrder="1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 readingOrder="1"/>
    </xf>
    <xf numFmtId="0" fontId="2" fillId="0" borderId="0" xfId="0" applyFont="1" applyAlignment="1">
      <alignment horizontal="right" vertical="center"/>
    </xf>
    <xf numFmtId="164" fontId="4" fillId="0" borderId="0" xfId="0" applyNumberFormat="1" applyFont="1"/>
    <xf numFmtId="0" fontId="4" fillId="0" borderId="0" xfId="0" applyFont="1"/>
    <xf numFmtId="164" fontId="0" fillId="0" borderId="0" xfId="0" applyNumberFormat="1"/>
    <xf numFmtId="164" fontId="2" fillId="0" borderId="0" xfId="0" applyNumberFormat="1" applyFont="1" applyAlignment="1">
      <alignment horizontal="center" vertical="center"/>
    </xf>
    <xf numFmtId="165" fontId="0" fillId="0" borderId="0" xfId="0" applyNumberFormat="1"/>
    <xf numFmtId="165" fontId="2" fillId="0" borderId="0" xfId="0" applyNumberFormat="1" applyFont="1" applyAlignment="1">
      <alignment horizontal="center" vertical="center"/>
    </xf>
    <xf numFmtId="164" fontId="6" fillId="0" borderId="0" xfId="0" applyNumberFormat="1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4" fontId="6" fillId="0" borderId="0" xfId="0" applyNumberFormat="1" applyFont="1"/>
    <xf numFmtId="0" fontId="6" fillId="0" borderId="0" xfId="0" applyFont="1" applyAlignment="1">
      <alignment horizontal="right" vertical="center"/>
    </xf>
    <xf numFmtId="0" fontId="6" fillId="0" borderId="0" xfId="0" applyFont="1"/>
    <xf numFmtId="166" fontId="6" fillId="0" borderId="0" xfId="0" applyNumberFormat="1" applyFont="1"/>
    <xf numFmtId="164" fontId="2" fillId="2" borderId="0" xfId="0" applyNumberFormat="1" applyFont="1" applyFill="1" applyAlignment="1">
      <alignment horizontal="center" vertical="center"/>
    </xf>
    <xf numFmtId="165" fontId="2" fillId="2" borderId="0" xfId="0" applyNumberFormat="1" applyFont="1" applyFill="1" applyAlignment="1">
      <alignment horizontal="center" vertical="center"/>
    </xf>
    <xf numFmtId="164" fontId="2" fillId="4" borderId="0" xfId="0" applyNumberFormat="1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3" fillId="5" borderId="0" xfId="0" applyFont="1" applyFill="1" applyAlignment="1">
      <alignment horizontal="center" vertical="center" wrapText="1" readingOrder="1"/>
    </xf>
    <xf numFmtId="0" fontId="2" fillId="3" borderId="0" xfId="0" applyFont="1" applyFill="1" applyAlignment="1">
      <alignment horizontal="right" vertical="center"/>
    </xf>
    <xf numFmtId="0" fontId="5" fillId="0" borderId="0" xfId="0" applyFont="1"/>
    <xf numFmtId="164" fontId="5" fillId="0" borderId="0" xfId="0" applyNumberFormat="1" applyFont="1"/>
    <xf numFmtId="165" fontId="5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13" Type="http://schemas.openxmlformats.org/officeDocument/2006/relationships/customXml" Target="../customXml/item4.xml"/><Relationship Id="rId18" Type="http://schemas.openxmlformats.org/officeDocument/2006/relationships/customXml" Target="../customXml/item9.xml"/><Relationship Id="rId26" Type="http://schemas.openxmlformats.org/officeDocument/2006/relationships/customXml" Target="../customXml/item17.xml"/><Relationship Id="rId3" Type="http://schemas.openxmlformats.org/officeDocument/2006/relationships/connections" Target="connections.xml"/><Relationship Id="rId21" Type="http://schemas.openxmlformats.org/officeDocument/2006/relationships/customXml" Target="../customXml/item12.xml"/><Relationship Id="rId7" Type="http://schemas.openxmlformats.org/officeDocument/2006/relationships/powerPivotData" Target="model/item.data"/><Relationship Id="rId12" Type="http://schemas.openxmlformats.org/officeDocument/2006/relationships/customXml" Target="../customXml/item3.xml"/><Relationship Id="rId17" Type="http://schemas.openxmlformats.org/officeDocument/2006/relationships/customXml" Target="../customXml/item8.xml"/><Relationship Id="rId25" Type="http://schemas.openxmlformats.org/officeDocument/2006/relationships/customXml" Target="../customXml/item16.xml"/><Relationship Id="rId2" Type="http://schemas.openxmlformats.org/officeDocument/2006/relationships/theme" Target="theme/theme1.xml"/><Relationship Id="rId16" Type="http://schemas.openxmlformats.org/officeDocument/2006/relationships/customXml" Target="../customXml/item7.xml"/><Relationship Id="rId20" Type="http://schemas.openxmlformats.org/officeDocument/2006/relationships/customXml" Target="../customXml/item1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11" Type="http://schemas.openxmlformats.org/officeDocument/2006/relationships/customXml" Target="../customXml/item2.xml"/><Relationship Id="rId24" Type="http://schemas.openxmlformats.org/officeDocument/2006/relationships/customXml" Target="../customXml/item15.xml"/><Relationship Id="rId5" Type="http://schemas.openxmlformats.org/officeDocument/2006/relationships/sharedStrings" Target="sharedStrings.xml"/><Relationship Id="rId15" Type="http://schemas.openxmlformats.org/officeDocument/2006/relationships/customXml" Target="../customXml/item6.xml"/><Relationship Id="rId23" Type="http://schemas.openxmlformats.org/officeDocument/2006/relationships/customXml" Target="../customXml/item14.xml"/><Relationship Id="rId28" Type="http://schemas.openxmlformats.org/officeDocument/2006/relationships/customXml" Target="../customXml/item19.xml"/><Relationship Id="rId10" Type="http://schemas.openxmlformats.org/officeDocument/2006/relationships/customXml" Target="../customXml/item1.xml"/><Relationship Id="rId19" Type="http://schemas.openxmlformats.org/officeDocument/2006/relationships/customXml" Target="../customXml/item10.xml"/><Relationship Id="rId4" Type="http://schemas.openxmlformats.org/officeDocument/2006/relationships/styles" Target="styles.xml"/><Relationship Id="rId9" Type="http://schemas.openxmlformats.org/officeDocument/2006/relationships/calcChain" Target="calcChain.xml"/><Relationship Id="rId14" Type="http://schemas.openxmlformats.org/officeDocument/2006/relationships/customXml" Target="../customXml/item5.xml"/><Relationship Id="rId22" Type="http://schemas.openxmlformats.org/officeDocument/2006/relationships/customXml" Target="../customXml/item13.xml"/><Relationship Id="rId27" Type="http://schemas.openxmlformats.org/officeDocument/2006/relationships/customXml" Target="../customXml/item18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D59215-63E0-4EB9-9B4A-5F894A524BC9}">
  <dimension ref="A1:S42"/>
  <sheetViews>
    <sheetView tabSelected="1" zoomScale="145" zoomScaleNormal="145" workbookViewId="0">
      <selection activeCell="J5" sqref="J5"/>
    </sheetView>
  </sheetViews>
  <sheetFormatPr defaultRowHeight="15" x14ac:dyDescent="0.25"/>
  <cols>
    <col min="1" max="1" width="6.85546875" bestFit="1" customWidth="1"/>
    <col min="2" max="2" width="8.85546875" style="7" customWidth="1"/>
    <col min="3" max="3" width="6.28515625" style="9" bestFit="1" customWidth="1"/>
    <col min="4" max="4" width="7.85546875" style="7" bestFit="1" customWidth="1"/>
    <col min="5" max="5" width="3.85546875" customWidth="1"/>
    <col min="6" max="6" width="5.28515625" bestFit="1" customWidth="1"/>
    <col min="7" max="7" width="4.140625" bestFit="1" customWidth="1"/>
    <col min="8" max="8" width="5" bestFit="1" customWidth="1"/>
    <col min="9" max="9" width="6.7109375" bestFit="1" customWidth="1"/>
    <col min="10" max="10" width="7.42578125" bestFit="1" customWidth="1"/>
    <col min="11" max="11" width="8" bestFit="1" customWidth="1"/>
    <col min="12" max="12" width="4.5703125" bestFit="1" customWidth="1"/>
    <col min="13" max="13" width="4.42578125" customWidth="1"/>
    <col min="14" max="14" width="6.28515625" bestFit="1" customWidth="1"/>
    <col min="15" max="15" width="5.28515625" bestFit="1" customWidth="1"/>
    <col min="16" max="16" width="4" customWidth="1"/>
    <col min="17" max="17" width="9.28515625" bestFit="1" customWidth="1"/>
  </cols>
  <sheetData>
    <row r="1" spans="1:19" x14ac:dyDescent="0.25">
      <c r="A1" s="2" t="s">
        <v>0</v>
      </c>
      <c r="B1" s="17" t="s">
        <v>1</v>
      </c>
      <c r="C1" s="18" t="s">
        <v>16</v>
      </c>
      <c r="D1" s="19" t="s">
        <v>2</v>
      </c>
      <c r="E1" s="20" t="s">
        <v>3</v>
      </c>
      <c r="F1" s="21" t="s">
        <v>4</v>
      </c>
      <c r="G1" s="21" t="s">
        <v>5</v>
      </c>
      <c r="H1" s="20" t="s">
        <v>6</v>
      </c>
      <c r="I1" s="22" t="s">
        <v>7</v>
      </c>
      <c r="J1" s="22" t="s">
        <v>17</v>
      </c>
      <c r="K1" s="23" t="s">
        <v>18</v>
      </c>
      <c r="L1" s="23" t="s">
        <v>8</v>
      </c>
      <c r="M1" s="22" t="s">
        <v>19</v>
      </c>
      <c r="N1" s="24" t="s">
        <v>15</v>
      </c>
      <c r="O1" s="24" t="s">
        <v>14</v>
      </c>
      <c r="P1" s="23" t="s">
        <v>20</v>
      </c>
      <c r="Q1" s="1" t="s">
        <v>21</v>
      </c>
      <c r="R1" s="1"/>
      <c r="S1" s="1"/>
    </row>
    <row r="2" spans="1:19" x14ac:dyDescent="0.25">
      <c r="A2" s="4">
        <v>103</v>
      </c>
      <c r="B2" s="11">
        <v>525965.40150000004</v>
      </c>
      <c r="C2" s="12">
        <v>400000000</v>
      </c>
      <c r="D2" s="13">
        <v>2.9910999999999999E-5</v>
      </c>
      <c r="E2" s="14">
        <v>4</v>
      </c>
      <c r="F2" s="15">
        <v>0.1</v>
      </c>
      <c r="G2" s="15">
        <v>9.4</v>
      </c>
      <c r="H2" s="15">
        <v>1.5570079999999999</v>
      </c>
      <c r="I2" s="15">
        <v>4</v>
      </c>
      <c r="J2" s="13">
        <v>430</v>
      </c>
      <c r="K2" s="15">
        <v>1.4999999999999999E-2</v>
      </c>
      <c r="L2" s="15">
        <v>0.8</v>
      </c>
      <c r="M2" s="15">
        <v>0.8</v>
      </c>
      <c r="N2" s="15">
        <v>0.747</v>
      </c>
      <c r="O2" s="15">
        <v>1.4</v>
      </c>
      <c r="P2" s="14">
        <v>3</v>
      </c>
      <c r="Q2" s="15">
        <v>1.4</v>
      </c>
    </row>
    <row r="3" spans="1:19" x14ac:dyDescent="0.25">
      <c r="A3" s="4">
        <v>107</v>
      </c>
      <c r="B3" s="11">
        <v>394247.49600000004</v>
      </c>
      <c r="C3" s="12">
        <v>400000000</v>
      </c>
      <c r="D3" s="13">
        <v>1.9999999999999999E-6</v>
      </c>
      <c r="E3" s="14">
        <v>4</v>
      </c>
      <c r="F3" s="15">
        <v>0.4</v>
      </c>
      <c r="G3" s="15">
        <v>9.4</v>
      </c>
      <c r="H3" s="15">
        <v>2.4600819999999999</v>
      </c>
      <c r="I3" s="15">
        <v>4</v>
      </c>
      <c r="J3" s="13">
        <v>430</v>
      </c>
      <c r="K3" s="15">
        <v>1</v>
      </c>
      <c r="L3" s="15">
        <v>0.8</v>
      </c>
      <c r="M3" s="15">
        <v>0.8</v>
      </c>
      <c r="N3" s="15">
        <v>0.747</v>
      </c>
      <c r="O3" s="15">
        <v>5</v>
      </c>
      <c r="P3" s="14">
        <v>3</v>
      </c>
      <c r="Q3" s="15">
        <v>1.4</v>
      </c>
    </row>
    <row r="4" spans="1:19" x14ac:dyDescent="0.25">
      <c r="A4" s="25">
        <v>108</v>
      </c>
      <c r="B4" s="11">
        <v>214247.49600000001</v>
      </c>
      <c r="C4" s="12">
        <v>400000000</v>
      </c>
      <c r="D4" s="13">
        <v>9.0000000000000006E-5</v>
      </c>
      <c r="E4" s="14">
        <v>4</v>
      </c>
      <c r="F4" s="15">
        <v>0.04</v>
      </c>
      <c r="G4" s="15">
        <v>9.4</v>
      </c>
      <c r="H4" s="15">
        <v>0.96</v>
      </c>
      <c r="I4" s="15">
        <v>4</v>
      </c>
      <c r="J4" s="13">
        <v>430</v>
      </c>
      <c r="K4" s="15">
        <v>1.4999999999999999E-2</v>
      </c>
      <c r="L4" s="15">
        <v>0.8</v>
      </c>
      <c r="M4" s="15">
        <v>0.8</v>
      </c>
      <c r="N4" s="15">
        <v>0.747</v>
      </c>
      <c r="O4" s="15">
        <v>1.4</v>
      </c>
      <c r="P4" s="14">
        <v>3</v>
      </c>
      <c r="Q4" s="15">
        <v>1.4</v>
      </c>
    </row>
    <row r="5" spans="1:19" x14ac:dyDescent="0.25">
      <c r="A5" s="4">
        <v>110</v>
      </c>
      <c r="B5" s="11">
        <v>108941.83125</v>
      </c>
      <c r="C5" s="12">
        <v>400000000</v>
      </c>
      <c r="D5" s="13">
        <v>5.0000000000000001E-4</v>
      </c>
      <c r="E5" s="14">
        <v>4</v>
      </c>
      <c r="F5" s="15">
        <v>0.01</v>
      </c>
      <c r="G5" s="15">
        <v>9.4</v>
      </c>
      <c r="H5" s="15">
        <v>1.044222</v>
      </c>
      <c r="I5" s="15">
        <v>4</v>
      </c>
      <c r="J5" s="13">
        <v>430</v>
      </c>
      <c r="K5" s="15">
        <v>5.0000000000000002E-5</v>
      </c>
      <c r="L5" s="15">
        <v>0.3</v>
      </c>
      <c r="M5" s="15">
        <v>0.8</v>
      </c>
      <c r="N5" s="15">
        <v>0.747</v>
      </c>
      <c r="O5" s="15">
        <v>0.01</v>
      </c>
      <c r="P5" s="14">
        <v>3</v>
      </c>
      <c r="Q5" s="15">
        <v>1.4</v>
      </c>
    </row>
    <row r="6" spans="1:19" x14ac:dyDescent="0.25">
      <c r="A6" s="4">
        <v>111</v>
      </c>
      <c r="B6" s="11">
        <v>577994.33549999993</v>
      </c>
      <c r="C6" s="12">
        <v>400000000</v>
      </c>
      <c r="D6" s="13">
        <v>5.0000000000000001E-4</v>
      </c>
      <c r="E6" s="14">
        <v>4</v>
      </c>
      <c r="F6" s="15">
        <v>0.01</v>
      </c>
      <c r="G6" s="15">
        <v>9.4</v>
      </c>
      <c r="H6" s="15">
        <v>0.59107399999999999</v>
      </c>
      <c r="I6" s="15">
        <v>4</v>
      </c>
      <c r="J6" s="13">
        <v>430</v>
      </c>
      <c r="K6" s="15">
        <v>9.8769999999999997E-2</v>
      </c>
      <c r="L6" s="15">
        <v>1</v>
      </c>
      <c r="M6" s="15">
        <v>0.8</v>
      </c>
      <c r="N6" s="15">
        <v>0.747</v>
      </c>
      <c r="O6" s="15">
        <v>1.5</v>
      </c>
      <c r="P6" s="14">
        <v>3</v>
      </c>
      <c r="Q6" s="15">
        <v>1.4</v>
      </c>
    </row>
    <row r="7" spans="1:19" x14ac:dyDescent="0.25">
      <c r="A7" s="4">
        <v>112</v>
      </c>
      <c r="B7" s="11">
        <v>287855.74650000001</v>
      </c>
      <c r="C7" s="12">
        <v>400000000</v>
      </c>
      <c r="D7" s="13">
        <v>1.0000000000000001E-5</v>
      </c>
      <c r="E7" s="14">
        <v>4</v>
      </c>
      <c r="F7" s="15">
        <v>0.2</v>
      </c>
      <c r="G7" s="15">
        <v>9.4</v>
      </c>
      <c r="H7" s="15">
        <v>3.9629789999999998</v>
      </c>
      <c r="I7" s="15">
        <v>4</v>
      </c>
      <c r="J7" s="13">
        <v>430</v>
      </c>
      <c r="K7" s="15">
        <v>4.0000000000000001E-3</v>
      </c>
      <c r="L7" s="15">
        <v>1</v>
      </c>
      <c r="M7" s="15">
        <v>0.8</v>
      </c>
      <c r="N7" s="15">
        <v>0.747</v>
      </c>
      <c r="O7" s="15">
        <v>7.0000000000000007E-2</v>
      </c>
      <c r="P7" s="14">
        <v>3</v>
      </c>
      <c r="Q7" s="15">
        <v>1.4</v>
      </c>
    </row>
    <row r="8" spans="1:19" x14ac:dyDescent="0.25">
      <c r="A8" s="4">
        <v>204</v>
      </c>
      <c r="B8" s="11">
        <v>681603.42599999998</v>
      </c>
      <c r="C8" s="12">
        <v>400000000</v>
      </c>
      <c r="D8" s="13">
        <v>8.9999999999999998E-4</v>
      </c>
      <c r="E8" s="14">
        <v>4</v>
      </c>
      <c r="F8" s="16">
        <v>5.0000000000000001E-3</v>
      </c>
      <c r="G8" s="15">
        <v>9.4</v>
      </c>
      <c r="H8" s="15">
        <v>2.084991</v>
      </c>
      <c r="I8" s="15">
        <v>4</v>
      </c>
      <c r="J8" s="13">
        <v>430</v>
      </c>
      <c r="K8" s="15">
        <v>1.4999999999999999E-2</v>
      </c>
      <c r="L8" s="15">
        <v>0.8</v>
      </c>
      <c r="M8" s="15">
        <v>0.8</v>
      </c>
      <c r="N8" s="15">
        <v>0.747</v>
      </c>
      <c r="O8" s="15">
        <v>2</v>
      </c>
      <c r="P8" s="14">
        <v>3</v>
      </c>
      <c r="Q8" s="15">
        <v>1.4</v>
      </c>
    </row>
    <row r="9" spans="1:19" x14ac:dyDescent="0.25">
      <c r="A9" s="4">
        <v>207</v>
      </c>
      <c r="B9" s="11">
        <v>1009917.279</v>
      </c>
      <c r="C9" s="12">
        <v>400000000</v>
      </c>
      <c r="D9" s="13">
        <v>7.17E-6</v>
      </c>
      <c r="E9" s="14">
        <v>4</v>
      </c>
      <c r="F9" s="15">
        <v>0.18110000000000001</v>
      </c>
      <c r="G9" s="15">
        <v>9.4</v>
      </c>
      <c r="H9" s="15">
        <v>4.1354430000000004</v>
      </c>
      <c r="I9" s="15">
        <v>4</v>
      </c>
      <c r="J9" s="13">
        <v>430</v>
      </c>
      <c r="K9" s="15">
        <v>0.1</v>
      </c>
      <c r="L9" s="15">
        <v>0.8</v>
      </c>
      <c r="M9" s="15">
        <v>0.8</v>
      </c>
      <c r="N9" s="15">
        <v>0.747</v>
      </c>
      <c r="O9" s="15">
        <v>0.5</v>
      </c>
      <c r="P9" s="14">
        <v>3</v>
      </c>
      <c r="Q9" s="15">
        <v>1.4</v>
      </c>
    </row>
    <row r="10" spans="1:19" x14ac:dyDescent="0.25">
      <c r="A10" s="4">
        <v>301</v>
      </c>
      <c r="B10" s="11">
        <v>148578.663</v>
      </c>
      <c r="C10" s="12">
        <v>400000000</v>
      </c>
      <c r="D10" s="13">
        <v>1.4999999999999999E-7</v>
      </c>
      <c r="E10" s="14">
        <v>4</v>
      </c>
      <c r="F10" s="15">
        <v>7</v>
      </c>
      <c r="G10" s="15">
        <v>9.4</v>
      </c>
      <c r="H10" s="15">
        <v>2.11124</v>
      </c>
      <c r="I10" s="15">
        <v>4</v>
      </c>
      <c r="J10" s="13">
        <v>430</v>
      </c>
      <c r="K10" s="15">
        <v>0</v>
      </c>
      <c r="L10" s="15">
        <v>0.8</v>
      </c>
      <c r="M10" s="15">
        <v>0.8</v>
      </c>
      <c r="N10" s="15">
        <v>0.747</v>
      </c>
      <c r="O10" s="15">
        <v>1.4</v>
      </c>
      <c r="P10" s="14">
        <v>3</v>
      </c>
      <c r="Q10" s="15">
        <v>1.4</v>
      </c>
    </row>
    <row r="11" spans="1:19" x14ac:dyDescent="0.25">
      <c r="A11" s="4">
        <v>302</v>
      </c>
      <c r="B11" s="11">
        <v>487210.18500000006</v>
      </c>
      <c r="C11" s="12">
        <v>400000000</v>
      </c>
      <c r="D11" s="13">
        <v>3.0000000000000001E-6</v>
      </c>
      <c r="E11" s="14">
        <v>4</v>
      </c>
      <c r="F11" s="15">
        <v>0.75</v>
      </c>
      <c r="G11" s="15">
        <v>9.4</v>
      </c>
      <c r="H11" s="15">
        <v>1.5894740000000001</v>
      </c>
      <c r="I11" s="15">
        <v>4</v>
      </c>
      <c r="J11" s="13">
        <v>430</v>
      </c>
      <c r="K11" s="15">
        <v>0.08</v>
      </c>
      <c r="L11" s="15">
        <v>0.9</v>
      </c>
      <c r="M11" s="15">
        <v>0.8</v>
      </c>
      <c r="N11" s="15">
        <v>0.747</v>
      </c>
      <c r="O11" s="15">
        <v>0.66666666666666663</v>
      </c>
      <c r="P11" s="14">
        <v>3</v>
      </c>
      <c r="Q11" s="15">
        <v>1.4</v>
      </c>
    </row>
    <row r="12" spans="1:19" x14ac:dyDescent="0.25">
      <c r="A12" s="4">
        <v>307</v>
      </c>
      <c r="B12" s="13">
        <v>209024.38125000001</v>
      </c>
      <c r="C12" s="12">
        <v>400000000</v>
      </c>
      <c r="D12" s="13">
        <v>2.9999999999999997E-4</v>
      </c>
      <c r="E12" s="14">
        <v>4</v>
      </c>
      <c r="F12" s="15">
        <v>0.02</v>
      </c>
      <c r="G12" s="15">
        <v>9.4</v>
      </c>
      <c r="H12" s="15">
        <v>0.52360799999999996</v>
      </c>
      <c r="I12" s="15">
        <v>4</v>
      </c>
      <c r="J12" s="13">
        <v>430</v>
      </c>
      <c r="K12" s="15">
        <v>0.02</v>
      </c>
      <c r="L12" s="15">
        <v>1</v>
      </c>
      <c r="M12" s="15">
        <v>0.8</v>
      </c>
      <c r="N12" s="15">
        <v>0.747</v>
      </c>
      <c r="O12" s="15">
        <v>1.4</v>
      </c>
      <c r="P12" s="14">
        <v>3</v>
      </c>
      <c r="Q12" s="15">
        <v>1.4</v>
      </c>
    </row>
    <row r="13" spans="1:19" x14ac:dyDescent="0.25">
      <c r="A13" s="4">
        <v>308</v>
      </c>
      <c r="B13" s="11">
        <v>385441.04250000004</v>
      </c>
      <c r="C13" s="12">
        <v>400000000</v>
      </c>
      <c r="D13" s="13">
        <v>1E-4</v>
      </c>
      <c r="E13" s="14">
        <v>4</v>
      </c>
      <c r="F13" s="15">
        <v>0.03</v>
      </c>
      <c r="G13" s="15">
        <v>9.4</v>
      </c>
      <c r="H13" s="15">
        <v>0.47087899999999999</v>
      </c>
      <c r="I13" s="15">
        <v>4</v>
      </c>
      <c r="J13" s="13">
        <v>430</v>
      </c>
      <c r="K13" s="15">
        <v>0.02</v>
      </c>
      <c r="L13" s="15">
        <v>0.8</v>
      </c>
      <c r="M13" s="15">
        <v>0.8</v>
      </c>
      <c r="N13" s="15">
        <v>0.747</v>
      </c>
      <c r="O13" s="15">
        <v>1.8</v>
      </c>
      <c r="P13" s="14">
        <v>3</v>
      </c>
      <c r="Q13" s="15">
        <v>1.4</v>
      </c>
    </row>
    <row r="14" spans="1:19" x14ac:dyDescent="0.25">
      <c r="A14" s="25">
        <v>311</v>
      </c>
      <c r="B14" s="11">
        <v>59041.947</v>
      </c>
      <c r="C14" s="12">
        <v>400000000</v>
      </c>
      <c r="D14" s="13">
        <f>0.0004</f>
        <v>4.0000000000000002E-4</v>
      </c>
      <c r="E14" s="14">
        <v>4</v>
      </c>
      <c r="F14" s="15">
        <v>0.01</v>
      </c>
      <c r="G14" s="15">
        <v>9.4</v>
      </c>
      <c r="H14" s="15">
        <v>0.96</v>
      </c>
      <c r="I14" s="15">
        <v>4</v>
      </c>
      <c r="J14" s="13">
        <v>430</v>
      </c>
      <c r="K14" s="15">
        <v>2.9999999999999997E-4</v>
      </c>
      <c r="L14" s="15">
        <v>0.3</v>
      </c>
      <c r="M14" s="15">
        <v>0.8</v>
      </c>
      <c r="N14" s="15">
        <v>0.747</v>
      </c>
      <c r="O14" s="15">
        <v>1.4</v>
      </c>
      <c r="P14" s="14">
        <v>3</v>
      </c>
      <c r="Q14" s="15">
        <v>1.4</v>
      </c>
    </row>
    <row r="15" spans="1:19" x14ac:dyDescent="0.25">
      <c r="A15" s="4">
        <v>312</v>
      </c>
      <c r="B15" s="11">
        <v>570887.11499999999</v>
      </c>
      <c r="C15" s="12">
        <v>400000000</v>
      </c>
      <c r="D15" s="13">
        <v>3.0000000000000001E-6</v>
      </c>
      <c r="E15" s="14">
        <v>4</v>
      </c>
      <c r="F15" s="15">
        <v>0.15</v>
      </c>
      <c r="G15" s="15">
        <v>9.4</v>
      </c>
      <c r="H15" s="15">
        <v>1.8648640000000001</v>
      </c>
      <c r="I15" s="15">
        <v>4</v>
      </c>
      <c r="J15" s="13">
        <v>430</v>
      </c>
      <c r="K15" s="15">
        <v>0.06</v>
      </c>
      <c r="L15" s="15">
        <v>0.3</v>
      </c>
      <c r="M15" s="15">
        <v>0.8</v>
      </c>
      <c r="N15" s="15">
        <v>0.747</v>
      </c>
      <c r="O15" s="15">
        <v>2</v>
      </c>
      <c r="P15" s="14">
        <v>3</v>
      </c>
      <c r="Q15" s="15">
        <v>1.4</v>
      </c>
    </row>
    <row r="16" spans="1:19" x14ac:dyDescent="0.25">
      <c r="A16" s="4" t="s">
        <v>9</v>
      </c>
      <c r="B16" s="11">
        <v>354910.71428571403</v>
      </c>
      <c r="C16" s="12">
        <v>400000000</v>
      </c>
      <c r="D16" s="13">
        <v>9.0000000000000006E-5</v>
      </c>
      <c r="E16" s="14">
        <v>4</v>
      </c>
      <c r="F16" s="15">
        <v>0.04</v>
      </c>
      <c r="G16" s="15">
        <v>9.4</v>
      </c>
      <c r="H16" s="15">
        <v>0.96</v>
      </c>
      <c r="I16" s="15">
        <v>4</v>
      </c>
      <c r="J16" s="13">
        <v>430</v>
      </c>
      <c r="K16" s="15">
        <v>1.4999999999999999E-2</v>
      </c>
      <c r="L16" s="15">
        <v>0.8</v>
      </c>
      <c r="M16" s="15">
        <v>0.8</v>
      </c>
      <c r="N16" s="15">
        <v>0.747</v>
      </c>
      <c r="O16" s="15">
        <v>1.4</v>
      </c>
      <c r="P16" s="14">
        <v>3</v>
      </c>
      <c r="Q16" s="15">
        <v>1.4</v>
      </c>
    </row>
    <row r="17" spans="1:17" x14ac:dyDescent="0.25">
      <c r="A17" s="26" t="s">
        <v>10</v>
      </c>
      <c r="B17" s="27">
        <f t="shared" ref="B17:Q17" si="0">AVERAGE(B2:B15)</f>
        <v>404354.0246785715</v>
      </c>
      <c r="C17" s="28">
        <f t="shared" si="0"/>
        <v>400000000</v>
      </c>
      <c r="D17" s="27">
        <f t="shared" si="0"/>
        <v>2.032307857142857E-4</v>
      </c>
      <c r="E17" s="26">
        <f t="shared" si="0"/>
        <v>4</v>
      </c>
      <c r="F17" s="26">
        <f t="shared" si="0"/>
        <v>0.63614999999999999</v>
      </c>
      <c r="G17" s="26">
        <f t="shared" si="0"/>
        <v>9.4000000000000021</v>
      </c>
      <c r="H17" s="26">
        <f t="shared" si="0"/>
        <v>1.7368474285714286</v>
      </c>
      <c r="I17" s="26">
        <f t="shared" si="0"/>
        <v>4</v>
      </c>
      <c r="J17" s="26">
        <f t="shared" si="0"/>
        <v>430</v>
      </c>
      <c r="K17" s="26">
        <f t="shared" si="0"/>
        <v>0.10200857142857143</v>
      </c>
      <c r="L17" s="26">
        <f t="shared" si="0"/>
        <v>0.74285714285714299</v>
      </c>
      <c r="M17" s="26">
        <f t="shared" si="0"/>
        <v>0.8</v>
      </c>
      <c r="N17" s="26">
        <f t="shared" si="0"/>
        <v>0.747</v>
      </c>
      <c r="O17" s="26">
        <f t="shared" si="0"/>
        <v>1.4676190476190476</v>
      </c>
      <c r="P17" s="26">
        <f t="shared" si="0"/>
        <v>3</v>
      </c>
      <c r="Q17" s="15">
        <f t="shared" si="0"/>
        <v>1.4</v>
      </c>
    </row>
    <row r="18" spans="1:17" x14ac:dyDescent="0.25">
      <c r="A18" t="s">
        <v>11</v>
      </c>
      <c r="B18" s="7">
        <f>_xlfn.STDEV.P(B2:B15)</f>
        <v>251192.65054784785</v>
      </c>
      <c r="C18" s="9">
        <f t="shared" ref="C18:Q18" si="1">_xlfn.STDEV.P(C2:C15)</f>
        <v>0</v>
      </c>
      <c r="D18" s="7">
        <f t="shared" si="1"/>
        <v>2.6738543176101705E-4</v>
      </c>
      <c r="E18">
        <f t="shared" si="1"/>
        <v>0</v>
      </c>
      <c r="F18">
        <f t="shared" si="1"/>
        <v>1.776139607909726</v>
      </c>
      <c r="G18">
        <f t="shared" si="1"/>
        <v>1.7763568394002505E-15</v>
      </c>
      <c r="H18">
        <f t="shared" si="1"/>
        <v>1.1224320033335595</v>
      </c>
      <c r="I18">
        <f t="shared" si="1"/>
        <v>0</v>
      </c>
      <c r="J18">
        <f t="shared" si="1"/>
        <v>0</v>
      </c>
      <c r="K18">
        <f t="shared" si="1"/>
        <v>0.25150491678968767</v>
      </c>
      <c r="L18">
        <f t="shared" si="1"/>
        <v>0.24411439272335797</v>
      </c>
      <c r="M18">
        <f t="shared" si="1"/>
        <v>0</v>
      </c>
      <c r="N18">
        <f t="shared" si="1"/>
        <v>0</v>
      </c>
      <c r="O18">
        <f t="shared" si="1"/>
        <v>1.1598880820198954</v>
      </c>
      <c r="P18">
        <f t="shared" si="1"/>
        <v>0</v>
      </c>
      <c r="Q18">
        <f t="shared" si="1"/>
        <v>0</v>
      </c>
    </row>
    <row r="19" spans="1:17" x14ac:dyDescent="0.25">
      <c r="A19" t="s">
        <v>12</v>
      </c>
      <c r="B19" s="7" cm="1">
        <f t="array" ref="B19">AVERAGE(LOG10(B2:B15))</f>
        <v>5.5026636585651447</v>
      </c>
      <c r="C19" s="9" cm="1">
        <f t="array" ref="C19">AVERAGE(LOG10(C2:C15))</f>
        <v>8.6020599913279625</v>
      </c>
      <c r="D19" s="7" cm="1">
        <f t="array" ref="D19">AVERAGE(LOG10(D2:D15))</f>
        <v>-4.489405705267389</v>
      </c>
      <c r="E19" cm="1">
        <f t="array" ref="E19">AVERAGE(LOG10(E2:E15))</f>
        <v>0.6020599913279624</v>
      </c>
      <c r="F19" cm="1">
        <f t="array" ref="F19">AVERAGE(LOG10(F2:F15))</f>
        <v>-1.1331114110131952</v>
      </c>
      <c r="G19" cm="1">
        <f t="array" ref="G19">AVERAGE(LOG10(G2:G15))</f>
        <v>0.97312785359969889</v>
      </c>
      <c r="H19" cm="1">
        <f t="array" ref="H19">AVERAGE(LOG10(H2:H15))</f>
        <v>0.14715852700766321</v>
      </c>
      <c r="I19" cm="1">
        <f t="array" ref="I19">AVERAGE(LOG10(I2:I15))</f>
        <v>0.6020599913279624</v>
      </c>
      <c r="J19" cm="1">
        <f t="array" ref="J19">AVERAGE(LOG10(J2:J15))</f>
        <v>2.6334684555795862</v>
      </c>
      <c r="K19" t="e" cm="1">
        <f t="array" ref="K19">AVERAGE(LOG10(K2:K15))</f>
        <v>#NUM!</v>
      </c>
      <c r="L19" cm="1">
        <f t="array" ref="L19">AVERAGE(LOG10(L2:L15))</f>
        <v>-0.16376884410414874</v>
      </c>
      <c r="M19" cm="1">
        <f t="array" ref="M19">AVERAGE(LOG10(M2:M15))</f>
        <v>-9.6910013008056392E-2</v>
      </c>
      <c r="N19" cm="1">
        <f t="array" ref="N19">AVERAGE(LOG10(N2:N15))</f>
        <v>-0.12667939818460125</v>
      </c>
      <c r="O19" cm="1">
        <f t="array" ref="O19">AVERAGE(LOG10(O2:O15))</f>
        <v>-8.3499234035089076E-2</v>
      </c>
      <c r="P19" cm="1">
        <f t="array" ref="P19">AVERAGE(LOG10(P2:P15))</f>
        <v>0.47712125471966255</v>
      </c>
      <c r="Q19" cm="1">
        <f t="array" ref="Q19">AVERAGE(LOG10(Q2:Q15))</f>
        <v>0.14612803567823798</v>
      </c>
    </row>
    <row r="20" spans="1:17" x14ac:dyDescent="0.25">
      <c r="A20" t="s">
        <v>13</v>
      </c>
      <c r="B20" s="7" cm="1">
        <f t="array" ref="B20">_xlfn.STDEV.P(LOG10(B2:B15))</f>
        <v>0.32907702695906155</v>
      </c>
      <c r="C20" s="9" cm="1">
        <f t="array" ref="C20">_xlfn.STDEV.P(LOG10(C2:C15))</f>
        <v>0</v>
      </c>
      <c r="D20" s="7" cm="1">
        <f t="array" ref="D20">_xlfn.STDEV.P(LOG10(D2:D15))</f>
        <v>1.1087486178172086</v>
      </c>
      <c r="E20" cm="1">
        <f t="array" ref="E20">_xlfn.STDEV.P(LOG10(E2:E15))</f>
        <v>0</v>
      </c>
      <c r="F20" cm="1">
        <f t="array" ref="F20">_xlfn.STDEV.P(LOG10(F2:F15))</f>
        <v>0.84876716573798361</v>
      </c>
      <c r="G20" cm="1">
        <f t="array" ref="G20">_xlfn.STDEV.P(LOG10(G2:G15))</f>
        <v>2.2204460492503131E-16</v>
      </c>
      <c r="H20" cm="1">
        <f t="array" ref="H20">_xlfn.STDEV.P(LOG10(H2:H15))</f>
        <v>0.29085439964573823</v>
      </c>
      <c r="I20" cm="1">
        <f t="array" ref="I20">_xlfn.STDEV.P(LOG10(I2:I15))</f>
        <v>0</v>
      </c>
      <c r="J20" cm="1">
        <f t="array" ref="J20">_xlfn.STDEV.P(LOG10(J2:J15))</f>
        <v>4.4408920985006262E-16</v>
      </c>
      <c r="K20" t="e" cm="1">
        <f t="array" ref="K20">_xlfn.STDEV.P(LOG10(K2:K15))</f>
        <v>#NUM!</v>
      </c>
      <c r="L20" cm="1">
        <f t="array" ref="L20">_xlfn.STDEV.P(LOG10(L2:L15))</f>
        <v>0.19134073364025178</v>
      </c>
      <c r="M20" cm="1">
        <f t="array" ref="M20">_xlfn.STDEV.P(LOG10(M2:M15))</f>
        <v>0</v>
      </c>
      <c r="N20" cm="1">
        <f t="array" ref="N20">_xlfn.STDEV.P(LOG10(N2:N15))</f>
        <v>2.7755575615628914E-17</v>
      </c>
      <c r="O20" cm="1">
        <f t="array" ref="O20">_xlfn.STDEV.P(LOG10(O2:O15))</f>
        <v>0.66711277686416126</v>
      </c>
      <c r="P20" cm="1">
        <f t="array" ref="P20">_xlfn.STDEV.P(LOG10(P2:P15))</f>
        <v>1.1102230246251565E-16</v>
      </c>
      <c r="Q20" cm="1">
        <f t="array" ref="Q20">_xlfn.STDEV.P(LOG10(Q2:Q15))</f>
        <v>2.7755575615628914E-17</v>
      </c>
    </row>
    <row r="23" spans="1:17" x14ac:dyDescent="0.25">
      <c r="A23" s="2"/>
      <c r="B23" s="8"/>
      <c r="C23" s="10"/>
      <c r="D23" s="8"/>
      <c r="E23" s="2"/>
      <c r="F23" s="2"/>
      <c r="G23" s="2"/>
      <c r="H23" s="2"/>
      <c r="I23" s="2"/>
      <c r="J23" s="2"/>
      <c r="K23" s="2"/>
      <c r="L23" s="2"/>
      <c r="M23" s="2"/>
      <c r="N23" s="3"/>
      <c r="O23" s="3"/>
      <c r="P23" s="2"/>
    </row>
    <row r="24" spans="1:17" x14ac:dyDescent="0.25">
      <c r="A24" s="4"/>
      <c r="B24" s="8"/>
      <c r="C24" s="10"/>
      <c r="D24" s="5"/>
      <c r="E24" s="4"/>
      <c r="F24" s="6"/>
      <c r="G24" s="6"/>
      <c r="H24" s="6"/>
      <c r="I24" s="6"/>
      <c r="J24" s="5"/>
      <c r="K24" s="6"/>
      <c r="L24" s="6"/>
      <c r="M24" s="6"/>
      <c r="N24" s="6"/>
      <c r="O24" s="6"/>
      <c r="P24" s="4"/>
    </row>
    <row r="25" spans="1:17" x14ac:dyDescent="0.25">
      <c r="B25" s="8"/>
      <c r="C25" s="10"/>
    </row>
    <row r="26" spans="1:17" x14ac:dyDescent="0.25">
      <c r="B26" s="8"/>
      <c r="C26" s="10"/>
    </row>
    <row r="27" spans="1:17" x14ac:dyDescent="0.25">
      <c r="B27" s="8"/>
      <c r="C27" s="10"/>
    </row>
    <row r="28" spans="1:17" x14ac:dyDescent="0.25">
      <c r="B28" s="8"/>
      <c r="C28" s="10"/>
    </row>
    <row r="29" spans="1:17" x14ac:dyDescent="0.25">
      <c r="B29" s="8"/>
      <c r="C29" s="10"/>
    </row>
    <row r="30" spans="1:17" x14ac:dyDescent="0.25">
      <c r="B30" s="8"/>
      <c r="C30" s="10"/>
    </row>
    <row r="31" spans="1:17" x14ac:dyDescent="0.25">
      <c r="B31" s="8"/>
      <c r="C31" s="10"/>
    </row>
    <row r="32" spans="1:17" x14ac:dyDescent="0.25">
      <c r="B32" s="8"/>
      <c r="C32" s="10"/>
    </row>
    <row r="33" spans="2:3" x14ac:dyDescent="0.25">
      <c r="B33" s="8"/>
      <c r="C33" s="10"/>
    </row>
    <row r="34" spans="2:3" x14ac:dyDescent="0.25">
      <c r="B34" s="8"/>
      <c r="C34" s="10"/>
    </row>
    <row r="35" spans="2:3" x14ac:dyDescent="0.25">
      <c r="B35" s="8"/>
      <c r="C35" s="10"/>
    </row>
    <row r="36" spans="2:3" x14ac:dyDescent="0.25">
      <c r="B36" s="8"/>
      <c r="C36" s="10"/>
    </row>
    <row r="37" spans="2:3" x14ac:dyDescent="0.25">
      <c r="B37" s="8"/>
      <c r="C37" s="10"/>
    </row>
    <row r="38" spans="2:3" x14ac:dyDescent="0.25">
      <c r="B38" s="8"/>
    </row>
    <row r="39" spans="2:3" x14ac:dyDescent="0.25">
      <c r="B39" s="8"/>
    </row>
    <row r="40" spans="2:3" x14ac:dyDescent="0.25">
      <c r="B40" s="8"/>
    </row>
    <row r="41" spans="2:3" x14ac:dyDescent="0.25">
      <c r="B41" s="8"/>
    </row>
    <row r="42" spans="2:3" x14ac:dyDescent="0.25">
      <c r="B42" s="8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_rels/item1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7.xml"/></Relationships>
</file>

<file path=customXml/_rels/item1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8.xml"/></Relationships>
</file>

<file path=customXml/_rels/item1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9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6.xml>��
</file>

<file path=customXml/item7.xml>��
</file>

<file path=customXml/item8.xml>��
</file>

<file path=customXml/item9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10.xml>��
</file>

<file path=customXml/item11.xml>��
</file>

<file path=customXml/item12.xml>��
</file>

<file path=customXml/item13.xml>��
</file>

<file path=customXml/item14.xml>��
</file>

<file path=customXml/item15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12c8a52a-4797-4685-bb97-047ba14c8426" xsi:nil="true"/>
  </documentManagement>
</p:properties>
</file>

<file path=customXml/item16.xml>��
</file>

<file path=customXml/item17.xml>��
</file>

<file path=customXml/item18.xml>��
</file>

<file path=customXml/item19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AEAE6257F82E249BC7330B73B89D0AE" ma:contentTypeVersion="13" ma:contentTypeDescription="Create a new document." ma:contentTypeScope="" ma:versionID="b7def61f3e4de86b4f06c135f862ae17">
  <xsd:schema xmlns:xsd="http://www.w3.org/2001/XMLSchema" xmlns:xs="http://www.w3.org/2001/XMLSchema" xmlns:p="http://schemas.microsoft.com/office/2006/metadata/properties" xmlns:ns3="12c8a52a-4797-4685-bb97-047ba14c8426" xmlns:ns4="6504cdbf-db99-4e33-8322-15299862d907" targetNamespace="http://schemas.microsoft.com/office/2006/metadata/properties" ma:root="true" ma:fieldsID="78678c19cf8ae4fba7e0f5da886af930" ns3:_="" ns4:_="">
    <xsd:import namespace="12c8a52a-4797-4685-bb97-047ba14c8426"/>
    <xsd:import namespace="6504cdbf-db99-4e33-8322-15299862d907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_activity" minOccurs="0"/>
                <xsd:element ref="ns3:MediaServiceObjectDetectorVersions" minOccurs="0"/>
                <xsd:element ref="ns3:MediaServiceSystem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2c8a52a-4797-4685-bb97-047ba14c842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_activity" ma:index="13" nillable="true" ma:displayName="_activity" ma:hidden="true" ma:internalName="_activity">
      <xsd:simpleType>
        <xsd:restriction base="dms:Note"/>
      </xsd:simple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15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504cdbf-db99-4e33-8322-15299862d907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F657C19-FB44-4083-9CA1-DDB13FFEDD5A}">
  <ds:schemaRefs>
    <ds:schemaRef ds:uri="http://gemini/pivotcustomization/IsSandboxEmbedded"/>
  </ds:schemaRefs>
</ds:datastoreItem>
</file>

<file path=customXml/itemProps2.xml><?xml version="1.0" encoding="utf-8"?>
<ds:datastoreItem xmlns:ds="http://schemas.openxmlformats.org/officeDocument/2006/customXml" ds:itemID="{EF44AE53-66F7-4A9E-81CB-04D7EB1A129C}">
  <ds:schemaRefs>
    <ds:schemaRef ds:uri="http://gemini/pivotcustomization/ErrorCache"/>
  </ds:schemaRefs>
</ds:datastoreItem>
</file>

<file path=customXml/itemProps3.xml><?xml version="1.0" encoding="utf-8"?>
<ds:datastoreItem xmlns:ds="http://schemas.openxmlformats.org/officeDocument/2006/customXml" ds:itemID="{65F5D7A4-0402-4FD9-A5B1-07BEC810CD4F}">
  <ds:schemaRefs>
    <ds:schemaRef ds:uri="http://gemini/pivotcustomization/ManualCalcMode"/>
  </ds:schemaRefs>
</ds:datastoreItem>
</file>

<file path=customXml/itemProps4.xml><?xml version="1.0" encoding="utf-8"?>
<ds:datastoreItem xmlns:ds="http://schemas.openxmlformats.org/officeDocument/2006/customXml" ds:itemID="{0F2CFD00-3344-4DC0-A37A-00F937971E09}">
  <ds:schemaRefs>
    <ds:schemaRef ds:uri="http://gemini/pivotcustomization/Diagrams"/>
  </ds:schemaRefs>
</ds:datastoreItem>
</file>

<file path=customXml/itemProps5.xml><?xml version="1.0" encoding="utf-8"?>
<ds:datastoreItem xmlns:ds="http://schemas.openxmlformats.org/officeDocument/2006/customXml" ds:itemID="{09FA6523-F0FB-407B-9D55-11191FD203D6}">
  <ds:schemaRefs>
    <ds:schemaRef ds:uri="http://gemini/pivotcustomization/ShowHidden"/>
  </ds:schemaRefs>
</ds:datastoreItem>
</file>

<file path=customXml/itemProps6.xml><?xml version="1.0" encoding="utf-8"?>
<ds:datastoreItem xmlns:ds="http://schemas.openxmlformats.org/officeDocument/2006/customXml" ds:itemID="{E84E54FC-7DBF-4CDF-BFC5-AA25DA79FEDE}">
  <ds:schemaRefs>
    <ds:schemaRef ds:uri="http://gemini/pivotcustomization/ShowImplicitMeasures"/>
  </ds:schemaRefs>
</ds:datastoreItem>
</file>

<file path=customXml/itemProps7.xml><?xml version="1.0" encoding="utf-8"?>
<ds:datastoreItem xmlns:ds="http://schemas.openxmlformats.org/officeDocument/2006/customXml" ds:itemID="{1AF4B300-A4FE-4417-97DC-47C3E5F47066}">
  <ds:schemaRefs>
    <ds:schemaRef ds:uri="http://gemini/pivotcustomization/ClientWindowXML"/>
  </ds:schemaRefs>
</ds:datastoreItem>
</file>

<file path=customXml/itemProps8.xml><?xml version="1.0" encoding="utf-8"?>
<ds:datastoreItem xmlns:ds="http://schemas.openxmlformats.org/officeDocument/2006/customXml" ds:itemID="{FCB29112-9BF8-4AA0-9FD2-312D46D8CD68}">
  <ds:schemaRefs>
    <ds:schemaRef ds:uri="http://gemini/pivotcustomization/MeasureGridState"/>
  </ds:schemaRefs>
</ds:datastoreItem>
</file>

<file path=customXml/itemProps9.xml><?xml version="1.0" encoding="utf-8"?>
<ds:datastoreItem xmlns:ds="http://schemas.openxmlformats.org/officeDocument/2006/customXml" ds:itemID="{C60F7973-81E6-4A94-A831-46D501488CE8}">
  <ds:schemaRefs>
    <ds:schemaRef ds:uri="http://schemas.microsoft.com/sharepoint/v3/contenttype/forms"/>
  </ds:schemaRefs>
</ds:datastoreItem>
</file>

<file path=customXml/itemProps10.xml><?xml version="1.0" encoding="utf-8"?>
<ds:datastoreItem xmlns:ds="http://schemas.openxmlformats.org/officeDocument/2006/customXml" ds:itemID="{DA72F280-BE94-4D5B-82E9-5919555C1B9F}">
  <ds:schemaRefs>
    <ds:schemaRef ds:uri="http://gemini/pivotcustomization/FormulaBarState"/>
  </ds:schemaRefs>
</ds:datastoreItem>
</file>

<file path=customXml/itemProps11.xml><?xml version="1.0" encoding="utf-8"?>
<ds:datastoreItem xmlns:ds="http://schemas.openxmlformats.org/officeDocument/2006/customXml" ds:itemID="{9E2DC9A4-E25C-4CAF-BEB0-6F3ABDB1AB69}">
  <ds:schemaRefs>
    <ds:schemaRef ds:uri="http://gemini/pivotcustomization/LinkedTableUpdateMode"/>
  </ds:schemaRefs>
</ds:datastoreItem>
</file>

<file path=customXml/itemProps12.xml><?xml version="1.0" encoding="utf-8"?>
<ds:datastoreItem xmlns:ds="http://schemas.openxmlformats.org/officeDocument/2006/customXml" ds:itemID="{161D619D-D9FD-48DB-B998-F47A8E350157}">
  <ds:schemaRefs>
    <ds:schemaRef ds:uri="http://gemini/pivotcustomization/SandboxNonEmpty"/>
  </ds:schemaRefs>
</ds:datastoreItem>
</file>

<file path=customXml/itemProps13.xml><?xml version="1.0" encoding="utf-8"?>
<ds:datastoreItem xmlns:ds="http://schemas.openxmlformats.org/officeDocument/2006/customXml" ds:itemID="{8E8430BC-7C39-411D-9AA4-16AFF04E81BC}">
  <ds:schemaRefs>
    <ds:schemaRef ds:uri="http://gemini/pivotcustomization/TableOrder"/>
  </ds:schemaRefs>
</ds:datastoreItem>
</file>

<file path=customXml/itemProps14.xml><?xml version="1.0" encoding="utf-8"?>
<ds:datastoreItem xmlns:ds="http://schemas.openxmlformats.org/officeDocument/2006/customXml" ds:itemID="{1F6E8736-873A-4D7E-A939-15CE00EB7A6E}">
  <ds:schemaRefs>
    <ds:schemaRef ds:uri="http://gemini/pivotcustomization/TableWidget"/>
  </ds:schemaRefs>
</ds:datastoreItem>
</file>

<file path=customXml/itemProps15.xml><?xml version="1.0" encoding="utf-8"?>
<ds:datastoreItem xmlns:ds="http://schemas.openxmlformats.org/officeDocument/2006/customXml" ds:itemID="{B22CF53A-46AF-425E-A3A2-65DE4BA08E3A}">
  <ds:schemaRefs>
    <ds:schemaRef ds:uri="http://purl.org/dc/elements/1.1/"/>
    <ds:schemaRef ds:uri="12c8a52a-4797-4685-bb97-047ba14c8426"/>
    <ds:schemaRef ds:uri="http://www.w3.org/XML/1998/namespace"/>
    <ds:schemaRef ds:uri="http://purl.org/dc/dcmitype/"/>
    <ds:schemaRef ds:uri="http://schemas.microsoft.com/office/2006/documentManagement/types"/>
    <ds:schemaRef ds:uri="http://schemas.microsoft.com/office/infopath/2007/PartnerControls"/>
    <ds:schemaRef ds:uri="6504cdbf-db99-4e33-8322-15299862d907"/>
    <ds:schemaRef ds:uri="http://schemas.openxmlformats.org/package/2006/metadata/core-properties"/>
    <ds:schemaRef ds:uri="http://schemas.microsoft.com/office/2006/metadata/properties"/>
    <ds:schemaRef ds:uri="http://purl.org/dc/terms/"/>
  </ds:schemaRefs>
</ds:datastoreItem>
</file>

<file path=customXml/itemProps16.xml><?xml version="1.0" encoding="utf-8"?>
<ds:datastoreItem xmlns:ds="http://schemas.openxmlformats.org/officeDocument/2006/customXml" ds:itemID="{8EA01ED9-8933-4C7E-A3D6-890E452184EB}">
  <ds:schemaRefs>
    <ds:schemaRef ds:uri="http://gemini/pivotcustomization/RelationshipAutoDetectionEnabled"/>
  </ds:schemaRefs>
</ds:datastoreItem>
</file>

<file path=customXml/itemProps17.xml><?xml version="1.0" encoding="utf-8"?>
<ds:datastoreItem xmlns:ds="http://schemas.openxmlformats.org/officeDocument/2006/customXml" ds:itemID="{4EDDF43C-D17D-4E57-925B-F7C61C7EFAFA}">
  <ds:schemaRefs>
    <ds:schemaRef ds:uri="http://gemini/pivotcustomization/PowerPivotVersion"/>
  </ds:schemaRefs>
</ds:datastoreItem>
</file>

<file path=customXml/itemProps18.xml><?xml version="1.0" encoding="utf-8"?>
<ds:datastoreItem xmlns:ds="http://schemas.openxmlformats.org/officeDocument/2006/customXml" ds:itemID="{736A960E-85C1-4761-BAFA-C7F3AF402BA3}">
  <ds:schemaRefs>
    <ds:schemaRef ds:uri="http://gemini/pivotcustomization/TableXML_Table1"/>
  </ds:schemaRefs>
</ds:datastoreItem>
</file>

<file path=customXml/itemProps19.xml><?xml version="1.0" encoding="utf-8"?>
<ds:datastoreItem xmlns:ds="http://schemas.openxmlformats.org/officeDocument/2006/customXml" ds:itemID="{F52682F2-AD6C-4439-B23A-47EE5CF6AF1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2c8a52a-4797-4685-bb97-047ba14c8426"/>
    <ds:schemaRef ds:uri="6504cdbf-db99-4e33-8322-15299862d90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Doctor Goose</dc:creator>
  <cp:keywords/>
  <dc:description/>
  <cp:lastModifiedBy>Weaver, Jordan J</cp:lastModifiedBy>
  <cp:revision/>
  <dcterms:created xsi:type="dcterms:W3CDTF">2024-05-07T16:02:45Z</dcterms:created>
  <dcterms:modified xsi:type="dcterms:W3CDTF">2024-07-23T23:40:24Z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0x0101002AEAE6257F82E249BC7330B73B89D0AE</vt:lpwstr>
  </property>
</Properties>
</file>