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hapi\OneDrive\Escritorio\"/>
    </mc:Choice>
  </mc:AlternateContent>
  <bookViews>
    <workbookView xWindow="0" yWindow="0" windowWidth="20490" windowHeight="7125" activeTab="1"/>
  </bookViews>
  <sheets>
    <sheet name="Ejerccio 1 ER-BG" sheetId="1" r:id="rId1"/>
    <sheet name="Ejercicio 2 ER-BG" sheetId="2" r:id="rId2"/>
  </sheets>
  <definedNames>
    <definedName name="_xlnm._FilterDatabase" localSheetId="1" hidden="1">'Ejercicio 2 ER-BG'!$A$14:$B$14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6" i="2" l="1"/>
  <c r="H19" i="1"/>
  <c r="D49" i="2"/>
  <c r="K49" i="2"/>
  <c r="H15" i="1"/>
  <c r="F49" i="2"/>
  <c r="D54" i="2"/>
  <c r="D17" i="2"/>
  <c r="D58" i="2"/>
  <c r="F54" i="2"/>
  <c r="F58" i="2"/>
  <c r="F18" i="1"/>
  <c r="F21" i="1"/>
  <c r="D27" i="2"/>
  <c r="G27" i="2"/>
  <c r="D21" i="1"/>
  <c r="K34" i="2"/>
  <c r="G32" i="2"/>
  <c r="G23" i="2"/>
  <c r="G17" i="2"/>
  <c r="F15" i="1"/>
  <c r="D18" i="1"/>
  <c r="D15" i="1"/>
  <c r="O56" i="1"/>
  <c r="W43" i="1"/>
  <c r="L44" i="1"/>
  <c r="S53" i="1"/>
  <c r="U41" i="1"/>
  <c r="T41" i="1"/>
  <c r="P45" i="1"/>
  <c r="Q43" i="1"/>
  <c r="P43" i="1"/>
</calcChain>
</file>

<file path=xl/sharedStrings.xml><?xml version="1.0" encoding="utf-8"?>
<sst xmlns="http://schemas.openxmlformats.org/spreadsheetml/2006/main" count="161" uniqueCount="119">
  <si>
    <t>1. EJERCICIO ESTADO DE RESULTADOS</t>
  </si>
  <si>
    <t>La empresa PALACE, S.A. de C.V., de la Ciudad de Chihuahua, presenta los siguientes saldos de sus cuentas de Estado de Resultados al cierre del 30 de Septiembre del 2022 (en miles de pesos). Utilizando los saldos proporcionados, prepara el estado de resultados correctamente clasificado y estructurado, encontrando su resultado del ejercicio (Utilidad o pérdida).</t>
  </si>
  <si>
    <t>Otros Gastos</t>
  </si>
  <si>
    <t>Cargos indirectos de Fabricación</t>
  </si>
  <si>
    <t>Nomina Administrativa</t>
  </si>
  <si>
    <t>Rebajas sobre venta</t>
  </si>
  <si>
    <t>Renta del  Local</t>
  </si>
  <si>
    <t>Mano de Obra</t>
  </si>
  <si>
    <t xml:space="preserve">Energía Eléctrica </t>
  </si>
  <si>
    <t>Descuento Sobre Venta</t>
  </si>
  <si>
    <t>Ventas</t>
  </si>
  <si>
    <t>Materia Prima</t>
  </si>
  <si>
    <t>Publicidad</t>
  </si>
  <si>
    <t>Intereses Pagados</t>
  </si>
  <si>
    <t>Intereses Cobrados</t>
  </si>
  <si>
    <t>Sueldo del Gerente Administrativo</t>
  </si>
  <si>
    <t xml:space="preserve">2. EJERCICIO BALANCE GENERAL </t>
  </si>
  <si>
    <t>De igual forma la empresa PALACE , S.A. de C.V., de la Ciudad de Chihuahua, presenta los siguientes saldos de sus cuentas de balance al mismo cierre del 30 de Septiembre del 2022 (en miles de pesos). Utilizando los saldos proporcionados, prepara el balance general correctamente clasificado en forma de Cuenta y encuentra el valor del total de activos, pasivos y capital contable.</t>
  </si>
  <si>
    <t xml:space="preserve">Edificio                                       </t>
  </si>
  <si>
    <t xml:space="preserve">Terreno                                                 </t>
  </si>
  <si>
    <t xml:space="preserve">Anticipos de clientes                              </t>
  </si>
  <si>
    <t xml:space="preserve">Maquinaria                                               </t>
  </si>
  <si>
    <t xml:space="preserve">Utilidades retenidas                            </t>
  </si>
  <si>
    <t xml:space="preserve">Préstamos bancarios a corto plazo  </t>
  </si>
  <si>
    <t xml:space="preserve">Capital Social                                     </t>
  </si>
  <si>
    <t xml:space="preserve">Deudores diversos                                  </t>
  </si>
  <si>
    <t xml:space="preserve">Documentos por pagar                         </t>
  </si>
  <si>
    <t xml:space="preserve">Materiales oficina                                  </t>
  </si>
  <si>
    <t xml:space="preserve">Efectivo                                                    </t>
  </si>
  <si>
    <t xml:space="preserve">Crédito Hipotecario                              </t>
  </si>
  <si>
    <t>2. La empresa la Fortuna S.A. de C.V. presenta las siguientes cuentas y saldos al cierre del año 2022.</t>
  </si>
  <si>
    <t>Prepara sus estados financieros correspondientes, tanto Estado de Resultados como Balance General, clasificados</t>
  </si>
  <si>
    <t>y estrcturados correctamente, para un cierre anual éxitoso contablemente.</t>
  </si>
  <si>
    <t>CUENTAS CONTABLES</t>
  </si>
  <si>
    <t>SALDOS</t>
  </si>
  <si>
    <t xml:space="preserve">Acreedores Diversos </t>
  </si>
  <si>
    <t>Arrentamiento Impresora</t>
  </si>
  <si>
    <t>Bancos</t>
  </si>
  <si>
    <t>Capital Social</t>
  </si>
  <si>
    <t>Cargos Indirectos de Fabricación</t>
  </si>
  <si>
    <t>Clientes</t>
  </si>
  <si>
    <t xml:space="preserve">Descuentos sobre ventas </t>
  </si>
  <si>
    <t>Deudores Diversos</t>
  </si>
  <si>
    <t xml:space="preserve">Enrgía Eléctrica </t>
  </si>
  <si>
    <t xml:space="preserve">Gastos de envío de mercancía </t>
  </si>
  <si>
    <t>Gastos Financieros</t>
  </si>
  <si>
    <t>Impuestos 30%</t>
  </si>
  <si>
    <t xml:space="preserve">Mano de Obra </t>
  </si>
  <si>
    <t>Mercancías</t>
  </si>
  <si>
    <t>Otros gastos</t>
  </si>
  <si>
    <t>Papelería</t>
  </si>
  <si>
    <t xml:space="preserve">Proveedores </t>
  </si>
  <si>
    <t xml:space="preserve">Publicidad </t>
  </si>
  <si>
    <t xml:space="preserve">Sueldos Administrativos </t>
  </si>
  <si>
    <t>ACTIVOS CIRCULANTES</t>
  </si>
  <si>
    <t>ACTIVOS NO CIRCULANTES</t>
  </si>
  <si>
    <t>TOTAL ACTIVOS</t>
  </si>
  <si>
    <t>PASIVOS CORTO PLAZO</t>
  </si>
  <si>
    <t>PASIVOS LARGO PLAZO</t>
  </si>
  <si>
    <t>TOTAL PASIVOS</t>
  </si>
  <si>
    <t>CAPITAL</t>
  </si>
  <si>
    <t>CAPITAL+PASIVOS</t>
  </si>
  <si>
    <t>efectivo</t>
  </si>
  <si>
    <t>……</t>
  </si>
  <si>
    <t>deudores diversos</t>
  </si>
  <si>
    <t>………</t>
  </si>
  <si>
    <t>edificio</t>
  </si>
  <si>
    <t>……….</t>
  </si>
  <si>
    <t>terreno</t>
  </si>
  <si>
    <t>anticipo de clientes</t>
  </si>
  <si>
    <t>maquinaria</t>
  </si>
  <si>
    <t>……..</t>
  </si>
  <si>
    <t>utilidades retenidas</t>
  </si>
  <si>
    <t>prestamo bancario corto plazo</t>
  </si>
  <si>
    <t>capital social</t>
  </si>
  <si>
    <t>documentos por pagar</t>
  </si>
  <si>
    <t>mat. Oficina</t>
  </si>
  <si>
    <t>credito hipotecario</t>
  </si>
  <si>
    <t>circulantes</t>
  </si>
  <si>
    <t>no circulantes</t>
  </si>
  <si>
    <t xml:space="preserve">corto plazo </t>
  </si>
  <si>
    <t>largo plazo</t>
  </si>
  <si>
    <t>total capital</t>
  </si>
  <si>
    <t>Ventas netas</t>
  </si>
  <si>
    <t>Compras totales</t>
  </si>
  <si>
    <t>Utilidad bruta</t>
  </si>
  <si>
    <t>Gastos admin</t>
  </si>
  <si>
    <t>…….</t>
  </si>
  <si>
    <t>Gastos finan.</t>
  </si>
  <si>
    <t>Gastos venta</t>
  </si>
  <si>
    <t>Total gastos</t>
  </si>
  <si>
    <t>Utilidad operativa</t>
  </si>
  <si>
    <t>BALANCE GENERAL</t>
  </si>
  <si>
    <t>Activos circulantes</t>
  </si>
  <si>
    <t>Activos no circulantes</t>
  </si>
  <si>
    <t>……………..</t>
  </si>
  <si>
    <t>………………..</t>
  </si>
  <si>
    <t>………………</t>
  </si>
  <si>
    <t>…………….</t>
  </si>
  <si>
    <t>……………</t>
  </si>
  <si>
    <t>Pasivo corto plazo</t>
  </si>
  <si>
    <t>Pasivo largo plazo</t>
  </si>
  <si>
    <t>Total Activos</t>
  </si>
  <si>
    <t>Total Pasivos</t>
  </si>
  <si>
    <t>…………………..</t>
  </si>
  <si>
    <t>………………….</t>
  </si>
  <si>
    <t>…………………</t>
  </si>
  <si>
    <t>………….</t>
  </si>
  <si>
    <t>…………..</t>
  </si>
  <si>
    <t>Capital</t>
  </si>
  <si>
    <t>Total</t>
  </si>
  <si>
    <t>ESTADO DE RESULTADOS</t>
  </si>
  <si>
    <t>Comptas Totales</t>
  </si>
  <si>
    <t>Utilidad Bruta</t>
  </si>
  <si>
    <t>Gastos finan</t>
  </si>
  <si>
    <t>Gastos Venta</t>
  </si>
  <si>
    <t>Terreno</t>
  </si>
  <si>
    <t>Maquinaria</t>
  </si>
  <si>
    <t>Utilidad Operativa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</si>
</sst>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quot;$&quot;* #,##0.00_-;\-&quot;$&quot;* #,##0.00_-;_-&quot;$&quot;* &quot;-&quot;??_-;_-@_-"/>
  </numFmts>
  <fonts count="6" x14ac:knownFonts="1">
    <font>
      <sz val="11"/>
      <color theme="1"/>
      <name val="Calibri"/>
      <family val="2"/>
      <scheme val="minor"/>
    </font>
    <font>
      <sz val="11"/>
      <color theme="1"/>
      <name val="Calibri"/>
      <family val="2"/>
      <scheme val="minor"/>
    </font>
    <font>
      <b/>
      <sz val="11"/>
      <color theme="1"/>
      <name val="Calibri"/>
      <family val="2"/>
      <scheme val="minor"/>
    </font>
    <font>
      <sz val="14"/>
      <color theme="1"/>
      <name val="Calibri"/>
      <family val="2"/>
      <scheme val="minor"/>
    </font>
    <font>
      <sz val="11"/>
      <color rgb="FFFF0000"/>
      <name val="Calibri"/>
      <family val="2"/>
      <scheme val="minor"/>
    </font>
    <font>
      <u/>
      <sz val="11"/>
      <color theme="1"/>
      <name val="Calibri"/>
      <family val="2"/>
      <scheme val="minor"/>
    </font>
  </fonts>
  <fills count="3">
    <fill>
      <patternFill patternType="none"/>
    </fill>
    <fill>
      <patternFill patternType="gray125"/>
    </fill>
    <fill>
      <patternFill patternType="solid">
        <fgColor theme="8" tint="0.39997558519241921"/>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6">
    <xf numFmtId="0" fontId="0" fillId="0" borderId="0" xfId="0"/>
    <xf numFmtId="0" fontId="0" fillId="0" borderId="0" xfId="0" applyAlignment="1">
      <alignment vertical="center"/>
    </xf>
    <xf numFmtId="44" fontId="0" fillId="0" borderId="0" xfId="1" applyFont="1"/>
    <xf numFmtId="44" fontId="0" fillId="0" borderId="0" xfId="0" applyNumberFormat="1"/>
    <xf numFmtId="44" fontId="0" fillId="0" borderId="0" xfId="1" applyFont="1" applyBorder="1" applyAlignment="1">
      <alignment horizontal="center" vertical="center" wrapText="1"/>
    </xf>
    <xf numFmtId="0" fontId="0" fillId="0" borderId="0" xfId="0" applyAlignment="1">
      <alignment horizontal="left" vertical="center" wrapText="1"/>
    </xf>
    <xf numFmtId="44" fontId="0" fillId="0" borderId="0" xfId="1" applyFont="1" applyFill="1" applyBorder="1" applyAlignment="1">
      <alignment horizontal="center" vertical="center" wrapText="1"/>
    </xf>
    <xf numFmtId="44" fontId="3" fillId="0" borderId="0" xfId="1" applyFont="1" applyBorder="1" applyAlignment="1"/>
    <xf numFmtId="0" fontId="3" fillId="0" borderId="0" xfId="0" applyFont="1"/>
    <xf numFmtId="0" fontId="2" fillId="2" borderId="0" xfId="0" applyFont="1" applyFill="1"/>
    <xf numFmtId="0" fontId="2" fillId="2" borderId="0" xfId="0" applyFont="1" applyFill="1" applyAlignment="1">
      <alignment horizontal="center"/>
    </xf>
    <xf numFmtId="0" fontId="0" fillId="0" borderId="0" xfId="0" applyAlignment="1">
      <alignment horizontal="left" vertical="center" wrapText="1"/>
    </xf>
    <xf numFmtId="44" fontId="3" fillId="0" borderId="0" xfId="1" applyFont="1" applyBorder="1" applyAlignment="1">
      <alignment horizontal="center"/>
    </xf>
    <xf numFmtId="0" fontId="4" fillId="0" borderId="0" xfId="0" applyFont="1"/>
    <xf numFmtId="0" fontId="5" fillId="0" borderId="0" xfId="0" applyFont="1"/>
    <xf numFmtId="0" fontId="4" fillId="0" borderId="0" xfId="0" applyFont="1" applyAlignment="1">
      <alignment horizontal="left" vertical="center" wrapText="1"/>
    </xf>
  </cellXfs>
  <cellStyles count="2">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349182</xdr:colOff>
      <xdr:row>4</xdr:row>
      <xdr:rowOff>99060</xdr:rowOff>
    </xdr:to>
    <xdr:pic>
      <xdr:nvPicPr>
        <xdr:cNvPr id="2" name="Imagen 1" descr="Instituto Tecnologico de Chihuahua II">
          <a:extLst>
            <a:ext uri="{FF2B5EF4-FFF2-40B4-BE49-F238E27FC236}">
              <a16:creationId xmlns:a16="http://schemas.microsoft.com/office/drawing/2014/main" id="{10DB4C85-78A3-468B-9540-B0038CB70DC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5554980" cy="8305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3810</xdr:colOff>
      <xdr:row>5</xdr:row>
      <xdr:rowOff>167640</xdr:rowOff>
    </xdr:to>
    <xdr:pic>
      <xdr:nvPicPr>
        <xdr:cNvPr id="2" name="Imagen 1" descr="Instituto Tecnologico de Chihuahua II">
          <a:extLst>
            <a:ext uri="{FF2B5EF4-FFF2-40B4-BE49-F238E27FC236}">
              <a16:creationId xmlns:a16="http://schemas.microsoft.com/office/drawing/2014/main" id="{CD366DF6-FBF3-4312-A766-70D2785D336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7726680" cy="10820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AA56"/>
  <sheetViews>
    <sheetView topLeftCell="A5" zoomScale="74" workbookViewId="0">
      <selection activeCell="H19" sqref="H19"/>
    </sheetView>
  </sheetViews>
  <sheetFormatPr baseColWidth="10" defaultColWidth="11.42578125" defaultRowHeight="15" x14ac:dyDescent="0.25"/>
  <cols>
    <col min="1" max="1" width="32.7109375" bestFit="1" customWidth="1"/>
    <col min="2" max="2" width="15.7109375" bestFit="1" customWidth="1"/>
    <col min="4" max="4" width="15.7109375" bestFit="1" customWidth="1"/>
    <col min="5" max="5" width="11.5703125" customWidth="1"/>
    <col min="6" max="6" width="13.85546875" bestFit="1" customWidth="1"/>
    <col min="8" max="8" width="14" bestFit="1" customWidth="1"/>
    <col min="17" max="17" width="11.85546875" bestFit="1" customWidth="1"/>
  </cols>
  <sheetData>
    <row r="6" spans="1:8" x14ac:dyDescent="0.25">
      <c r="A6" t="s">
        <v>0</v>
      </c>
    </row>
    <row r="7" spans="1:8" x14ac:dyDescent="0.25">
      <c r="A7" s="11" t="s">
        <v>1</v>
      </c>
      <c r="B7" s="11"/>
      <c r="C7" s="11"/>
      <c r="D7" s="11"/>
      <c r="E7" s="11"/>
    </row>
    <row r="8" spans="1:8" x14ac:dyDescent="0.25">
      <c r="A8" s="11"/>
      <c r="B8" s="11"/>
      <c r="C8" s="11"/>
      <c r="D8" s="11"/>
      <c r="E8" s="11"/>
    </row>
    <row r="9" spans="1:8" x14ac:dyDescent="0.25">
      <c r="A9" s="11"/>
      <c r="B9" s="11"/>
      <c r="C9" s="11"/>
      <c r="D9" s="11"/>
      <c r="E9" s="11"/>
    </row>
    <row r="10" spans="1:8" x14ac:dyDescent="0.25">
      <c r="A10" s="11"/>
      <c r="B10" s="11"/>
      <c r="C10" s="11"/>
      <c r="D10" s="11"/>
      <c r="E10" s="11"/>
    </row>
    <row r="11" spans="1:8" x14ac:dyDescent="0.25">
      <c r="A11" s="11"/>
      <c r="B11" s="11"/>
      <c r="C11" s="11"/>
      <c r="D11" s="11"/>
      <c r="E11" s="11"/>
    </row>
    <row r="12" spans="1:8" x14ac:dyDescent="0.25">
      <c r="A12" s="11"/>
      <c r="B12" s="11"/>
      <c r="C12" s="11"/>
      <c r="D12" s="11"/>
      <c r="E12" s="11"/>
    </row>
    <row r="13" spans="1:8" x14ac:dyDescent="0.25">
      <c r="A13" s="5" t="s">
        <v>2</v>
      </c>
      <c r="B13" s="4">
        <v>2100</v>
      </c>
      <c r="C13" t="s">
        <v>65</v>
      </c>
    </row>
    <row r="14" spans="1:8" x14ac:dyDescent="0.25">
      <c r="A14" s="5" t="s">
        <v>3</v>
      </c>
      <c r="B14" s="4">
        <v>35000</v>
      </c>
      <c r="C14" t="s">
        <v>67</v>
      </c>
      <c r="D14" t="s">
        <v>83</v>
      </c>
      <c r="F14" t="s">
        <v>86</v>
      </c>
      <c r="H14" t="s">
        <v>90</v>
      </c>
    </row>
    <row r="15" spans="1:8" x14ac:dyDescent="0.25">
      <c r="A15" s="5" t="s">
        <v>4</v>
      </c>
      <c r="B15" s="4">
        <v>55000</v>
      </c>
      <c r="C15" t="s">
        <v>87</v>
      </c>
      <c r="D15" s="3">
        <f>B21-B20-B16</f>
        <v>1600000</v>
      </c>
      <c r="F15" s="3">
        <f>B19+B17</f>
        <v>34000</v>
      </c>
      <c r="H15" s="3">
        <f>F15+F18+F21+E24</f>
        <v>159400</v>
      </c>
    </row>
    <row r="16" spans="1:8" x14ac:dyDescent="0.25">
      <c r="A16" s="5" t="s">
        <v>5</v>
      </c>
      <c r="B16" s="4">
        <v>30000</v>
      </c>
      <c r="C16" t="s">
        <v>71</v>
      </c>
    </row>
    <row r="17" spans="1:14" x14ac:dyDescent="0.25">
      <c r="A17" s="5" t="s">
        <v>6</v>
      </c>
      <c r="B17" s="4">
        <v>25000</v>
      </c>
      <c r="C17" t="s">
        <v>71</v>
      </c>
      <c r="D17" t="s">
        <v>84</v>
      </c>
      <c r="F17" t="s">
        <v>88</v>
      </c>
    </row>
    <row r="18" spans="1:14" x14ac:dyDescent="0.25">
      <c r="A18" s="5" t="s">
        <v>7</v>
      </c>
      <c r="B18" s="4">
        <v>141000</v>
      </c>
      <c r="C18" t="s">
        <v>65</v>
      </c>
      <c r="D18" s="3">
        <f>B18+B22+B14</f>
        <v>481000</v>
      </c>
      <c r="F18" s="3">
        <f>B24+B25</f>
        <v>17300</v>
      </c>
      <c r="H18" t="s">
        <v>91</v>
      </c>
    </row>
    <row r="19" spans="1:14" x14ac:dyDescent="0.25">
      <c r="A19" s="5" t="s">
        <v>8</v>
      </c>
      <c r="B19" s="4">
        <v>9000</v>
      </c>
      <c r="C19" t="s">
        <v>71</v>
      </c>
      <c r="H19" s="3">
        <f>H15-D21</f>
        <v>-959600</v>
      </c>
    </row>
    <row r="20" spans="1:14" x14ac:dyDescent="0.25">
      <c r="A20" s="5" t="s">
        <v>9</v>
      </c>
      <c r="B20" s="4">
        <v>20000</v>
      </c>
      <c r="C20" t="s">
        <v>87</v>
      </c>
      <c r="D20" t="s">
        <v>85</v>
      </c>
      <c r="F20" t="s">
        <v>89</v>
      </c>
    </row>
    <row r="21" spans="1:14" x14ac:dyDescent="0.25">
      <c r="A21" s="5" t="s">
        <v>10</v>
      </c>
      <c r="B21" s="4">
        <v>1650000</v>
      </c>
      <c r="C21" t="s">
        <v>87</v>
      </c>
      <c r="D21" s="3">
        <f>D15-D18</f>
        <v>1119000</v>
      </c>
      <c r="F21" s="3">
        <f>B23+B26+B15</f>
        <v>106000</v>
      </c>
      <c r="N21" s="14"/>
    </row>
    <row r="22" spans="1:14" x14ac:dyDescent="0.25">
      <c r="A22" s="5" t="s">
        <v>11</v>
      </c>
      <c r="B22" s="6">
        <v>305000</v>
      </c>
      <c r="C22" t="s">
        <v>87</v>
      </c>
    </row>
    <row r="23" spans="1:14" x14ac:dyDescent="0.25">
      <c r="A23" s="5" t="s">
        <v>12</v>
      </c>
      <c r="B23" s="6">
        <v>15000</v>
      </c>
      <c r="C23" t="s">
        <v>87</v>
      </c>
      <c r="E23" t="s">
        <v>2</v>
      </c>
    </row>
    <row r="24" spans="1:14" x14ac:dyDescent="0.25">
      <c r="A24" s="5" t="s">
        <v>13</v>
      </c>
      <c r="B24" s="6">
        <v>10000</v>
      </c>
      <c r="C24" t="s">
        <v>65</v>
      </c>
      <c r="E24">
        <v>2100</v>
      </c>
    </row>
    <row r="25" spans="1:14" x14ac:dyDescent="0.25">
      <c r="A25" s="5" t="s">
        <v>14</v>
      </c>
      <c r="B25" s="6">
        <v>7300</v>
      </c>
      <c r="C25" t="s">
        <v>71</v>
      </c>
    </row>
    <row r="26" spans="1:14" x14ac:dyDescent="0.25">
      <c r="A26" s="5" t="s">
        <v>15</v>
      </c>
      <c r="B26" s="4">
        <v>36000</v>
      </c>
      <c r="C26" t="s">
        <v>71</v>
      </c>
    </row>
    <row r="29" spans="1:14" x14ac:dyDescent="0.25">
      <c r="A29" t="s">
        <v>16</v>
      </c>
    </row>
    <row r="30" spans="1:14" ht="14.45" customHeight="1" x14ac:dyDescent="0.25">
      <c r="A30" s="11" t="s">
        <v>17</v>
      </c>
      <c r="B30" s="11"/>
      <c r="C30" s="11"/>
      <c r="D30" s="11"/>
      <c r="E30" s="11"/>
    </row>
    <row r="31" spans="1:14" x14ac:dyDescent="0.25">
      <c r="A31" s="11"/>
      <c r="B31" s="11"/>
      <c r="C31" s="11"/>
      <c r="D31" s="11"/>
      <c r="E31" s="11"/>
    </row>
    <row r="32" spans="1:14" x14ac:dyDescent="0.25">
      <c r="A32" s="11"/>
      <c r="B32" s="11"/>
      <c r="C32" s="11"/>
      <c r="D32" s="11"/>
      <c r="E32" s="11"/>
    </row>
    <row r="33" spans="1:27" x14ac:dyDescent="0.25">
      <c r="A33" s="11"/>
      <c r="B33" s="11"/>
      <c r="C33" s="11"/>
      <c r="D33" s="11"/>
      <c r="E33" s="11"/>
    </row>
    <row r="34" spans="1:27" x14ac:dyDescent="0.25">
      <c r="A34" s="11"/>
      <c r="B34" s="11"/>
      <c r="C34" s="11"/>
      <c r="D34" s="11"/>
      <c r="E34" s="11"/>
    </row>
    <row r="35" spans="1:27" x14ac:dyDescent="0.25">
      <c r="A35" s="11"/>
      <c r="B35" s="11"/>
      <c r="C35" s="11"/>
      <c r="D35" s="11"/>
      <c r="E35" s="11"/>
      <c r="L35" t="s">
        <v>54</v>
      </c>
      <c r="O35" t="s">
        <v>55</v>
      </c>
      <c r="S35" t="s">
        <v>57</v>
      </c>
      <c r="Y35" t="s">
        <v>58</v>
      </c>
    </row>
    <row r="36" spans="1:27" x14ac:dyDescent="0.25">
      <c r="A36" s="1" t="s">
        <v>18</v>
      </c>
      <c r="B36" s="2">
        <v>3000000</v>
      </c>
      <c r="C36" t="s">
        <v>67</v>
      </c>
      <c r="L36" t="s">
        <v>62</v>
      </c>
      <c r="M36">
        <v>220000</v>
      </c>
      <c r="O36" t="s">
        <v>66</v>
      </c>
      <c r="P36">
        <v>3000000</v>
      </c>
      <c r="S36" t="s">
        <v>73</v>
      </c>
      <c r="V36">
        <v>1000000</v>
      </c>
      <c r="Y36" t="s">
        <v>77</v>
      </c>
      <c r="AA36">
        <v>200000</v>
      </c>
    </row>
    <row r="37" spans="1:27" x14ac:dyDescent="0.25">
      <c r="A37" s="1" t="s">
        <v>19</v>
      </c>
      <c r="B37" s="2">
        <v>8000000</v>
      </c>
      <c r="C37" t="s">
        <v>67</v>
      </c>
      <c r="K37" t="s">
        <v>64</v>
      </c>
      <c r="M37">
        <v>30000</v>
      </c>
      <c r="O37" t="s">
        <v>68</v>
      </c>
      <c r="P37">
        <v>8000000</v>
      </c>
      <c r="S37" t="s">
        <v>75</v>
      </c>
      <c r="V37">
        <v>100000</v>
      </c>
    </row>
    <row r="38" spans="1:27" x14ac:dyDescent="0.25">
      <c r="A38" s="1" t="s">
        <v>20</v>
      </c>
      <c r="B38" s="2">
        <v>60000</v>
      </c>
      <c r="C38" t="s">
        <v>67</v>
      </c>
      <c r="K38" t="s">
        <v>69</v>
      </c>
      <c r="M38">
        <v>60000</v>
      </c>
      <c r="O38" t="s">
        <v>70</v>
      </c>
      <c r="P38">
        <v>500000</v>
      </c>
    </row>
    <row r="39" spans="1:27" x14ac:dyDescent="0.25">
      <c r="A39" s="1" t="s">
        <v>21</v>
      </c>
      <c r="B39" s="2">
        <v>500000</v>
      </c>
      <c r="C39" t="s">
        <v>71</v>
      </c>
      <c r="O39" t="s">
        <v>76</v>
      </c>
      <c r="P39">
        <v>15000</v>
      </c>
    </row>
    <row r="40" spans="1:27" x14ac:dyDescent="0.25">
      <c r="A40" s="1" t="s">
        <v>22</v>
      </c>
      <c r="B40" s="2">
        <v>4000000</v>
      </c>
      <c r="C40" t="s">
        <v>65</v>
      </c>
      <c r="T40" t="s">
        <v>80</v>
      </c>
      <c r="U40" t="s">
        <v>81</v>
      </c>
    </row>
    <row r="41" spans="1:27" x14ac:dyDescent="0.25">
      <c r="A41" s="1" t="s">
        <v>23</v>
      </c>
      <c r="B41" s="2">
        <v>1000000</v>
      </c>
      <c r="C41" t="s">
        <v>71</v>
      </c>
      <c r="T41">
        <f>SUM(V36:V37)</f>
        <v>1100000</v>
      </c>
      <c r="U41">
        <f>SUM(AA36:AA37)</f>
        <v>200000</v>
      </c>
    </row>
    <row r="42" spans="1:27" x14ac:dyDescent="0.25">
      <c r="A42" s="1" t="s">
        <v>24</v>
      </c>
      <c r="B42" s="2">
        <v>5723060</v>
      </c>
      <c r="C42" t="s">
        <v>65</v>
      </c>
      <c r="P42" t="s">
        <v>78</v>
      </c>
      <c r="Q42" t="s">
        <v>79</v>
      </c>
    </row>
    <row r="43" spans="1:27" x14ac:dyDescent="0.25">
      <c r="A43" s="1" t="s">
        <v>25</v>
      </c>
      <c r="B43" s="2">
        <v>30000</v>
      </c>
      <c r="C43" t="s">
        <v>65</v>
      </c>
      <c r="P43">
        <f>SUM(M36:M38)</f>
        <v>310000</v>
      </c>
      <c r="Q43">
        <f>SUM(P36:P39)</f>
        <v>11515000</v>
      </c>
      <c r="U43" t="s">
        <v>59</v>
      </c>
      <c r="W43">
        <f>SUM(T41:U41)</f>
        <v>1300000</v>
      </c>
    </row>
    <row r="44" spans="1:27" x14ac:dyDescent="0.25">
      <c r="A44" s="1" t="s">
        <v>26</v>
      </c>
      <c r="B44" s="2">
        <v>100000</v>
      </c>
      <c r="C44" t="s">
        <v>71</v>
      </c>
      <c r="L44">
        <f>SUM(M36:M38,P36:P39)</f>
        <v>11825000</v>
      </c>
    </row>
    <row r="45" spans="1:27" x14ac:dyDescent="0.25">
      <c r="A45" s="1" t="s">
        <v>27</v>
      </c>
      <c r="B45" s="2">
        <v>15000</v>
      </c>
      <c r="C45" t="s">
        <v>71</v>
      </c>
      <c r="N45" t="s">
        <v>56</v>
      </c>
      <c r="P45">
        <f>SUM(P43:Q43)</f>
        <v>11825000</v>
      </c>
    </row>
    <row r="46" spans="1:27" x14ac:dyDescent="0.25">
      <c r="A46" s="1" t="s">
        <v>28</v>
      </c>
      <c r="B46" s="2">
        <v>220000</v>
      </c>
      <c r="C46" t="s">
        <v>63</v>
      </c>
    </row>
    <row r="47" spans="1:27" x14ac:dyDescent="0.25">
      <c r="A47" s="1" t="s">
        <v>29</v>
      </c>
      <c r="B47" s="2">
        <v>200000</v>
      </c>
      <c r="C47" t="s">
        <v>71</v>
      </c>
    </row>
    <row r="49" spans="2:19" x14ac:dyDescent="0.25">
      <c r="B49" s="3"/>
    </row>
    <row r="51" spans="2:19" ht="14.45" customHeight="1" x14ac:dyDescent="0.25">
      <c r="P51" t="s">
        <v>60</v>
      </c>
    </row>
    <row r="52" spans="2:19" x14ac:dyDescent="0.25">
      <c r="O52" t="s">
        <v>72</v>
      </c>
      <c r="Q52">
        <v>4000000</v>
      </c>
      <c r="S52" t="s">
        <v>82</v>
      </c>
    </row>
    <row r="53" spans="2:19" x14ac:dyDescent="0.25">
      <c r="O53" t="s">
        <v>74</v>
      </c>
      <c r="Q53">
        <v>5723060</v>
      </c>
      <c r="S53">
        <f>SUM(Q52:Q53)</f>
        <v>9723060</v>
      </c>
    </row>
    <row r="55" spans="2:19" x14ac:dyDescent="0.25">
      <c r="O55" t="s">
        <v>61</v>
      </c>
    </row>
    <row r="56" spans="2:19" x14ac:dyDescent="0.25">
      <c r="O56" s="13">
        <f>SUM(W43,S53)</f>
        <v>11023060</v>
      </c>
    </row>
  </sheetData>
  <mergeCells count="2">
    <mergeCell ref="A30:E35"/>
    <mergeCell ref="A7:E12"/>
  </mergeCells>
  <pageMargins left="0.7" right="0.7" top="0.75" bottom="0.75" header="0.3" footer="0.3"/>
  <pageSetup paperSize="9" orientation="portrait" horizontalDpi="360" verticalDpi="36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9:K58"/>
  <sheetViews>
    <sheetView tabSelected="1" zoomScale="70" zoomScaleNormal="70" workbookViewId="0">
      <selection activeCell="K57" sqref="K57"/>
    </sheetView>
  </sheetViews>
  <sheetFormatPr baseColWidth="10" defaultColWidth="11.42578125" defaultRowHeight="15" x14ac:dyDescent="0.25"/>
  <cols>
    <col min="1" max="1" width="95.140625" bestFit="1" customWidth="1"/>
    <col min="2" max="2" width="18" bestFit="1" customWidth="1"/>
    <col min="4" max="4" width="19.140625" bestFit="1" customWidth="1"/>
    <col min="6" max="6" width="20.5703125" customWidth="1"/>
    <col min="7" max="7" width="17.140625" bestFit="1" customWidth="1"/>
    <col min="11" max="11" width="17.140625" bestFit="1" customWidth="1"/>
  </cols>
  <sheetData>
    <row r="9" spans="1:7" x14ac:dyDescent="0.25">
      <c r="A9" t="s">
        <v>30</v>
      </c>
    </row>
    <row r="10" spans="1:7" x14ac:dyDescent="0.25">
      <c r="A10" t="s">
        <v>31</v>
      </c>
    </row>
    <row r="11" spans="1:7" x14ac:dyDescent="0.25">
      <c r="A11" t="s">
        <v>32</v>
      </c>
    </row>
    <row r="14" spans="1:7" x14ac:dyDescent="0.25">
      <c r="A14" s="9" t="s">
        <v>33</v>
      </c>
      <c r="B14" s="10" t="s">
        <v>34</v>
      </c>
      <c r="F14" t="s">
        <v>92</v>
      </c>
    </row>
    <row r="15" spans="1:7" x14ac:dyDescent="0.25">
      <c r="A15" s="15" t="s">
        <v>35</v>
      </c>
      <c r="B15" s="4">
        <v>350000</v>
      </c>
      <c r="C15" t="s">
        <v>104</v>
      </c>
    </row>
    <row r="16" spans="1:7" x14ac:dyDescent="0.25">
      <c r="A16" s="15" t="s">
        <v>36</v>
      </c>
      <c r="B16" s="4">
        <v>5000</v>
      </c>
      <c r="C16" t="s">
        <v>105</v>
      </c>
      <c r="D16" t="s">
        <v>93</v>
      </c>
      <c r="G16" t="s">
        <v>94</v>
      </c>
    </row>
    <row r="17" spans="1:7" x14ac:dyDescent="0.25">
      <c r="A17" s="15" t="s">
        <v>37</v>
      </c>
      <c r="B17" s="4">
        <v>300250</v>
      </c>
      <c r="C17" t="s">
        <v>97</v>
      </c>
      <c r="D17" s="3">
        <f>B17+B20+B22+B38+B30</f>
        <v>1255250</v>
      </c>
      <c r="G17" s="3">
        <f>B37+B28</f>
        <v>1700000</v>
      </c>
    </row>
    <row r="18" spans="1:7" x14ac:dyDescent="0.25">
      <c r="A18" s="5" t="s">
        <v>38</v>
      </c>
      <c r="B18" s="4">
        <v>1096600</v>
      </c>
      <c r="C18" t="s">
        <v>99</v>
      </c>
    </row>
    <row r="19" spans="1:7" x14ac:dyDescent="0.25">
      <c r="A19" s="15" t="s">
        <v>39</v>
      </c>
      <c r="B19" s="4">
        <v>8000</v>
      </c>
      <c r="C19" t="s">
        <v>104</v>
      </c>
    </row>
    <row r="20" spans="1:7" x14ac:dyDescent="0.25">
      <c r="A20" s="15" t="s">
        <v>40</v>
      </c>
      <c r="B20" s="4">
        <v>90000</v>
      </c>
      <c r="C20" t="s">
        <v>96</v>
      </c>
    </row>
    <row r="21" spans="1:7" x14ac:dyDescent="0.25">
      <c r="A21" s="15" t="s">
        <v>41</v>
      </c>
      <c r="B21" s="4">
        <v>40000</v>
      </c>
      <c r="C21" t="s">
        <v>106</v>
      </c>
    </row>
    <row r="22" spans="1:7" x14ac:dyDescent="0.25">
      <c r="A22" s="15" t="s">
        <v>42</v>
      </c>
      <c r="B22" s="4">
        <v>15000</v>
      </c>
      <c r="C22" t="s">
        <v>96</v>
      </c>
    </row>
    <row r="23" spans="1:7" x14ac:dyDescent="0.25">
      <c r="A23" s="15" t="s">
        <v>43</v>
      </c>
      <c r="B23" s="4">
        <v>12000</v>
      </c>
      <c r="C23" t="s">
        <v>97</v>
      </c>
      <c r="E23" t="s">
        <v>102</v>
      </c>
      <c r="G23" s="3">
        <f>D17+G17</f>
        <v>2955250</v>
      </c>
    </row>
    <row r="24" spans="1:7" x14ac:dyDescent="0.25">
      <c r="A24" s="15" t="s">
        <v>44</v>
      </c>
      <c r="B24" s="4">
        <v>5000</v>
      </c>
      <c r="C24" t="s">
        <v>95</v>
      </c>
    </row>
    <row r="25" spans="1:7" ht="18.75" x14ac:dyDescent="0.3">
      <c r="A25" s="15" t="s">
        <v>45</v>
      </c>
      <c r="B25" s="4">
        <v>3000</v>
      </c>
      <c r="C25" s="8" t="s">
        <v>107</v>
      </c>
      <c r="D25" s="12"/>
      <c r="E25" s="12"/>
    </row>
    <row r="26" spans="1:7" x14ac:dyDescent="0.25">
      <c r="A26" s="5" t="s">
        <v>46</v>
      </c>
      <c r="B26" s="4"/>
      <c r="D26" t="s">
        <v>100</v>
      </c>
      <c r="G26" t="s">
        <v>101</v>
      </c>
    </row>
    <row r="27" spans="1:7" ht="18.75" x14ac:dyDescent="0.3">
      <c r="A27" s="15" t="s">
        <v>47</v>
      </c>
      <c r="B27" s="4">
        <v>90000</v>
      </c>
      <c r="C27" s="7" t="s">
        <v>107</v>
      </c>
      <c r="D27" s="3">
        <f>B15+B16+B19+B21+B23+B24+B27+B29+B31+B32+B33+B34+B35</f>
        <v>1207500</v>
      </c>
      <c r="G27" s="3">
        <f>B25+B36</f>
        <v>23000</v>
      </c>
    </row>
    <row r="28" spans="1:7" ht="18.75" x14ac:dyDescent="0.3">
      <c r="A28" s="15" t="s">
        <v>117</v>
      </c>
      <c r="B28" s="4">
        <v>450000</v>
      </c>
      <c r="C28" s="7" t="s">
        <v>99</v>
      </c>
    </row>
    <row r="29" spans="1:7" ht="18.75" x14ac:dyDescent="0.3">
      <c r="A29" s="15" t="s">
        <v>11</v>
      </c>
      <c r="B29" s="4">
        <v>26000</v>
      </c>
      <c r="C29" s="7" t="s">
        <v>98</v>
      </c>
    </row>
    <row r="30" spans="1:7" ht="18.75" x14ac:dyDescent="0.3">
      <c r="A30" s="15" t="s">
        <v>48</v>
      </c>
      <c r="B30" s="4">
        <v>250000</v>
      </c>
      <c r="C30" s="7" t="s">
        <v>107</v>
      </c>
    </row>
    <row r="31" spans="1:7" ht="18.75" x14ac:dyDescent="0.3">
      <c r="A31" s="15" t="s">
        <v>49</v>
      </c>
      <c r="B31" s="4">
        <v>1500</v>
      </c>
      <c r="C31" s="7" t="s">
        <v>108</v>
      </c>
    </row>
    <row r="32" spans="1:7" ht="18.75" x14ac:dyDescent="0.3">
      <c r="A32" s="15" t="s">
        <v>50</v>
      </c>
      <c r="B32" s="4">
        <v>5000</v>
      </c>
      <c r="C32" s="7" t="s">
        <v>108</v>
      </c>
      <c r="E32" t="s">
        <v>103</v>
      </c>
      <c r="G32" s="3">
        <f>D27+G27</f>
        <v>1230500</v>
      </c>
    </row>
    <row r="33" spans="1:11" ht="18.75" x14ac:dyDescent="0.3">
      <c r="A33" s="15" t="s">
        <v>23</v>
      </c>
      <c r="B33" s="4">
        <v>150000</v>
      </c>
      <c r="C33" s="7" t="s">
        <v>108</v>
      </c>
    </row>
    <row r="34" spans="1:11" ht="18.75" x14ac:dyDescent="0.3">
      <c r="A34" s="15" t="s">
        <v>51</v>
      </c>
      <c r="B34" s="4">
        <v>500000</v>
      </c>
      <c r="C34" s="7" t="s">
        <v>99</v>
      </c>
      <c r="E34" t="s">
        <v>109</v>
      </c>
      <c r="G34">
        <v>1096600</v>
      </c>
      <c r="J34" t="s">
        <v>110</v>
      </c>
      <c r="K34" s="3">
        <f>G32+G34</f>
        <v>2327100</v>
      </c>
    </row>
    <row r="35" spans="1:11" ht="18.75" x14ac:dyDescent="0.3">
      <c r="A35" s="15" t="s">
        <v>52</v>
      </c>
      <c r="B35" s="4">
        <v>15000</v>
      </c>
      <c r="C35" s="7" t="s">
        <v>107</v>
      </c>
    </row>
    <row r="36" spans="1:11" ht="18.75" x14ac:dyDescent="0.3">
      <c r="A36" s="15" t="s">
        <v>53</v>
      </c>
      <c r="B36" s="4">
        <v>20000</v>
      </c>
      <c r="C36" s="7" t="s">
        <v>108</v>
      </c>
    </row>
    <row r="37" spans="1:11" ht="18.75" x14ac:dyDescent="0.3">
      <c r="A37" s="15" t="s">
        <v>116</v>
      </c>
      <c r="B37" s="4">
        <v>1250000</v>
      </c>
      <c r="C37" s="7" t="s">
        <v>98</v>
      </c>
    </row>
    <row r="38" spans="1:11" ht="18.75" x14ac:dyDescent="0.3">
      <c r="A38" s="15" t="s">
        <v>10</v>
      </c>
      <c r="B38" s="4">
        <v>600000</v>
      </c>
      <c r="C38" s="8" t="s">
        <v>95</v>
      </c>
    </row>
    <row r="39" spans="1:11" x14ac:dyDescent="0.25">
      <c r="A39" s="5"/>
      <c r="B39" s="4"/>
    </row>
    <row r="40" spans="1:11" x14ac:dyDescent="0.25">
      <c r="A40" s="5"/>
      <c r="B40" s="4"/>
    </row>
    <row r="46" spans="1:11" x14ac:dyDescent="0.25">
      <c r="E46" t="s">
        <v>111</v>
      </c>
    </row>
    <row r="48" spans="1:11" x14ac:dyDescent="0.25">
      <c r="D48" t="s">
        <v>83</v>
      </c>
      <c r="F48" t="s">
        <v>86</v>
      </c>
      <c r="K48" t="s">
        <v>90</v>
      </c>
    </row>
    <row r="49" spans="4:11" x14ac:dyDescent="0.25">
      <c r="D49" s="3">
        <f>B38+B30+B22+B20+B17-B21</f>
        <v>1215250</v>
      </c>
      <c r="F49" s="3">
        <f>B23+B32+B16+B15</f>
        <v>372000</v>
      </c>
      <c r="K49" s="3">
        <f>F49+F54+F58</f>
        <v>1065000</v>
      </c>
    </row>
    <row r="52" spans="4:11" x14ac:dyDescent="0.25">
      <c r="H52" t="s">
        <v>2</v>
      </c>
      <c r="J52">
        <v>1500</v>
      </c>
    </row>
    <row r="53" spans="4:11" x14ac:dyDescent="0.25">
      <c r="D53" t="s">
        <v>112</v>
      </c>
      <c r="F53" t="s">
        <v>114</v>
      </c>
    </row>
    <row r="54" spans="4:11" x14ac:dyDescent="0.25">
      <c r="D54" s="3">
        <f>B29+B27+B19+B37+B28</f>
        <v>1824000</v>
      </c>
      <c r="F54" s="3">
        <f>B25+B33+B24+B34</f>
        <v>658000</v>
      </c>
    </row>
    <row r="55" spans="4:11" x14ac:dyDescent="0.25">
      <c r="K55" t="s">
        <v>118</v>
      </c>
    </row>
    <row r="56" spans="4:11" x14ac:dyDescent="0.25">
      <c r="K56" s="3">
        <f>D58-K49</f>
        <v>-1673750</v>
      </c>
    </row>
    <row r="57" spans="4:11" x14ac:dyDescent="0.25">
      <c r="D57" t="s">
        <v>113</v>
      </c>
      <c r="F57" t="s">
        <v>115</v>
      </c>
    </row>
    <row r="58" spans="4:11" x14ac:dyDescent="0.25">
      <c r="D58" s="3">
        <f>D49-D54</f>
        <v>-608750</v>
      </c>
      <c r="F58" s="3">
        <f>B35+B36</f>
        <v>35000</v>
      </c>
    </row>
  </sheetData>
  <autoFilter ref="A14:B14">
    <sortState ref="A15:B38">
      <sortCondition ref="A14"/>
    </sortState>
  </autoFilter>
  <mergeCells count="1">
    <mergeCell ref="D25:E25"/>
  </mergeCells>
  <pageMargins left="0.7" right="0.7" top="0.75" bottom="0.75" header="0.3" footer="0.3"/>
  <pageSetup paperSize="9" orientation="portrait" horizontalDpi="360" verticalDpi="36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D31E026DA8953646873D91607A36ADA3" ma:contentTypeVersion="3" ma:contentTypeDescription="Crear nuevo documento." ma:contentTypeScope="" ma:versionID="d65a49441061b240de9a7ce0c1cbbdb7">
  <xsd:schema xmlns:xsd="http://www.w3.org/2001/XMLSchema" xmlns:xs="http://www.w3.org/2001/XMLSchema" xmlns:p="http://schemas.microsoft.com/office/2006/metadata/properties" xmlns:ns2="252630d2-b66b-49da-9184-07dd5f8029f0" targetNamespace="http://schemas.microsoft.com/office/2006/metadata/properties" ma:root="true" ma:fieldsID="342073fe0a9bba624d12c5df043fd124" ns2:_="">
    <xsd:import namespace="252630d2-b66b-49da-9184-07dd5f8029f0"/>
    <xsd:element name="properties">
      <xsd:complexType>
        <xsd:sequence>
          <xsd:element name="documentManagement">
            <xsd:complexType>
              <xsd:all>
                <xsd:element ref="ns2:ReferenceId" minOccurs="0"/>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2630d2-b66b-49da-9184-07dd5f8029f0" elementFormDefault="qualified">
    <xsd:import namespace="http://schemas.microsoft.com/office/2006/documentManagement/types"/>
    <xsd:import namespace="http://schemas.microsoft.com/office/infopath/2007/PartnerControls"/>
    <xsd:element name="ReferenceId" ma:index="8" nillable="true" ma:displayName="ReferenceId" ma:indexed="true" ma:internalName="ReferenceId">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AF8D143-AB73-4609-98E4-9205B870A34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2630d2-b66b-49da-9184-07dd5f8029f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FFFC63F-1054-4DE6-904A-C8C350868FA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Ejerccio 1 ER-BG</vt:lpstr>
      <vt:lpstr>Ejercicio 2 ER-BG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Viry Palacios</dc:creator>
  <cp:keywords/>
  <dc:description/>
  <cp:lastModifiedBy>Jardel Contreras</cp:lastModifiedBy>
  <cp:revision/>
  <dcterms:created xsi:type="dcterms:W3CDTF">2022-09-07T02:57:43Z</dcterms:created>
  <dcterms:modified xsi:type="dcterms:W3CDTF">2023-02-28T00:05:36Z</dcterms:modified>
  <cp:category/>
  <cp:contentStatus/>
</cp:coreProperties>
</file>