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DCEB6001-9838-4A9C-A2C1-25E990B4CD8D}" xr6:coauthVersionLast="36" xr6:coauthVersionMax="36" xr10:uidLastSave="{00000000-0000-0000-0000-000000000000}"/>
  <bookViews>
    <workbookView xWindow="0" yWindow="0" windowWidth="28800" windowHeight="10603" firstSheet="2" activeTab="13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Шаблон" sheetId="12" r:id="rId13"/>
    <sheet name="Сотрудники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3" l="1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19" i="11"/>
  <c r="AI19" i="11"/>
  <c r="AJ19" i="11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28" i="11"/>
  <c r="AI28" i="11"/>
  <c r="AJ28" i="11"/>
  <c r="AH29" i="11"/>
  <c r="AI29" i="11"/>
  <c r="AJ29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19" i="11"/>
  <c r="E13" i="11"/>
  <c r="G19" i="10"/>
  <c r="E5" i="10"/>
  <c r="F21" i="10" s="1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A19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3" i="10"/>
  <c r="C13" i="10" s="1"/>
  <c r="E11" i="12" l="1"/>
  <c r="F35" i="12" s="1"/>
  <c r="C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3" i="12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38" i="11"/>
  <c r="C38" i="11" s="1"/>
  <c r="F37" i="11"/>
  <c r="C37" i="11" s="1"/>
  <c r="D5" i="10"/>
  <c r="C5" i="10"/>
  <c r="F38" i="10"/>
  <c r="C38" i="10" s="1"/>
  <c r="F22" i="10"/>
  <c r="C22" i="10" s="1"/>
  <c r="C21" i="10"/>
  <c r="F37" i="10"/>
  <c r="C37" i="10" s="1"/>
  <c r="D13" i="10"/>
  <c r="B13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F34" i="12" l="1"/>
  <c r="C34" i="12" s="1"/>
  <c r="C19" i="12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8" i="11"/>
  <c r="E9" i="11"/>
  <c r="E10" i="11"/>
  <c r="E11" i="11"/>
  <c r="E12" i="11"/>
  <c r="E4" i="11"/>
  <c r="E6" i="10"/>
  <c r="E7" i="10"/>
  <c r="E8" i="10"/>
  <c r="E9" i="10"/>
  <c r="E10" i="10"/>
  <c r="E11" i="10"/>
  <c r="E12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1" i="11"/>
  <c r="C31" i="11" s="1"/>
  <c r="F32" i="11"/>
  <c r="C32" i="11" s="1"/>
  <c r="F20" i="11"/>
  <c r="C20" i="11" s="1"/>
  <c r="F19" i="11"/>
  <c r="F36" i="11"/>
  <c r="C36" i="11" s="1"/>
  <c r="F35" i="11"/>
  <c r="C35" i="11" s="1"/>
  <c r="F34" i="11"/>
  <c r="C34" i="11" s="1"/>
  <c r="F33" i="11"/>
  <c r="C33" i="11" s="1"/>
  <c r="F27" i="11"/>
  <c r="C27" i="11" s="1"/>
  <c r="F28" i="11"/>
  <c r="C28" i="11" s="1"/>
  <c r="F30" i="11"/>
  <c r="C30" i="11" s="1"/>
  <c r="F29" i="11"/>
  <c r="C29" i="11" s="1"/>
  <c r="F26" i="11"/>
  <c r="C26" i="11" s="1"/>
  <c r="F25" i="11"/>
  <c r="C25" i="11" s="1"/>
  <c r="F23" i="11"/>
  <c r="C23" i="11" s="1"/>
  <c r="F24" i="11"/>
  <c r="C24" i="11" s="1"/>
  <c r="F22" i="11"/>
  <c r="C22" i="11" s="1"/>
  <c r="F21" i="11"/>
  <c r="C21" i="11" s="1"/>
  <c r="D11" i="10"/>
  <c r="F33" i="10"/>
  <c r="C33" i="10" s="1"/>
  <c r="F34" i="10"/>
  <c r="C34" i="10" s="1"/>
  <c r="C10" i="10"/>
  <c r="F31" i="10"/>
  <c r="C31" i="10" s="1"/>
  <c r="F32" i="10"/>
  <c r="C32" i="10" s="1"/>
  <c r="C9" i="10"/>
  <c r="F30" i="10"/>
  <c r="C30" i="10" s="1"/>
  <c r="F29" i="10"/>
  <c r="C29" i="10" s="1"/>
  <c r="C6" i="10"/>
  <c r="F23" i="10"/>
  <c r="C23" i="10" s="1"/>
  <c r="F24" i="10"/>
  <c r="C24" i="10" s="1"/>
  <c r="D12" i="10"/>
  <c r="F36" i="10"/>
  <c r="C36" i="10" s="1"/>
  <c r="F35" i="10"/>
  <c r="C35" i="10" s="1"/>
  <c r="C8" i="10"/>
  <c r="F28" i="10"/>
  <c r="C28" i="10" s="1"/>
  <c r="F27" i="10"/>
  <c r="C27" i="10" s="1"/>
  <c r="C7" i="10"/>
  <c r="F25" i="10"/>
  <c r="C25" i="10" s="1"/>
  <c r="F26" i="10"/>
  <c r="C26" i="10" s="1"/>
  <c r="D4" i="10"/>
  <c r="F19" i="10"/>
  <c r="C19" i="10" s="1"/>
  <c r="F20" i="10"/>
  <c r="C20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2" i="10"/>
  <c r="C4" i="10"/>
  <c r="D8" i="10"/>
  <c r="C11" i="10"/>
  <c r="D10" i="10"/>
  <c r="D9" i="10"/>
  <c r="S1" i="7"/>
  <c r="C20" i="13" l="1"/>
  <c r="B3" i="8"/>
  <c r="B11" i="10"/>
  <c r="B12" i="10"/>
  <c r="C19" i="11"/>
  <c r="C18" i="11" s="1"/>
  <c r="B8" i="10"/>
  <c r="C18" i="10"/>
  <c r="B10" i="10"/>
  <c r="B6" i="10"/>
  <c r="C3" i="10"/>
  <c r="B7" i="10"/>
  <c r="B9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7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8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8" i="10" s="1"/>
  <c r="E2" i="10"/>
  <c r="B4" i="13" l="1"/>
  <c r="B3" i="13" s="1"/>
  <c r="G1" i="10"/>
  <c r="G18" i="10" s="1"/>
  <c r="F2" i="10"/>
  <c r="H1" i="10" l="1"/>
  <c r="H18" i="10" s="1"/>
  <c r="G2" i="10"/>
  <c r="I1" i="10" l="1"/>
  <c r="I18" i="10" s="1"/>
  <c r="H2" i="10"/>
  <c r="I2" i="10" l="1"/>
  <c r="J1" i="10"/>
  <c r="J18" i="10" s="1"/>
  <c r="J2" i="10" l="1"/>
  <c r="K1" i="10"/>
  <c r="K18" i="10" s="1"/>
  <c r="K2" i="10" l="1"/>
  <c r="L1" i="10"/>
  <c r="L18" i="10" s="1"/>
  <c r="L2" i="10" l="1"/>
  <c r="M1" i="10"/>
  <c r="M18" i="10" s="1"/>
  <c r="M2" i="10" l="1"/>
  <c r="N1" i="10"/>
  <c r="N18" i="10" s="1"/>
  <c r="O1" i="10" l="1"/>
  <c r="O18" i="10" s="1"/>
  <c r="N2" i="10"/>
  <c r="O2" i="10" l="1"/>
  <c r="P1" i="10"/>
  <c r="P18" i="10" s="1"/>
  <c r="Q1" i="10" l="1"/>
  <c r="Q18" i="10" s="1"/>
  <c r="P2" i="10"/>
  <c r="Q2" i="10" l="1"/>
  <c r="R1" i="10"/>
  <c r="R18" i="10" s="1"/>
  <c r="R2" i="10" l="1"/>
  <c r="S1" i="10"/>
  <c r="S18" i="10" s="1"/>
  <c r="S2" i="10" l="1"/>
  <c r="T1" i="10"/>
  <c r="T18" i="10" s="1"/>
  <c r="U1" i="10" l="1"/>
  <c r="U18" i="10" s="1"/>
  <c r="T2" i="10"/>
  <c r="V1" i="10" l="1"/>
  <c r="V18" i="10" s="1"/>
  <c r="U2" i="10"/>
  <c r="W1" i="10" l="1"/>
  <c r="W18" i="10" s="1"/>
  <c r="V2" i="10"/>
  <c r="X1" i="10" l="1"/>
  <c r="X18" i="10" s="1"/>
  <c r="W2" i="10"/>
  <c r="X2" i="10" l="1"/>
  <c r="Y1" i="10"/>
  <c r="Y18" i="10" s="1"/>
  <c r="Z1" i="10" l="1"/>
  <c r="Z18" i="10" s="1"/>
  <c r="Y2" i="10"/>
  <c r="Z2" i="10" l="1"/>
  <c r="AA1" i="10"/>
  <c r="AA18" i="10" s="1"/>
  <c r="AA2" i="10" l="1"/>
  <c r="AB1" i="10"/>
  <c r="AB18" i="10" s="1"/>
  <c r="AB2" i="10" l="1"/>
  <c r="AC1" i="10"/>
  <c r="AC18" i="10" s="1"/>
  <c r="AD1" i="10" l="1"/>
  <c r="AD18" i="10" s="1"/>
  <c r="AC2" i="10"/>
  <c r="AD2" i="10" l="1"/>
  <c r="AE1" i="10"/>
  <c r="AE18" i="10" s="1"/>
  <c r="AE2" i="10" l="1"/>
  <c r="AF1" i="10"/>
  <c r="AF18" i="10" s="1"/>
  <c r="AF2" i="10" l="1"/>
  <c r="AG1" i="10"/>
  <c r="AG18" i="10" s="1"/>
  <c r="AH1" i="10" l="1"/>
  <c r="AH18" i="10" s="1"/>
  <c r="AG2" i="10"/>
  <c r="AI1" i="10" l="1"/>
  <c r="AH2" i="10"/>
  <c r="AI18" i="10" l="1"/>
  <c r="E1" i="12"/>
  <c r="E1" i="11"/>
  <c r="E18" i="11" s="1"/>
  <c r="AI2" i="10"/>
  <c r="F1" i="12" l="1"/>
  <c r="E19" i="12"/>
  <c r="E2" i="12"/>
  <c r="F1" i="11"/>
  <c r="F18" i="11" s="1"/>
  <c r="F3" i="11" s="1"/>
  <c r="E2" i="11"/>
  <c r="F19" i="12" l="1"/>
  <c r="F3" i="12" s="1"/>
  <c r="G1" i="12"/>
  <c r="F2" i="12"/>
  <c r="G1" i="11"/>
  <c r="G18" i="11" s="1"/>
  <c r="G3" i="11" s="1"/>
  <c r="F2" i="11"/>
  <c r="G19" i="12" l="1"/>
  <c r="G3" i="12" s="1"/>
  <c r="H1" i="12"/>
  <c r="G2" i="12"/>
  <c r="H1" i="11"/>
  <c r="H18" i="11" s="1"/>
  <c r="H3" i="11" s="1"/>
  <c r="G2" i="11"/>
  <c r="H19" i="12" l="1"/>
  <c r="H3" i="12" s="1"/>
  <c r="I1" i="12"/>
  <c r="H2" i="12"/>
  <c r="I1" i="11"/>
  <c r="I18" i="11" s="1"/>
  <c r="I3" i="11" s="1"/>
  <c r="H2" i="11"/>
  <c r="J1" i="12" l="1"/>
  <c r="I19" i="12"/>
  <c r="I3" i="12" s="1"/>
  <c r="I2" i="12"/>
  <c r="J1" i="11"/>
  <c r="J18" i="11" s="1"/>
  <c r="J3" i="11" s="1"/>
  <c r="I2" i="11"/>
  <c r="K1" i="12" l="1"/>
  <c r="J19" i="12"/>
  <c r="J3" i="12" s="1"/>
  <c r="J2" i="12"/>
  <c r="K1" i="11"/>
  <c r="K18" i="11" s="1"/>
  <c r="K3" i="11" s="1"/>
  <c r="J2" i="11"/>
  <c r="L1" i="12" l="1"/>
  <c r="K19" i="12"/>
  <c r="K3" i="12" s="1"/>
  <c r="K2" i="12"/>
  <c r="L1" i="11"/>
  <c r="L18" i="11" s="1"/>
  <c r="L3" i="11" s="1"/>
  <c r="K2" i="11"/>
  <c r="L19" i="12" l="1"/>
  <c r="L3" i="12" s="1"/>
  <c r="M1" i="12"/>
  <c r="L2" i="12"/>
  <c r="L2" i="11"/>
  <c r="M1" i="11"/>
  <c r="M18" i="11" s="1"/>
  <c r="M3" i="11" s="1"/>
  <c r="M19" i="12" l="1"/>
  <c r="M3" i="12" s="1"/>
  <c r="N1" i="12"/>
  <c r="M2" i="12"/>
  <c r="N1" i="11"/>
  <c r="N18" i="11" s="1"/>
  <c r="N3" i="11" s="1"/>
  <c r="M2" i="11"/>
  <c r="N2" i="12" l="1"/>
  <c r="O1" i="12"/>
  <c r="N19" i="12"/>
  <c r="N3" i="12" s="1"/>
  <c r="N2" i="11"/>
  <c r="O1" i="11"/>
  <c r="O18" i="11" s="1"/>
  <c r="O3" i="11" s="1"/>
  <c r="O19" i="12" l="1"/>
  <c r="O3" i="12" s="1"/>
  <c r="P1" i="12"/>
  <c r="O2" i="12"/>
  <c r="P1" i="11"/>
  <c r="P18" i="11" s="1"/>
  <c r="P3" i="11" s="1"/>
  <c r="O2" i="11"/>
  <c r="Q1" i="12" l="1"/>
  <c r="P19" i="12"/>
  <c r="P3" i="12" s="1"/>
  <c r="P2" i="12"/>
  <c r="P2" i="11"/>
  <c r="Q1" i="11"/>
  <c r="Q18" i="11" s="1"/>
  <c r="Q3" i="11" s="1"/>
  <c r="R1" i="12" l="1"/>
  <c r="Q19" i="12"/>
  <c r="Q3" i="12" s="1"/>
  <c r="Q2" i="12"/>
  <c r="Q2" i="11"/>
  <c r="R1" i="11"/>
  <c r="R18" i="11" s="1"/>
  <c r="R3" i="11" s="1"/>
  <c r="R19" i="12" l="1"/>
  <c r="R3" i="12" s="1"/>
  <c r="S1" i="12"/>
  <c r="R2" i="12"/>
  <c r="R2" i="11"/>
  <c r="S1" i="11"/>
  <c r="S18" i="11" s="1"/>
  <c r="S3" i="11" s="1"/>
  <c r="T1" i="12" l="1"/>
  <c r="S19" i="12"/>
  <c r="S3" i="12" s="1"/>
  <c r="S2" i="12"/>
  <c r="S2" i="11"/>
  <c r="T1" i="11"/>
  <c r="T18" i="11" s="1"/>
  <c r="T3" i="11" s="1"/>
  <c r="U1" i="12" l="1"/>
  <c r="T19" i="12"/>
  <c r="T3" i="12" s="1"/>
  <c r="T2" i="12"/>
  <c r="U1" i="11"/>
  <c r="U18" i="11" s="1"/>
  <c r="U3" i="11" s="1"/>
  <c r="T2" i="11"/>
  <c r="U2" i="12" l="1"/>
  <c r="U19" i="12"/>
  <c r="U3" i="12" s="1"/>
  <c r="V1" i="12"/>
  <c r="U2" i="11"/>
  <c r="V1" i="11"/>
  <c r="V18" i="11" s="1"/>
  <c r="V3" i="11" s="1"/>
  <c r="W1" i="12" l="1"/>
  <c r="V2" i="12"/>
  <c r="V19" i="12"/>
  <c r="V3" i="12" s="1"/>
  <c r="W1" i="11"/>
  <c r="W18" i="11" s="1"/>
  <c r="W3" i="11" s="1"/>
  <c r="V2" i="11"/>
  <c r="X1" i="12" l="1"/>
  <c r="W19" i="12"/>
  <c r="W3" i="12" s="1"/>
  <c r="W2" i="12"/>
  <c r="W2" i="11"/>
  <c r="X1" i="11"/>
  <c r="X18" i="11" s="1"/>
  <c r="X3" i="11" s="1"/>
  <c r="X19" i="12" l="1"/>
  <c r="X3" i="12" s="1"/>
  <c r="X2" i="12"/>
  <c r="Y1" i="12"/>
  <c r="X2" i="11"/>
  <c r="Y1" i="11"/>
  <c r="Y18" i="11" s="1"/>
  <c r="Y3" i="11" s="1"/>
  <c r="Y2" i="12" l="1"/>
  <c r="Y19" i="12"/>
  <c r="Y3" i="12" s="1"/>
  <c r="Z1" i="12"/>
  <c r="Z1" i="11"/>
  <c r="Z18" i="11" s="1"/>
  <c r="Z3" i="11" s="1"/>
  <c r="Y2" i="11"/>
  <c r="AA1" i="12" l="1"/>
  <c r="Z2" i="12"/>
  <c r="Z19" i="12"/>
  <c r="Z3" i="12" s="1"/>
  <c r="AA1" i="11"/>
  <c r="AA18" i="11" s="1"/>
  <c r="AA3" i="11" s="1"/>
  <c r="Z2" i="11"/>
  <c r="AA2" i="12" l="1"/>
  <c r="AB1" i="12"/>
  <c r="AA19" i="12"/>
  <c r="AA3" i="12" s="1"/>
  <c r="AA2" i="11"/>
  <c r="AB1" i="11"/>
  <c r="AB18" i="11" s="1"/>
  <c r="AB3" i="11" s="1"/>
  <c r="AC1" i="12" l="1"/>
  <c r="AB2" i="12"/>
  <c r="AB19" i="12"/>
  <c r="AB3" i="12" s="1"/>
  <c r="AB2" i="11"/>
  <c r="AC1" i="11"/>
  <c r="AC18" i="11" s="1"/>
  <c r="AC3" i="11" s="1"/>
  <c r="AC19" i="12" l="1"/>
  <c r="AC3" i="12" s="1"/>
  <c r="AD1" i="12"/>
  <c r="AC2" i="12"/>
  <c r="AD1" i="11"/>
  <c r="AD18" i="11" s="1"/>
  <c r="AD3" i="11" s="1"/>
  <c r="AC2" i="11"/>
  <c r="AD19" i="12" l="1"/>
  <c r="AD3" i="12" s="1"/>
  <c r="AE1" i="12"/>
  <c r="AD2" i="12"/>
  <c r="AE1" i="11"/>
  <c r="AE18" i="11" s="1"/>
  <c r="AE3" i="11" s="1"/>
  <c r="AD2" i="11"/>
  <c r="AE19" i="12" l="1"/>
  <c r="AE3" i="12" s="1"/>
  <c r="AE2" i="12"/>
  <c r="AF1" i="12"/>
  <c r="AF1" i="11"/>
  <c r="AF18" i="11" s="1"/>
  <c r="AF3" i="11" s="1"/>
  <c r="AE2" i="11"/>
  <c r="AF19" i="12" l="1"/>
  <c r="AF3" i="12" s="1"/>
  <c r="AG1" i="12"/>
  <c r="AF2" i="12"/>
  <c r="AG1" i="11"/>
  <c r="AG18" i="11" s="1"/>
  <c r="AG3" i="11" s="1"/>
  <c r="AF2" i="11"/>
  <c r="AG2" i="12" l="1"/>
  <c r="AH1" i="12"/>
  <c r="AG19" i="12"/>
  <c r="AG3" i="12" s="1"/>
  <c r="AH1" i="11"/>
  <c r="AH18" i="11" s="1"/>
  <c r="AH3" i="11" s="1"/>
  <c r="AG2" i="11"/>
  <c r="AH2" i="12" l="1"/>
  <c r="AH19" i="12"/>
  <c r="AH3" i="12" s="1"/>
  <c r="AI1" i="12"/>
  <c r="AI1" i="11"/>
  <c r="AI18" i="11" s="1"/>
  <c r="AI3" i="11" s="1"/>
  <c r="AH2" i="11"/>
  <c r="AI2" i="12" l="1"/>
  <c r="AJ1" i="12"/>
  <c r="AI19" i="12"/>
  <c r="AI3" i="12" s="1"/>
  <c r="AJ1" i="11"/>
  <c r="AI2" i="11"/>
  <c r="AJ18" i="11" l="1"/>
  <c r="AJ3" i="11" s="1"/>
  <c r="C13" i="11"/>
  <c r="D13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D5" i="12"/>
  <c r="C8" i="12"/>
  <c r="C13" i="12"/>
  <c r="D10" i="12"/>
  <c r="C7" i="12"/>
  <c r="C10" i="12"/>
  <c r="AJ2" i="11"/>
  <c r="D9" i="11"/>
  <c r="C10" i="11"/>
  <c r="D12" i="11"/>
  <c r="D11" i="11"/>
  <c r="C12" i="11"/>
  <c r="C5" i="11"/>
  <c r="D10" i="11"/>
  <c r="C4" i="11"/>
  <c r="D5" i="11"/>
  <c r="C8" i="11"/>
  <c r="D6" i="11"/>
  <c r="C9" i="11"/>
  <c r="C6" i="11"/>
  <c r="D7" i="11"/>
  <c r="D8" i="11"/>
  <c r="C7" i="11"/>
  <c r="D4" i="11"/>
  <c r="C11" i="11"/>
  <c r="B9" i="12" l="1"/>
  <c r="B13" i="12"/>
  <c r="B12" i="12"/>
  <c r="B7" i="12"/>
  <c r="B6" i="12"/>
  <c r="B10" i="12"/>
  <c r="B11" i="12"/>
  <c r="C3" i="12"/>
  <c r="B4" i="12"/>
  <c r="B14" i="12"/>
  <c r="D3" i="12"/>
  <c r="B13" i="11"/>
  <c r="B8" i="12"/>
  <c r="B5" i="12"/>
  <c r="C3" i="11"/>
  <c r="D3" i="11"/>
  <c r="B11" i="11"/>
  <c r="B8" i="11"/>
  <c r="B12" i="11"/>
  <c r="B9" i="11"/>
  <c r="B5" i="11"/>
  <c r="B7" i="11"/>
  <c r="B10" i="11"/>
  <c r="B6" i="11"/>
  <c r="B4" i="11"/>
  <c r="B3" i="12" l="1"/>
  <c r="B18" i="12" s="1"/>
  <c r="B3" i="11"/>
  <c r="B17" i="11" s="1"/>
  <c r="B19" i="13"/>
</calcChain>
</file>

<file path=xl/sharedStrings.xml><?xml version="1.0" encoding="utf-8"?>
<sst xmlns="http://schemas.openxmlformats.org/spreadsheetml/2006/main" count="1888" uniqueCount="84">
  <si>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</si>
  <si>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</si>
  <si>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</si>
  <si>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</si>
  <si>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</si>
  <si>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</si>
  <si>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</si>
  <si>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</si>
  <si>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</si>
  <si>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</si>
  <si>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</si>
  <si>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</si>
  <si>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</si>
  <si>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</si>
  <si>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</si>
  <si>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</si>
  <si>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</si>
  <si>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</si>
  <si>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</si>
  <si>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</si>
  <si>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</si>
  <si>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</si>
  <si>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</si>
  <si>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</si>
  <si>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</si>
  <si>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</si>
  <si>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</si>
  <si>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</si>
  <si>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</si>
  <si>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</si>
  <si>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</si>
  <si>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</si>
  <si>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</si>
  <si>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</si>
  <si>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</si>
  <si>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</si>
  <si>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</si>
  <si>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</si>
  <si>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</si>
  <si>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</si>
  <si>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</si>
  <si>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</si>
  <si>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</si>
  <si>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</si>
  <si>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</si>
  <si>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</si>
  <si>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</si>
  <si>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</si>
  <si>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</si>
  <si>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</si>
  <si>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</si>
  <si>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</si>
  <si>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</si>
  <si>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</si>
  <si>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</si>
  <si>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</si>
  <si>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</si>
  <si>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</si>
  <si>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</si>
  <si>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</si>
  <si>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</si>
  <si>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</si>
  <si>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</si>
  <si>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</si>
  <si>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</si>
  <si>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</si>
  <si>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</si>
  <si>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</si>
  <si>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</si>
  <si>
    <t>@vkhudyakov_mons</t>
  </si>
  <si>
    <t>@GANrugi</t>
  </si>
  <si>
    <t>@DJneko2036</t>
  </si>
  <si>
    <t>@vkhamzina</t>
  </si>
  <si>
    <t>@Anonimiuss</t>
  </si>
  <si>
    <t>@JekaPlinto</t>
  </si>
  <si>
    <t>@Eogyrt12</t>
  </si>
  <si>
    <t>@welaso14</t>
  </si>
  <si>
    <t>@doctorlandroph</t>
  </si>
  <si>
    <t>@Demialma</t>
  </si>
  <si>
    <t>@ffthrone</t>
  </si>
  <si>
    <t>СВ</t>
  </si>
  <si>
    <t>Пят</t>
  </si>
  <si>
    <t>Дисп</t>
  </si>
  <si>
    <t>Деж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</si>
</sst>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4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zoomScale="85" zoomScaleNormal="85" workbookViewId="0">
      <selection activeCell="A15" sqref="A4:A15"/>
    </sheetView>
  </sheetViews>
  <sheetFormatPr defaultColWidth="7" defaultRowHeight="24" customHeight="1" x14ac:dyDescent="0.4"/>
  <cols>
    <col min="1" max="1" width="33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4">
      <c r="A3" s="60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4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4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4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4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4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4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4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4.6" x14ac:dyDescent="0.4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" thickBot="1" x14ac:dyDescent="0.45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" thickBot="1" x14ac:dyDescent="0.45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4.6" x14ac:dyDescent="0.4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" thickBot="1" x14ac:dyDescent="0.45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4.6" x14ac:dyDescent="0.4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" thickBot="1" x14ac:dyDescent="0.45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4.6" x14ac:dyDescent="0.4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" thickBot="1" x14ac:dyDescent="0.45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4.6" x14ac:dyDescent="0.4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" thickBot="1" x14ac:dyDescent="0.45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4.6" x14ac:dyDescent="0.4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" thickBot="1" x14ac:dyDescent="0.45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4.6" x14ac:dyDescent="0.4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" thickBot="1" x14ac:dyDescent="0.45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4.6" x14ac:dyDescent="0.4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" thickBot="1" x14ac:dyDescent="0.45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4.6" x14ac:dyDescent="0.4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" thickBot="1" x14ac:dyDescent="0.45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4.6" x14ac:dyDescent="0.4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" thickBot="1" x14ac:dyDescent="0.45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4.6" x14ac:dyDescent="0.4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" thickBot="1" x14ac:dyDescent="0.45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38"/>
  <sheetViews>
    <sheetView zoomScale="85" zoomScaleNormal="85" workbookViewId="0">
      <selection activeCell="R9" sqref="R9"/>
    </sheetView>
  </sheetViews>
  <sheetFormatPr defaultColWidth="7" defaultRowHeight="24" customHeight="1" x14ac:dyDescent="0.4"/>
  <cols>
    <col min="1" max="1" width="32.15234375" bestFit="1" customWidth="1"/>
    <col min="4" max="4" width="0" hidden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55">
        <f>SUM(B4:B13)</f>
        <v>1636</v>
      </c>
      <c r="C3" s="17">
        <f>SUM(C4:C13)</f>
        <v>1396</v>
      </c>
      <c r="D3" s="17">
        <f>SUM(D4:E13)</f>
        <v>240</v>
      </c>
      <c r="E3" s="17"/>
      <c r="F3" s="23">
        <f t="shared" ref="F3:AJ3" si="1">COUNTIF(F4:F13,"Ночь")*11+COUNTIF(F4:F13,"День")*11+COUNTIF(F4:F13,"Пятид")*8</f>
        <v>70</v>
      </c>
      <c r="G3" s="23">
        <f t="shared" si="1"/>
        <v>70</v>
      </c>
      <c r="H3" s="23">
        <f t="shared" si="1"/>
        <v>22</v>
      </c>
      <c r="I3" s="23">
        <f t="shared" si="1"/>
        <v>22</v>
      </c>
      <c r="J3" s="23">
        <f t="shared" si="1"/>
        <v>62</v>
      </c>
      <c r="K3" s="23">
        <f t="shared" si="1"/>
        <v>62</v>
      </c>
      <c r="L3" s="23">
        <f t="shared" si="1"/>
        <v>62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70</v>
      </c>
      <c r="T3" s="23">
        <f t="shared" si="1"/>
        <v>70</v>
      </c>
      <c r="U3" s="23">
        <f t="shared" si="1"/>
        <v>22</v>
      </c>
      <c r="V3" s="23">
        <f t="shared" si="1"/>
        <v>22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70</v>
      </c>
      <c r="AA3" s="23">
        <f t="shared" si="1"/>
        <v>70</v>
      </c>
      <c r="AB3" s="23">
        <f t="shared" si="1"/>
        <v>22</v>
      </c>
      <c r="AC3" s="23">
        <f t="shared" si="1"/>
        <v>22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70</v>
      </c>
      <c r="AI3" s="23">
        <f t="shared" si="1"/>
        <v>22</v>
      </c>
      <c r="AJ3" s="23">
        <f t="shared" si="1"/>
        <v>0</v>
      </c>
    </row>
    <row r="4" spans="1:36" ht="24" customHeight="1" x14ac:dyDescent="0.4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4">
      <c r="A5" s="6" t="s">
        <v>66</v>
      </c>
      <c r="B5" s="17">
        <f t="shared" ref="B5:B12" si="2">C5+D5</f>
        <v>157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2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4">
      <c r="A6" s="6" t="s">
        <v>63</v>
      </c>
      <c r="B6" s="17">
        <f t="shared" si="2"/>
        <v>173</v>
      </c>
      <c r="C6" s="17">
        <f t="shared" si="3"/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4">
      <c r="A7" s="6" t="s">
        <v>64</v>
      </c>
      <c r="B7" s="17">
        <f t="shared" si="2"/>
        <v>154</v>
      </c>
      <c r="C7" s="17">
        <f t="shared" si="3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4">
      <c r="A8" s="6" t="s">
        <v>55</v>
      </c>
      <c r="B8" s="17">
        <f t="shared" si="2"/>
        <v>168</v>
      </c>
      <c r="C8" s="17">
        <f t="shared" si="3"/>
        <v>168</v>
      </c>
      <c r="D8" s="17">
        <f t="shared" si="4"/>
        <v>0</v>
      </c>
      <c r="E8" s="17" t="str">
        <f>IFERROR(VLOOKUP(A8,Октябрь!A:AJ,36,FALSE),"")</f>
        <v>Пятид</v>
      </c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4">
      <c r="A9" s="6" t="s">
        <v>56</v>
      </c>
      <c r="B9" s="17">
        <f t="shared" si="2"/>
        <v>136</v>
      </c>
      <c r="C9" s="17">
        <f t="shared" si="3"/>
        <v>136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4" t="s">
        <v>37</v>
      </c>
      <c r="K9" s="14" t="s">
        <v>37</v>
      </c>
      <c r="L9" s="14" t="s">
        <v>37</v>
      </c>
      <c r="M9" s="14" t="s">
        <v>37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2" t="s">
        <v>30</v>
      </c>
      <c r="K10" s="12" t="s">
        <v>30</v>
      </c>
      <c r="L10" s="12" t="s">
        <v>30</v>
      </c>
      <c r="M10" s="12" t="s">
        <v>30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1636</v>
      </c>
      <c r="D18" s="41"/>
      <c r="E18" s="42">
        <f t="shared" ref="E18:AI18" si="8">E1</f>
        <v>45596</v>
      </c>
      <c r="F18" s="42">
        <f t="shared" si="8"/>
        <v>45597</v>
      </c>
      <c r="G18" s="42">
        <f t="shared" si="8"/>
        <v>45598</v>
      </c>
      <c r="H18" s="42">
        <f t="shared" si="8"/>
        <v>45599</v>
      </c>
      <c r="I18" s="42">
        <f t="shared" si="8"/>
        <v>45600</v>
      </c>
      <c r="J18" s="42">
        <f t="shared" si="8"/>
        <v>45601</v>
      </c>
      <c r="K18" s="42">
        <f t="shared" si="8"/>
        <v>45602</v>
      </c>
      <c r="L18" s="42">
        <f t="shared" si="8"/>
        <v>45603</v>
      </c>
      <c r="M18" s="42">
        <f t="shared" si="8"/>
        <v>45604</v>
      </c>
      <c r="N18" s="42">
        <f t="shared" si="8"/>
        <v>45605</v>
      </c>
      <c r="O18" s="42">
        <f t="shared" si="8"/>
        <v>45606</v>
      </c>
      <c r="P18" s="42">
        <f t="shared" si="8"/>
        <v>45607</v>
      </c>
      <c r="Q18" s="42">
        <f t="shared" si="8"/>
        <v>45608</v>
      </c>
      <c r="R18" s="42">
        <f t="shared" si="8"/>
        <v>45609</v>
      </c>
      <c r="S18" s="42">
        <f t="shared" si="8"/>
        <v>45610</v>
      </c>
      <c r="T18" s="42">
        <f t="shared" si="8"/>
        <v>45611</v>
      </c>
      <c r="U18" s="42">
        <f t="shared" si="8"/>
        <v>45612</v>
      </c>
      <c r="V18" s="42">
        <f t="shared" si="8"/>
        <v>45613</v>
      </c>
      <c r="W18" s="42">
        <f t="shared" si="8"/>
        <v>45614</v>
      </c>
      <c r="X18" s="42">
        <f t="shared" si="8"/>
        <v>45615</v>
      </c>
      <c r="Y18" s="42">
        <f t="shared" si="8"/>
        <v>45616</v>
      </c>
      <c r="Z18" s="42">
        <f t="shared" si="8"/>
        <v>45617</v>
      </c>
      <c r="AA18" s="42">
        <f t="shared" si="8"/>
        <v>45618</v>
      </c>
      <c r="AB18" s="42">
        <f t="shared" si="8"/>
        <v>45619</v>
      </c>
      <c r="AC18" s="42">
        <f t="shared" si="8"/>
        <v>45620</v>
      </c>
      <c r="AD18" s="42">
        <f t="shared" si="8"/>
        <v>45621</v>
      </c>
      <c r="AE18" s="42">
        <f t="shared" si="8"/>
        <v>45622</v>
      </c>
      <c r="AF18" s="42">
        <f t="shared" si="8"/>
        <v>45623</v>
      </c>
      <c r="AG18" s="42">
        <f t="shared" si="8"/>
        <v>45624</v>
      </c>
      <c r="AH18" s="42">
        <f t="shared" si="8"/>
        <v>45625</v>
      </c>
      <c r="AI18" s="43">
        <f t="shared" si="8"/>
        <v>45626</v>
      </c>
      <c r="AJ18" s="43"/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112</v>
      </c>
      <c r="D19" s="35"/>
      <c r="E19" s="48"/>
      <c r="F19" s="48">
        <f t="shared" ref="F19:AI19" si="10">IF(IF(F4="День",11,0)+IF(E4="Ночь",2,0)+IF(F4="Ночь",1,0)+IF(F4="Пятид",8,0)=0,"",IF(F4="День",11,0)+IF(E4="Ночь",2,0)+IF(F4="Ночь",1,0)+IF(F4="Пятид",8,0))</f>
        <v>11</v>
      </c>
      <c r="G19" s="48">
        <f t="shared" si="10"/>
        <v>11</v>
      </c>
      <c r="H19" s="48" t="str">
        <f t="shared" si="10"/>
        <v/>
      </c>
      <c r="I19" s="48">
        <f t="shared" si="10"/>
        <v>1</v>
      </c>
      <c r="J19" s="48">
        <f t="shared" si="10"/>
        <v>3</v>
      </c>
      <c r="K19" s="48">
        <f t="shared" si="10"/>
        <v>2</v>
      </c>
      <c r="L19" s="48" t="str">
        <f t="shared" si="10"/>
        <v/>
      </c>
      <c r="M19" s="48" t="str">
        <f t="shared" si="10"/>
        <v/>
      </c>
      <c r="N19" s="48">
        <f t="shared" si="10"/>
        <v>11</v>
      </c>
      <c r="O19" s="48">
        <f t="shared" si="10"/>
        <v>11</v>
      </c>
      <c r="P19" s="48" t="str">
        <f t="shared" si="10"/>
        <v/>
      </c>
      <c r="Q19" s="48">
        <f t="shared" si="10"/>
        <v>1</v>
      </c>
      <c r="R19" s="48">
        <f t="shared" si="10"/>
        <v>3</v>
      </c>
      <c r="S19" s="48">
        <f t="shared" si="10"/>
        <v>2</v>
      </c>
      <c r="T19" s="48" t="str">
        <f t="shared" si="10"/>
        <v/>
      </c>
      <c r="U19" s="48" t="str">
        <f t="shared" si="10"/>
        <v/>
      </c>
      <c r="V19" s="48">
        <f t="shared" si="10"/>
        <v>11</v>
      </c>
      <c r="W19" s="48">
        <f t="shared" si="10"/>
        <v>11</v>
      </c>
      <c r="X19" s="48" t="str">
        <f t="shared" si="10"/>
        <v/>
      </c>
      <c r="Y19" s="48">
        <f t="shared" si="10"/>
        <v>1</v>
      </c>
      <c r="Z19" s="48">
        <f t="shared" si="10"/>
        <v>3</v>
      </c>
      <c r="AA19" s="48">
        <f t="shared" si="10"/>
        <v>2</v>
      </c>
      <c r="AB19" s="48" t="str">
        <f t="shared" si="10"/>
        <v/>
      </c>
      <c r="AC19" s="48" t="str">
        <f t="shared" si="10"/>
        <v/>
      </c>
      <c r="AD19" s="48">
        <f t="shared" si="10"/>
        <v>11</v>
      </c>
      <c r="AE19" s="48">
        <f t="shared" si="10"/>
        <v>11</v>
      </c>
      <c r="AF19" s="48" t="str">
        <f t="shared" si="10"/>
        <v/>
      </c>
      <c r="AG19" s="48">
        <f t="shared" si="10"/>
        <v>1</v>
      </c>
      <c r="AH19" s="48">
        <f t="shared" si="10"/>
        <v>3</v>
      </c>
      <c r="AI19" s="49">
        <f t="shared" si="10"/>
        <v>2</v>
      </c>
      <c r="AJ19" s="49"/>
    </row>
    <row r="20" spans="1:36" ht="15" thickBot="1" x14ac:dyDescent="0.45">
      <c r="A20" s="36"/>
      <c r="B20" s="37" t="s">
        <v>53</v>
      </c>
      <c r="C20" s="37">
        <f t="shared" si="9"/>
        <v>64</v>
      </c>
      <c r="D20" s="37"/>
      <c r="E20" s="38"/>
      <c r="F20" s="38" t="str">
        <f t="shared" ref="F20:AI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>
        <f t="shared" si="11"/>
        <v>2</v>
      </c>
      <c r="J20" s="38">
        <f t="shared" si="11"/>
        <v>8</v>
      </c>
      <c r="K20" s="38">
        <f t="shared" si="11"/>
        <v>6</v>
      </c>
      <c r="L20" s="38" t="str">
        <f t="shared" si="11"/>
        <v/>
      </c>
      <c r="M20" s="38" t="str">
        <f t="shared" si="11"/>
        <v/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>
        <f t="shared" si="11"/>
        <v>2</v>
      </c>
      <c r="R20" s="38">
        <f t="shared" si="11"/>
        <v>8</v>
      </c>
      <c r="S20" s="38">
        <f t="shared" si="11"/>
        <v>6</v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>
        <f t="shared" si="11"/>
        <v>2</v>
      </c>
      <c r="Z20" s="38">
        <f t="shared" si="11"/>
        <v>8</v>
      </c>
      <c r="AA20" s="38">
        <f t="shared" si="11"/>
        <v>6</v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>
        <f t="shared" si="11"/>
        <v>2</v>
      </c>
      <c r="AH20" s="38">
        <f t="shared" si="11"/>
        <v>8</v>
      </c>
      <c r="AI20" s="39">
        <f t="shared" si="11"/>
        <v>6</v>
      </c>
      <c r="AJ20" s="39"/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107</v>
      </c>
      <c r="D21" s="35"/>
      <c r="E21" s="48"/>
      <c r="F21" s="48" t="str">
        <f t="shared" ref="F21:AI21" si="12">IF(IF(F5="День",11,0)+IF(E5="Ночь",2,0)+IF(F5="Ночь",1,0)+IF(F5="Пятид",8,0)=0,"",IF(F5="День",11,0)+IF(E5="Ночь",2,0)+IF(F5="Ночь",1,0)+IF(F5="Пятид",8,0))</f>
        <v/>
      </c>
      <c r="G21" s="48" t="str">
        <f t="shared" si="12"/>
        <v/>
      </c>
      <c r="H21" s="48">
        <f t="shared" si="12"/>
        <v>11</v>
      </c>
      <c r="I21" s="48">
        <f t="shared" si="12"/>
        <v>11</v>
      </c>
      <c r="J21" s="48" t="str">
        <f t="shared" si="12"/>
        <v/>
      </c>
      <c r="K21" s="48">
        <f t="shared" si="12"/>
        <v>1</v>
      </c>
      <c r="L21" s="48">
        <f t="shared" si="12"/>
        <v>3</v>
      </c>
      <c r="M21" s="48">
        <f t="shared" si="12"/>
        <v>2</v>
      </c>
      <c r="N21" s="48" t="str">
        <f t="shared" si="12"/>
        <v/>
      </c>
      <c r="O21" s="48" t="str">
        <f t="shared" si="12"/>
        <v/>
      </c>
      <c r="P21" s="48">
        <f t="shared" si="12"/>
        <v>11</v>
      </c>
      <c r="Q21" s="48">
        <f t="shared" si="12"/>
        <v>11</v>
      </c>
      <c r="R21" s="48" t="str">
        <f t="shared" si="12"/>
        <v/>
      </c>
      <c r="S21" s="48">
        <f t="shared" si="12"/>
        <v>1</v>
      </c>
      <c r="T21" s="48">
        <f t="shared" si="12"/>
        <v>3</v>
      </c>
      <c r="U21" s="48">
        <f t="shared" si="12"/>
        <v>2</v>
      </c>
      <c r="V21" s="48" t="str">
        <f t="shared" si="12"/>
        <v/>
      </c>
      <c r="W21" s="48" t="str">
        <f t="shared" si="12"/>
        <v/>
      </c>
      <c r="X21" s="48">
        <f t="shared" si="12"/>
        <v>11</v>
      </c>
      <c r="Y21" s="48">
        <f t="shared" si="12"/>
        <v>11</v>
      </c>
      <c r="Z21" s="48" t="str">
        <f t="shared" si="12"/>
        <v/>
      </c>
      <c r="AA21" s="48">
        <f t="shared" si="12"/>
        <v>1</v>
      </c>
      <c r="AB21" s="48">
        <f t="shared" si="12"/>
        <v>3</v>
      </c>
      <c r="AC21" s="48">
        <f t="shared" si="12"/>
        <v>2</v>
      </c>
      <c r="AD21" s="48" t="str">
        <f t="shared" si="12"/>
        <v/>
      </c>
      <c r="AE21" s="48" t="str">
        <f t="shared" si="12"/>
        <v/>
      </c>
      <c r="AF21" s="48">
        <f t="shared" si="12"/>
        <v>11</v>
      </c>
      <c r="AG21" s="48">
        <f t="shared" si="12"/>
        <v>11</v>
      </c>
      <c r="AH21" s="48" t="str">
        <f t="shared" si="12"/>
        <v/>
      </c>
      <c r="AI21" s="49">
        <f t="shared" si="12"/>
        <v>1</v>
      </c>
      <c r="AJ21" s="49"/>
    </row>
    <row r="22" spans="1:36" ht="15" thickBot="1" x14ac:dyDescent="0.45">
      <c r="A22" s="36"/>
      <c r="B22" s="37" t="s">
        <v>53</v>
      </c>
      <c r="C22" s="37">
        <f t="shared" si="9"/>
        <v>50</v>
      </c>
      <c r="D22" s="37"/>
      <c r="E22" s="38"/>
      <c r="F22" s="38" t="str">
        <f t="shared" ref="F22:AI22" si="13">IF(IF(E5="Ночь",6,0)+IF(F5="Ночь",2,0)=0,"",IF(E5="Ночь",6,0)+IF(F5="Ночь",2,0))</f>
        <v/>
      </c>
      <c r="G22" s="38" t="str">
        <f t="shared" si="13"/>
        <v/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>
        <f t="shared" si="13"/>
        <v>2</v>
      </c>
      <c r="L22" s="38">
        <f t="shared" si="13"/>
        <v>8</v>
      </c>
      <c r="M22" s="38">
        <f t="shared" si="13"/>
        <v>6</v>
      </c>
      <c r="N22" s="38" t="str">
        <f t="shared" si="13"/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>
        <f t="shared" si="13"/>
        <v>2</v>
      </c>
      <c r="T22" s="38">
        <f t="shared" si="13"/>
        <v>8</v>
      </c>
      <c r="U22" s="38">
        <f t="shared" si="13"/>
        <v>6</v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>
        <f t="shared" si="13"/>
        <v>2</v>
      </c>
      <c r="AB22" s="38">
        <f t="shared" si="13"/>
        <v>8</v>
      </c>
      <c r="AC22" s="38">
        <f t="shared" si="13"/>
        <v>6</v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9">
        <f t="shared" si="13"/>
        <v>2</v>
      </c>
      <c r="AJ22" s="39"/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111</v>
      </c>
      <c r="D23" s="35"/>
      <c r="E23" s="48"/>
      <c r="F23" s="48">
        <f t="shared" ref="F23:AJ23" si="14">IF(IF(F6="День",11,0)+IF(E6="Ночь",2,0)+IF(F6="Ночь",1,0)+IF(F6="Пятид",8,0)=0,"",IF(F6="День",11,0)+IF(E6="Ночь",2,0)+IF(F6="Ночь",1,0)+IF(F6="Пятид",8,0))</f>
        <v>3</v>
      </c>
      <c r="G23" s="48">
        <f t="shared" si="14"/>
        <v>2</v>
      </c>
      <c r="H23" s="48" t="str">
        <f t="shared" si="14"/>
        <v/>
      </c>
      <c r="I23" s="48" t="str">
        <f t="shared" si="14"/>
        <v/>
      </c>
      <c r="J23" s="48">
        <f t="shared" si="14"/>
        <v>11</v>
      </c>
      <c r="K23" s="48">
        <f t="shared" si="14"/>
        <v>11</v>
      </c>
      <c r="L23" s="48" t="str">
        <f t="shared" si="14"/>
        <v/>
      </c>
      <c r="M23" s="48">
        <f t="shared" si="14"/>
        <v>1</v>
      </c>
      <c r="N23" s="48">
        <f t="shared" si="14"/>
        <v>3</v>
      </c>
      <c r="O23" s="48">
        <f t="shared" si="14"/>
        <v>2</v>
      </c>
      <c r="P23" s="48" t="str">
        <f t="shared" si="14"/>
        <v/>
      </c>
      <c r="Q23" s="48" t="str">
        <f t="shared" si="14"/>
        <v/>
      </c>
      <c r="R23" s="48">
        <f t="shared" si="14"/>
        <v>11</v>
      </c>
      <c r="S23" s="48">
        <f t="shared" si="14"/>
        <v>11</v>
      </c>
      <c r="T23" s="48" t="str">
        <f t="shared" si="14"/>
        <v/>
      </c>
      <c r="U23" s="48">
        <f t="shared" si="14"/>
        <v>1</v>
      </c>
      <c r="V23" s="48">
        <f t="shared" si="14"/>
        <v>3</v>
      </c>
      <c r="W23" s="48">
        <f t="shared" si="14"/>
        <v>2</v>
      </c>
      <c r="X23" s="48" t="str">
        <f t="shared" si="14"/>
        <v/>
      </c>
      <c r="Y23" s="48" t="str">
        <f t="shared" si="14"/>
        <v/>
      </c>
      <c r="Z23" s="48">
        <f t="shared" si="14"/>
        <v>11</v>
      </c>
      <c r="AA23" s="48">
        <f t="shared" si="14"/>
        <v>11</v>
      </c>
      <c r="AB23" s="48" t="str">
        <f t="shared" si="14"/>
        <v/>
      </c>
      <c r="AC23" s="48">
        <f t="shared" si="14"/>
        <v>1</v>
      </c>
      <c r="AD23" s="48">
        <f t="shared" si="14"/>
        <v>3</v>
      </c>
      <c r="AE23" s="48">
        <f t="shared" si="14"/>
        <v>2</v>
      </c>
      <c r="AF23" s="48" t="str">
        <f t="shared" si="14"/>
        <v/>
      </c>
      <c r="AG23" s="48" t="str">
        <f t="shared" si="14"/>
        <v/>
      </c>
      <c r="AH23" s="48">
        <f t="shared" si="14"/>
        <v>11</v>
      </c>
      <c r="AI23" s="49">
        <f t="shared" si="14"/>
        <v>11</v>
      </c>
      <c r="AJ23" s="49" t="str">
        <f t="shared" si="14"/>
        <v/>
      </c>
    </row>
    <row r="24" spans="1:36" ht="15" thickBot="1" x14ac:dyDescent="0.45">
      <c r="A24" s="36"/>
      <c r="B24" s="37" t="s">
        <v>53</v>
      </c>
      <c r="C24" s="37">
        <f t="shared" si="9"/>
        <v>62</v>
      </c>
      <c r="D24" s="37"/>
      <c r="E24" s="38"/>
      <c r="F24" s="38">
        <f t="shared" ref="F24:AJ24" si="15">IF(IF(E6="Ночь",6,0)+IF(F6="Ночь",2,0)=0,"",IF(E6="Ночь",6,0)+IF(F6="Ночь",2,0))</f>
        <v>8</v>
      </c>
      <c r="G24" s="38">
        <f t="shared" si="15"/>
        <v>6</v>
      </c>
      <c r="H24" s="38" t="str">
        <f t="shared" si="15"/>
        <v/>
      </c>
      <c r="I24" s="38" t="str">
        <f t="shared" si="15"/>
        <v/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>
        <f t="shared" si="15"/>
        <v>2</v>
      </c>
      <c r="N24" s="38">
        <f t="shared" si="15"/>
        <v>8</v>
      </c>
      <c r="O24" s="38">
        <f t="shared" si="15"/>
        <v>6</v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>
        <f t="shared" si="15"/>
        <v>2</v>
      </c>
      <c r="V24" s="38">
        <f t="shared" si="15"/>
        <v>8</v>
      </c>
      <c r="W24" s="38">
        <f t="shared" si="15"/>
        <v>6</v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>
        <f t="shared" si="15"/>
        <v>2</v>
      </c>
      <c r="AD24" s="38">
        <f t="shared" si="15"/>
        <v>8</v>
      </c>
      <c r="AE24" s="38">
        <f t="shared" si="15"/>
        <v>6</v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9" t="str">
        <f t="shared" si="15"/>
        <v/>
      </c>
      <c r="AJ24" s="39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90</v>
      </c>
      <c r="D25" s="35"/>
      <c r="E25" s="48"/>
      <c r="F25" s="48" t="str">
        <f t="shared" ref="F25:AJ25" si="16">IF(IF(F7="День",11,0)+IF(E7="Ночь",2,0)+IF(F7="Ночь",1,0)+IF(F7="Пятид",8,0)=0,"",IF(F7="День",11,0)+IF(E7="Ночь",2,0)+IF(F7="Ночь",1,0)+IF(F7="Пятид",8,0))</f>
        <v/>
      </c>
      <c r="G25" s="48">
        <f t="shared" si="16"/>
        <v>1</v>
      </c>
      <c r="H25" s="48">
        <f t="shared" si="16"/>
        <v>3</v>
      </c>
      <c r="I25" s="48">
        <f t="shared" si="16"/>
        <v>2</v>
      </c>
      <c r="J25" s="48" t="str">
        <f t="shared" si="16"/>
        <v/>
      </c>
      <c r="K25" s="48" t="str">
        <f t="shared" si="16"/>
        <v/>
      </c>
      <c r="L25" s="48">
        <f t="shared" si="16"/>
        <v>11</v>
      </c>
      <c r="M25" s="48">
        <f t="shared" si="16"/>
        <v>11</v>
      </c>
      <c r="N25" s="48" t="str">
        <f t="shared" si="16"/>
        <v/>
      </c>
      <c r="O25" s="48">
        <f t="shared" si="16"/>
        <v>1</v>
      </c>
      <c r="P25" s="48">
        <f t="shared" si="16"/>
        <v>3</v>
      </c>
      <c r="Q25" s="48">
        <f t="shared" si="16"/>
        <v>2</v>
      </c>
      <c r="R25" s="48" t="str">
        <f t="shared" si="16"/>
        <v/>
      </c>
      <c r="S25" s="48" t="str">
        <f t="shared" si="16"/>
        <v/>
      </c>
      <c r="T25" s="48">
        <f t="shared" si="16"/>
        <v>11</v>
      </c>
      <c r="U25" s="48">
        <f t="shared" si="16"/>
        <v>11</v>
      </c>
      <c r="V25" s="48" t="str">
        <f t="shared" si="16"/>
        <v/>
      </c>
      <c r="W25" s="48">
        <f t="shared" si="16"/>
        <v>1</v>
      </c>
      <c r="X25" s="48">
        <f t="shared" si="16"/>
        <v>3</v>
      </c>
      <c r="Y25" s="48">
        <f t="shared" si="16"/>
        <v>2</v>
      </c>
      <c r="Z25" s="48" t="str">
        <f t="shared" si="16"/>
        <v/>
      </c>
      <c r="AA25" s="48" t="str">
        <f t="shared" si="16"/>
        <v/>
      </c>
      <c r="AB25" s="48">
        <f t="shared" si="16"/>
        <v>11</v>
      </c>
      <c r="AC25" s="48">
        <f t="shared" si="16"/>
        <v>11</v>
      </c>
      <c r="AD25" s="48" t="str">
        <f t="shared" si="16"/>
        <v/>
      </c>
      <c r="AE25" s="48">
        <f t="shared" si="16"/>
        <v>1</v>
      </c>
      <c r="AF25" s="48">
        <f t="shared" si="16"/>
        <v>3</v>
      </c>
      <c r="AG25" s="48">
        <f t="shared" si="16"/>
        <v>2</v>
      </c>
      <c r="AH25" s="48" t="str">
        <f t="shared" si="16"/>
        <v/>
      </c>
      <c r="AI25" s="49" t="str">
        <f t="shared" si="16"/>
        <v/>
      </c>
      <c r="AJ25" s="49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>
        <f t="shared" si="17"/>
        <v>2</v>
      </c>
      <c r="H26" s="38">
        <f t="shared" si="17"/>
        <v>8</v>
      </c>
      <c r="I26" s="38">
        <f t="shared" si="17"/>
        <v>6</v>
      </c>
      <c r="J26" s="38" t="str">
        <f t="shared" si="17"/>
        <v/>
      </c>
      <c r="K26" s="38" t="str">
        <f t="shared" si="17"/>
        <v/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>
        <f t="shared" si="17"/>
        <v>2</v>
      </c>
      <c r="P26" s="38">
        <f t="shared" si="17"/>
        <v>8</v>
      </c>
      <c r="Q26" s="38">
        <f t="shared" si="17"/>
        <v>6</v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>
        <f t="shared" si="17"/>
        <v>2</v>
      </c>
      <c r="X26" s="38">
        <f t="shared" si="17"/>
        <v>8</v>
      </c>
      <c r="Y26" s="38">
        <f t="shared" si="17"/>
        <v>6</v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>
        <f t="shared" si="17"/>
        <v>2</v>
      </c>
      <c r="AF26" s="38">
        <f t="shared" si="17"/>
        <v>8</v>
      </c>
      <c r="AG26" s="38">
        <f t="shared" si="17"/>
        <v>6</v>
      </c>
      <c r="AH26" s="38" t="str">
        <f t="shared" si="17"/>
        <v/>
      </c>
      <c r="AI26" s="39" t="str">
        <f t="shared" si="17"/>
        <v/>
      </c>
      <c r="AJ26" s="39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168</v>
      </c>
      <c r="D27" s="35"/>
      <c r="E27" s="48"/>
      <c r="F27" s="48">
        <f t="shared" ref="F27:AJ27" si="18">IF(IF(F8="День",11,0)+IF(E8="Ночь",2,0)+IF(F8="Ночь",1,0)+IF(F8="Пятид",8,0)=0,"",IF(F8="День",11,0)+IF(E8="Ночь",2,0)+IF(F8="Ночь",1,0)+IF(F8="Пятид",8,0))</f>
        <v>8</v>
      </c>
      <c r="G27" s="48">
        <f t="shared" si="18"/>
        <v>8</v>
      </c>
      <c r="H27" s="48" t="str">
        <f t="shared" si="18"/>
        <v/>
      </c>
      <c r="I27" s="48" t="str">
        <f t="shared" si="18"/>
        <v/>
      </c>
      <c r="J27" s="48">
        <f t="shared" si="18"/>
        <v>8</v>
      </c>
      <c r="K27" s="48">
        <f t="shared" si="18"/>
        <v>8</v>
      </c>
      <c r="L27" s="48">
        <f t="shared" si="18"/>
        <v>8</v>
      </c>
      <c r="M27" s="48">
        <f t="shared" si="18"/>
        <v>8</v>
      </c>
      <c r="N27" s="48" t="str">
        <f t="shared" si="18"/>
        <v/>
      </c>
      <c r="O27" s="48" t="str">
        <f t="shared" si="18"/>
        <v/>
      </c>
      <c r="P27" s="48">
        <f t="shared" si="18"/>
        <v>8</v>
      </c>
      <c r="Q27" s="48">
        <f t="shared" si="18"/>
        <v>8</v>
      </c>
      <c r="R27" s="48">
        <f t="shared" si="18"/>
        <v>8</v>
      </c>
      <c r="S27" s="48">
        <f t="shared" si="18"/>
        <v>8</v>
      </c>
      <c r="T27" s="48">
        <f t="shared" si="18"/>
        <v>8</v>
      </c>
      <c r="U27" s="48" t="str">
        <f t="shared" si="18"/>
        <v/>
      </c>
      <c r="V27" s="48" t="str">
        <f t="shared" si="18"/>
        <v/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>
        <f t="shared" si="18"/>
        <v>8</v>
      </c>
      <c r="AA27" s="48">
        <f t="shared" si="18"/>
        <v>8</v>
      </c>
      <c r="AB27" s="48" t="str">
        <f t="shared" si="18"/>
        <v/>
      </c>
      <c r="AC27" s="48" t="str">
        <f t="shared" si="18"/>
        <v/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>
        <f t="shared" si="18"/>
        <v>8</v>
      </c>
      <c r="AI27" s="49" t="str">
        <f t="shared" si="18"/>
        <v/>
      </c>
      <c r="AJ27" s="49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9" t="str">
        <f t="shared" si="19"/>
        <v/>
      </c>
      <c r="AJ28" s="39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136</v>
      </c>
      <c r="D29" s="45"/>
      <c r="E29" s="46"/>
      <c r="F29" s="46">
        <f t="shared" ref="F29:AJ29" si="20">IF(IF(F9="День",11,0)+IF(E9="Ночь",2,0)+IF(F9="Ночь",1,0)+IF(F9="Пятид",8,0)=0,"",IF(F9="День",11,0)+IF(E9="Ночь",2,0)+IF(F9="Ночь",1,0)+IF(F9="Пятид",8,0))</f>
        <v>8</v>
      </c>
      <c r="G29" s="46">
        <f t="shared" si="20"/>
        <v>8</v>
      </c>
      <c r="H29" s="46" t="str">
        <f t="shared" si="20"/>
        <v/>
      </c>
      <c r="I29" s="46" t="str">
        <f t="shared" si="20"/>
        <v/>
      </c>
      <c r="J29" s="46" t="str">
        <f t="shared" si="20"/>
        <v/>
      </c>
      <c r="K29" s="46" t="str">
        <f t="shared" si="20"/>
        <v/>
      </c>
      <c r="L29" s="46" t="str">
        <f t="shared" si="20"/>
        <v/>
      </c>
      <c r="M29" s="46" t="str">
        <f t="shared" si="20"/>
        <v/>
      </c>
      <c r="N29" s="46" t="str">
        <f t="shared" si="20"/>
        <v/>
      </c>
      <c r="O29" s="46" t="str">
        <f t="shared" si="20"/>
        <v/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>
        <f t="shared" si="20"/>
        <v>8</v>
      </c>
      <c r="T29" s="46">
        <f t="shared" si="20"/>
        <v>8</v>
      </c>
      <c r="U29" s="46" t="str">
        <f t="shared" si="20"/>
        <v/>
      </c>
      <c r="V29" s="46" t="str">
        <f t="shared" si="20"/>
        <v/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>
        <f t="shared" si="20"/>
        <v>8</v>
      </c>
      <c r="AA29" s="46">
        <f t="shared" si="20"/>
        <v>8</v>
      </c>
      <c r="AB29" s="46" t="str">
        <f t="shared" si="20"/>
        <v/>
      </c>
      <c r="AC29" s="46" t="str">
        <f t="shared" si="20"/>
        <v/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>
        <f t="shared" si="20"/>
        <v>8</v>
      </c>
      <c r="AI29" s="47" t="str">
        <f t="shared" si="20"/>
        <v/>
      </c>
      <c r="AJ29" s="47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3" t="str">
        <f t="shared" si="21"/>
        <v/>
      </c>
      <c r="AJ30" s="53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>
        <f t="shared" ref="F31:AJ31" si="22">IF(IF(F10="День",11,0)+IF(E10="Ночь",2,0)+IF(F10="Ночь",1,0)+IF(F10="Пятид",8,0)=0,"",IF(F10="День",11,0)+IF(E10="Ночь",2,0)+IF(F10="Ночь",1,0)+IF(F10="Пятид",8,0))</f>
        <v>8</v>
      </c>
      <c r="G31" s="48">
        <f t="shared" si="22"/>
        <v>8</v>
      </c>
      <c r="H31" s="48" t="str">
        <f t="shared" si="22"/>
        <v/>
      </c>
      <c r="I31" s="48" t="str">
        <f t="shared" si="22"/>
        <v/>
      </c>
      <c r="J31" s="48">
        <f t="shared" si="22"/>
        <v>8</v>
      </c>
      <c r="K31" s="48">
        <f t="shared" si="22"/>
        <v>8</v>
      </c>
      <c r="L31" s="48">
        <f t="shared" si="22"/>
        <v>8</v>
      </c>
      <c r="M31" s="48">
        <f t="shared" si="22"/>
        <v>8</v>
      </c>
      <c r="N31" s="48" t="str">
        <f t="shared" si="22"/>
        <v/>
      </c>
      <c r="O31" s="48" t="str">
        <f t="shared" si="22"/>
        <v/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>
        <f t="shared" si="22"/>
        <v>8</v>
      </c>
      <c r="T31" s="48">
        <f t="shared" si="22"/>
        <v>8</v>
      </c>
      <c r="U31" s="48" t="str">
        <f t="shared" si="22"/>
        <v/>
      </c>
      <c r="V31" s="48" t="str">
        <f t="shared" si="22"/>
        <v/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>
        <f t="shared" si="22"/>
        <v>8</v>
      </c>
      <c r="AA31" s="48">
        <f t="shared" si="22"/>
        <v>8</v>
      </c>
      <c r="AB31" s="48" t="str">
        <f t="shared" si="22"/>
        <v/>
      </c>
      <c r="AC31" s="48" t="str">
        <f t="shared" si="22"/>
        <v/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>
        <f t="shared" si="22"/>
        <v>8</v>
      </c>
      <c r="AI31" s="49" t="str">
        <f t="shared" si="22"/>
        <v/>
      </c>
      <c r="AJ31" s="49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9" t="str">
        <f t="shared" si="23"/>
        <v/>
      </c>
      <c r="AJ32" s="39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>
        <f t="shared" ref="F33:AJ33" si="24">IF(IF(F11="День",11,0)+IF(E11="Ночь",2,0)+IF(F11="Ночь",1,0)+IF(F11="Пятид",8,0)=0,"",IF(F11="День",11,0)+IF(E11="Ночь",2,0)+IF(F11="Ночь",1,0)+IF(F11="Пятид",8,0))</f>
        <v>8</v>
      </c>
      <c r="G33" s="48">
        <f t="shared" si="24"/>
        <v>8</v>
      </c>
      <c r="H33" s="48" t="str">
        <f t="shared" si="24"/>
        <v/>
      </c>
      <c r="I33" s="48" t="str">
        <f t="shared" si="24"/>
        <v/>
      </c>
      <c r="J33" s="48">
        <f t="shared" si="24"/>
        <v>8</v>
      </c>
      <c r="K33" s="48">
        <f t="shared" si="24"/>
        <v>8</v>
      </c>
      <c r="L33" s="48">
        <f t="shared" si="24"/>
        <v>8</v>
      </c>
      <c r="M33" s="48">
        <f t="shared" si="24"/>
        <v>8</v>
      </c>
      <c r="N33" s="48" t="str">
        <f t="shared" si="24"/>
        <v/>
      </c>
      <c r="O33" s="48" t="str">
        <f t="shared" si="24"/>
        <v/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>
        <f t="shared" si="24"/>
        <v>8</v>
      </c>
      <c r="T33" s="48">
        <f t="shared" si="24"/>
        <v>8</v>
      </c>
      <c r="U33" s="48" t="str">
        <f t="shared" si="24"/>
        <v/>
      </c>
      <c r="V33" s="48" t="str">
        <f t="shared" si="24"/>
        <v/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>
        <f t="shared" si="24"/>
        <v>8</v>
      </c>
      <c r="AA33" s="48">
        <f t="shared" si="24"/>
        <v>8</v>
      </c>
      <c r="AB33" s="48" t="str">
        <f t="shared" si="24"/>
        <v/>
      </c>
      <c r="AC33" s="48" t="str">
        <f t="shared" si="24"/>
        <v/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>
        <f t="shared" si="24"/>
        <v>8</v>
      </c>
      <c r="AI33" s="49" t="str">
        <f t="shared" si="24"/>
        <v/>
      </c>
      <c r="AJ33" s="49" t="str">
        <f t="shared" si="24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J34" si="25">IF(IF(E11="Ночь",6,0)+IF(F11="Ночь",2,0)=0,"",IF(E11="Ночь",6,0)+IF(F11="Ночь",2,0))</f>
        <v/>
      </c>
      <c r="G34" s="38" t="str">
        <f t="shared" si="25"/>
        <v/>
      </c>
      <c r="H34" s="38" t="str">
        <f t="shared" si="25"/>
        <v/>
      </c>
      <c r="I34" s="38" t="str">
        <f t="shared" si="25"/>
        <v/>
      </c>
      <c r="J34" s="38" t="str">
        <f t="shared" si="25"/>
        <v/>
      </c>
      <c r="K34" s="38" t="str">
        <f t="shared" si="25"/>
        <v/>
      </c>
      <c r="L34" s="38" t="str">
        <f t="shared" si="25"/>
        <v/>
      </c>
      <c r="M34" s="38" t="str">
        <f t="shared" si="25"/>
        <v/>
      </c>
      <c r="N34" s="38" t="str">
        <f t="shared" si="25"/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9" t="str">
        <f t="shared" si="25"/>
        <v/>
      </c>
      <c r="AJ34" s="39" t="str">
        <f t="shared" si="25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>
        <f t="shared" ref="F35:AJ35" si="26">IF(IF(F12="День",11,0)+IF(E12="Ночь",2,0)+IF(F12="Ночь",1,0)+IF(F12="Пятид",8,0)=0,"",IF(F12="День",11,0)+IF(E12="Ночь",2,0)+IF(F12="Ночь",1,0)+IF(F12="Пятид",8,0))</f>
        <v>8</v>
      </c>
      <c r="G35" s="48">
        <f t="shared" si="26"/>
        <v>8</v>
      </c>
      <c r="H35" s="48" t="str">
        <f t="shared" si="26"/>
        <v/>
      </c>
      <c r="I35" s="48" t="str">
        <f t="shared" si="26"/>
        <v/>
      </c>
      <c r="J35" s="48">
        <f t="shared" si="26"/>
        <v>8</v>
      </c>
      <c r="K35" s="48">
        <f t="shared" si="26"/>
        <v>8</v>
      </c>
      <c r="L35" s="48">
        <f t="shared" si="26"/>
        <v>8</v>
      </c>
      <c r="M35" s="48">
        <f t="shared" si="26"/>
        <v>8</v>
      </c>
      <c r="N35" s="48" t="str">
        <f t="shared" si="26"/>
        <v/>
      </c>
      <c r="O35" s="48" t="str">
        <f t="shared" si="26"/>
        <v/>
      </c>
      <c r="P35" s="48">
        <f t="shared" si="26"/>
        <v>8</v>
      </c>
      <c r="Q35" s="48">
        <f t="shared" si="26"/>
        <v>8</v>
      </c>
      <c r="R35" s="48">
        <f t="shared" si="26"/>
        <v>8</v>
      </c>
      <c r="S35" s="48">
        <f t="shared" si="26"/>
        <v>8</v>
      </c>
      <c r="T35" s="48">
        <f t="shared" si="26"/>
        <v>8</v>
      </c>
      <c r="U35" s="48" t="str">
        <f t="shared" si="26"/>
        <v/>
      </c>
      <c r="V35" s="48" t="str">
        <f t="shared" si="26"/>
        <v/>
      </c>
      <c r="W35" s="48">
        <f t="shared" si="26"/>
        <v>8</v>
      </c>
      <c r="X35" s="48">
        <f t="shared" si="26"/>
        <v>8</v>
      </c>
      <c r="Y35" s="48">
        <f t="shared" si="26"/>
        <v>8</v>
      </c>
      <c r="Z35" s="48">
        <f t="shared" si="26"/>
        <v>8</v>
      </c>
      <c r="AA35" s="48">
        <f t="shared" si="26"/>
        <v>8</v>
      </c>
      <c r="AB35" s="48" t="str">
        <f t="shared" si="26"/>
        <v/>
      </c>
      <c r="AC35" s="48" t="str">
        <f t="shared" si="26"/>
        <v/>
      </c>
      <c r="AD35" s="48">
        <f t="shared" si="26"/>
        <v>8</v>
      </c>
      <c r="AE35" s="48">
        <f t="shared" si="26"/>
        <v>8</v>
      </c>
      <c r="AF35" s="48">
        <f t="shared" si="26"/>
        <v>8</v>
      </c>
      <c r="AG35" s="48">
        <f t="shared" si="26"/>
        <v>8</v>
      </c>
      <c r="AH35" s="48">
        <f t="shared" si="26"/>
        <v>8</v>
      </c>
      <c r="AI35" s="49" t="str">
        <f t="shared" si="26"/>
        <v/>
      </c>
      <c r="AJ35" s="49" t="str">
        <f t="shared" si="26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J36" si="27">IF(IF(E12="Ночь",6,0)+IF(F12="Ночь",2,0)=0,"",IF(E12="Ночь",6,0)+IF(F12="Ночь",2,0))</f>
        <v/>
      </c>
      <c r="G36" s="38" t="str">
        <f t="shared" si="27"/>
        <v/>
      </c>
      <c r="H36" s="38" t="str">
        <f t="shared" si="27"/>
        <v/>
      </c>
      <c r="I36" s="38" t="str">
        <f t="shared" si="27"/>
        <v/>
      </c>
      <c r="J36" s="38" t="str">
        <f t="shared" si="27"/>
        <v/>
      </c>
      <c r="K36" s="38" t="str">
        <f t="shared" si="27"/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9" t="str">
        <f t="shared" si="27"/>
        <v/>
      </c>
      <c r="AJ36" s="39" t="str">
        <f t="shared" si="27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>
        <f t="shared" ref="F37:AJ37" si="28">IF(IF(F13="День",11,0)+IF(E13="Ночь",2,0)+IF(F13="Ночь",1,0)+IF(F13="Пятид",8,0)=0,"",IF(F13="День",11,0)+IF(E13="Ночь",2,0)+IF(F13="Ночь",1,0)+IF(F13="Пятид",8,0))</f>
        <v>8</v>
      </c>
      <c r="G37" s="48">
        <f t="shared" si="28"/>
        <v>8</v>
      </c>
      <c r="H37" s="48" t="str">
        <f t="shared" si="28"/>
        <v/>
      </c>
      <c r="I37" s="48" t="str">
        <f t="shared" si="28"/>
        <v/>
      </c>
      <c r="J37" s="48">
        <f t="shared" si="28"/>
        <v>8</v>
      </c>
      <c r="K37" s="48">
        <f t="shared" si="28"/>
        <v>8</v>
      </c>
      <c r="L37" s="48">
        <f t="shared" si="28"/>
        <v>8</v>
      </c>
      <c r="M37" s="48">
        <f t="shared" si="28"/>
        <v>8</v>
      </c>
      <c r="N37" s="48" t="str">
        <f t="shared" si="28"/>
        <v/>
      </c>
      <c r="O37" s="48" t="str">
        <f t="shared" si="28"/>
        <v/>
      </c>
      <c r="P37" s="48">
        <f t="shared" si="28"/>
        <v>8</v>
      </c>
      <c r="Q37" s="48">
        <f t="shared" si="28"/>
        <v>8</v>
      </c>
      <c r="R37" s="48">
        <f t="shared" si="28"/>
        <v>8</v>
      </c>
      <c r="S37" s="48">
        <f t="shared" si="28"/>
        <v>8</v>
      </c>
      <c r="T37" s="48">
        <f t="shared" si="28"/>
        <v>8</v>
      </c>
      <c r="U37" s="48" t="str">
        <f t="shared" si="28"/>
        <v/>
      </c>
      <c r="V37" s="48" t="str">
        <f t="shared" si="28"/>
        <v/>
      </c>
      <c r="W37" s="48">
        <f t="shared" si="28"/>
        <v>8</v>
      </c>
      <c r="X37" s="48">
        <f t="shared" si="28"/>
        <v>8</v>
      </c>
      <c r="Y37" s="48">
        <f t="shared" si="28"/>
        <v>8</v>
      </c>
      <c r="Z37" s="48">
        <f t="shared" si="28"/>
        <v>8</v>
      </c>
      <c r="AA37" s="48">
        <f t="shared" si="28"/>
        <v>8</v>
      </c>
      <c r="AB37" s="48" t="str">
        <f t="shared" si="28"/>
        <v/>
      </c>
      <c r="AC37" s="48" t="str">
        <f t="shared" si="28"/>
        <v/>
      </c>
      <c r="AD37" s="48">
        <f t="shared" si="28"/>
        <v>8</v>
      </c>
      <c r="AE37" s="48">
        <f t="shared" si="28"/>
        <v>8</v>
      </c>
      <c r="AF37" s="48">
        <f t="shared" si="28"/>
        <v>8</v>
      </c>
      <c r="AG37" s="48">
        <f t="shared" si="28"/>
        <v>8</v>
      </c>
      <c r="AH37" s="48">
        <f t="shared" si="28"/>
        <v>8</v>
      </c>
      <c r="AI37" s="49" t="str">
        <f t="shared" si="28"/>
        <v/>
      </c>
      <c r="AJ37" s="49" t="str">
        <f t="shared" si="28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J38" si="29">IF(IF(E13="Ночь",6,0)+IF(F13="Ночь",2,0)=0,"",IF(E13="Ночь",6,0)+IF(F13="Ночь",2,0))</f>
        <v/>
      </c>
      <c r="G38" s="38" t="str">
        <f t="shared" si="29"/>
        <v/>
      </c>
      <c r="H38" s="38" t="str">
        <f t="shared" si="29"/>
        <v/>
      </c>
      <c r="I38" s="38" t="str">
        <f t="shared" si="29"/>
        <v/>
      </c>
      <c r="J38" s="38" t="str">
        <f t="shared" si="29"/>
        <v/>
      </c>
      <c r="K38" s="38" t="str">
        <f t="shared" si="29"/>
        <v/>
      </c>
      <c r="L38" s="38" t="str">
        <f t="shared" si="29"/>
        <v/>
      </c>
      <c r="M38" s="38" t="str">
        <f t="shared" si="29"/>
        <v/>
      </c>
      <c r="N38" s="38" t="str">
        <f t="shared" si="29"/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9" t="str">
        <f t="shared" si="29"/>
        <v/>
      </c>
      <c r="AJ38" s="39" t="str">
        <f t="shared" si="29"/>
        <v/>
      </c>
    </row>
  </sheetData>
  <mergeCells count="3">
    <mergeCell ref="B1:D1"/>
    <mergeCell ref="A1:A3"/>
    <mergeCell ref="B17:K17"/>
  </mergeCells>
  <conditionalFormatting sqref="AB7:AC7">
    <cfRule type="expression" dxfId="68" priority="8">
      <formula>$E$11=День</formula>
    </cfRule>
  </conditionalFormatting>
  <conditionalFormatting sqref="AE4">
    <cfRule type="expression" dxfId="67" priority="6">
      <formula>$E$11=День</formula>
    </cfRule>
  </conditionalFormatting>
  <conditionalFormatting sqref="AF5:AG5">
    <cfRule type="expression" dxfId="66" priority="5">
      <formula>$E$11=День</formula>
    </cfRule>
  </conditionalFormatting>
  <conditionalFormatting sqref="AH6:AI6">
    <cfRule type="expression" dxfId="65" priority="4">
      <formula>$E$11=День</formula>
    </cfRule>
  </conditionalFormatting>
  <conditionalFormatting sqref="AD4">
    <cfRule type="expression" dxfId="64" priority="7">
      <formula>$E$11=День</formula>
    </cfRule>
  </conditionalFormatting>
  <conditionalFormatting sqref="L7:M7">
    <cfRule type="expression" dxfId="63" priority="18">
      <formula>$E$11=День</formula>
    </cfRule>
  </conditionalFormatting>
  <conditionalFormatting sqref="F4">
    <cfRule type="expression" dxfId="62" priority="22">
      <formula>$E$11=День</formula>
    </cfRule>
  </conditionalFormatting>
  <conditionalFormatting sqref="G4">
    <cfRule type="expression" dxfId="61" priority="21">
      <formula>$E$11=День</formula>
    </cfRule>
  </conditionalFormatting>
  <conditionalFormatting sqref="J6:K6">
    <cfRule type="expression" dxfId="60" priority="19">
      <formula>$E$11=День</formula>
    </cfRule>
  </conditionalFormatting>
  <conditionalFormatting sqref="H5:I5">
    <cfRule type="expression" dxfId="59" priority="20">
      <formula>$E$11=День</formula>
    </cfRule>
  </conditionalFormatting>
  <conditionalFormatting sqref="N4">
    <cfRule type="expression" dxfId="58" priority="17">
      <formula>$E$11=День</formula>
    </cfRule>
  </conditionalFormatting>
  <conditionalFormatting sqref="O4">
    <cfRule type="expression" dxfId="57" priority="16">
      <formula>$E$11=День</formula>
    </cfRule>
  </conditionalFormatting>
  <conditionalFormatting sqref="R6:S6">
    <cfRule type="expression" dxfId="56" priority="14">
      <formula>$E$11=День</formula>
    </cfRule>
  </conditionalFormatting>
  <conditionalFormatting sqref="T7:U7">
    <cfRule type="expression" dxfId="55" priority="13">
      <formula>$E$11=День</formula>
    </cfRule>
  </conditionalFormatting>
  <conditionalFormatting sqref="P5:Q5">
    <cfRule type="expression" dxfId="54" priority="15">
      <formula>$E$11=День</formula>
    </cfRule>
  </conditionalFormatting>
  <conditionalFormatting sqref="V4">
    <cfRule type="expression" dxfId="53" priority="12">
      <formula>$E$11=День</formula>
    </cfRule>
  </conditionalFormatting>
  <conditionalFormatting sqref="W4">
    <cfRule type="expression" dxfId="52" priority="11">
      <formula>$E$11=День</formula>
    </cfRule>
  </conditionalFormatting>
  <conditionalFormatting sqref="Z6:AA6">
    <cfRule type="expression" dxfId="51" priority="9">
      <formula>$E$11=День</formula>
    </cfRule>
  </conditionalFormatting>
  <conditionalFormatting sqref="X5:Y5">
    <cfRule type="expression" dxfId="50" priority="10">
      <formula>$E$11=День</formula>
    </cfRule>
  </conditionalFormatting>
  <conditionalFormatting sqref="AK7">
    <cfRule type="expression" dxfId="49" priority="3">
      <formula>$E$11=День</formula>
    </cfRule>
  </conditionalFormatting>
  <conditionalFormatting sqref="B17:K17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38"/>
  <sheetViews>
    <sheetView zoomScale="85" zoomScaleNormal="85" workbookViewId="0">
      <selection activeCell="A4" sqref="A4:A13"/>
    </sheetView>
  </sheetViews>
  <sheetFormatPr defaultColWidth="7" defaultRowHeight="24" customHeight="1" x14ac:dyDescent="0.4"/>
  <cols>
    <col min="1" max="1" width="21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4">
      <c r="A3" s="60"/>
      <c r="B3" s="17">
        <f>SUM(B4:B13)</f>
        <v>1610</v>
      </c>
      <c r="C3" s="55">
        <f>SUM(C4:C13)</f>
        <v>1362</v>
      </c>
      <c r="D3" s="55">
        <f>SUM(D4:D13)</f>
        <v>248</v>
      </c>
      <c r="E3" s="17"/>
      <c r="F3" s="23">
        <f t="shared" ref="F3:AJ3" si="1">COUNTIF(F4:F19,"Ночь")*11+COUNTIF(F4:F19,"День")*11+COUNTIF(F4:F19,"Пятид")*8</f>
        <v>22</v>
      </c>
      <c r="G3" s="23">
        <f t="shared" si="1"/>
        <v>62</v>
      </c>
      <c r="H3" s="23">
        <f t="shared" si="1"/>
        <v>62</v>
      </c>
      <c r="I3" s="23">
        <f t="shared" si="1"/>
        <v>62</v>
      </c>
      <c r="J3" s="23">
        <f t="shared" si="1"/>
        <v>62</v>
      </c>
      <c r="K3" s="23">
        <f t="shared" si="1"/>
        <v>62</v>
      </c>
      <c r="L3" s="23">
        <f t="shared" si="1"/>
        <v>22</v>
      </c>
      <c r="M3" s="23">
        <f t="shared" si="1"/>
        <v>22</v>
      </c>
      <c r="N3" s="23">
        <f t="shared" si="1"/>
        <v>62</v>
      </c>
      <c r="O3" s="23">
        <f t="shared" si="1"/>
        <v>62</v>
      </c>
      <c r="P3" s="23">
        <f t="shared" si="1"/>
        <v>62</v>
      </c>
      <c r="Q3" s="23">
        <f t="shared" si="1"/>
        <v>62</v>
      </c>
      <c r="R3" s="23">
        <f t="shared" si="1"/>
        <v>62</v>
      </c>
      <c r="S3" s="23">
        <f t="shared" si="1"/>
        <v>22</v>
      </c>
      <c r="T3" s="23">
        <f t="shared" si="1"/>
        <v>22</v>
      </c>
      <c r="U3" s="23">
        <f t="shared" si="1"/>
        <v>70</v>
      </c>
      <c r="V3" s="23">
        <f t="shared" si="1"/>
        <v>70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22</v>
      </c>
      <c r="AA3" s="23">
        <f t="shared" si="1"/>
        <v>22</v>
      </c>
      <c r="AB3" s="23">
        <f t="shared" si="1"/>
        <v>70</v>
      </c>
      <c r="AC3" s="23">
        <f t="shared" si="1"/>
        <v>70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4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4">
      <c r="A5" s="6" t="s">
        <v>66</v>
      </c>
      <c r="B5" s="17">
        <f t="shared" ref="B5:B12" si="2">C5+D5</f>
        <v>173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2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4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4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4">
      <c r="A8" s="6" t="s">
        <v>55</v>
      </c>
      <c r="B8" s="17">
        <f t="shared" si="2"/>
        <v>88</v>
      </c>
      <c r="C8" s="17">
        <f t="shared" si="3"/>
        <v>88</v>
      </c>
      <c r="D8" s="17">
        <f t="shared" si="4"/>
        <v>0</v>
      </c>
      <c r="E8" s="17">
        <f>IFERROR(VLOOKUP(A8,Ноябрь!A:AJ,35,FALSE),"")</f>
        <v>0</v>
      </c>
      <c r="F8" s="7"/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14" t="s">
        <v>37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4">
      <c r="A9" s="6" t="s">
        <v>56</v>
      </c>
      <c r="B9" s="17">
        <f t="shared" si="2"/>
        <v>168</v>
      </c>
      <c r="C9" s="17">
        <f t="shared" si="3"/>
        <v>168</v>
      </c>
      <c r="D9" s="17">
        <f t="shared" si="4"/>
        <v>0</v>
      </c>
      <c r="E9" s="17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1610</v>
      </c>
      <c r="D18" s="41"/>
      <c r="E18" s="42">
        <f t="shared" ref="E18:AJ18" si="8">E1</f>
        <v>45626</v>
      </c>
      <c r="F18" s="42">
        <f t="shared" si="8"/>
        <v>45627</v>
      </c>
      <c r="G18" s="42">
        <f t="shared" si="8"/>
        <v>45628</v>
      </c>
      <c r="H18" s="42">
        <f t="shared" si="8"/>
        <v>45629</v>
      </c>
      <c r="I18" s="42">
        <f t="shared" si="8"/>
        <v>45630</v>
      </c>
      <c r="J18" s="42">
        <f t="shared" si="8"/>
        <v>45631</v>
      </c>
      <c r="K18" s="42">
        <f t="shared" si="8"/>
        <v>45632</v>
      </c>
      <c r="L18" s="42">
        <f t="shared" si="8"/>
        <v>45633</v>
      </c>
      <c r="M18" s="42">
        <f t="shared" si="8"/>
        <v>45634</v>
      </c>
      <c r="N18" s="42">
        <f t="shared" si="8"/>
        <v>45635</v>
      </c>
      <c r="O18" s="42">
        <f t="shared" si="8"/>
        <v>45636</v>
      </c>
      <c r="P18" s="42">
        <f t="shared" si="8"/>
        <v>45637</v>
      </c>
      <c r="Q18" s="42">
        <f t="shared" si="8"/>
        <v>45638</v>
      </c>
      <c r="R18" s="42">
        <f t="shared" si="8"/>
        <v>45639</v>
      </c>
      <c r="S18" s="42">
        <f t="shared" si="8"/>
        <v>45640</v>
      </c>
      <c r="T18" s="42">
        <f t="shared" si="8"/>
        <v>45641</v>
      </c>
      <c r="U18" s="42">
        <f t="shared" si="8"/>
        <v>45642</v>
      </c>
      <c r="V18" s="42">
        <f t="shared" si="8"/>
        <v>45643</v>
      </c>
      <c r="W18" s="42">
        <f t="shared" si="8"/>
        <v>45644</v>
      </c>
      <c r="X18" s="42">
        <f t="shared" si="8"/>
        <v>45645</v>
      </c>
      <c r="Y18" s="42">
        <f t="shared" si="8"/>
        <v>45646</v>
      </c>
      <c r="Z18" s="42">
        <f t="shared" si="8"/>
        <v>45647</v>
      </c>
      <c r="AA18" s="42">
        <f t="shared" si="8"/>
        <v>45648</v>
      </c>
      <c r="AB18" s="42">
        <f t="shared" si="8"/>
        <v>45649</v>
      </c>
      <c r="AC18" s="42">
        <f t="shared" si="8"/>
        <v>45650</v>
      </c>
      <c r="AD18" s="42">
        <f t="shared" si="8"/>
        <v>45651</v>
      </c>
      <c r="AE18" s="42">
        <f t="shared" si="8"/>
        <v>45652</v>
      </c>
      <c r="AF18" s="42">
        <f t="shared" si="8"/>
        <v>45653</v>
      </c>
      <c r="AG18" s="42">
        <f t="shared" si="8"/>
        <v>45654</v>
      </c>
      <c r="AH18" s="42">
        <f t="shared" si="8"/>
        <v>45655</v>
      </c>
      <c r="AI18" s="43">
        <f t="shared" si="8"/>
        <v>45656</v>
      </c>
      <c r="AJ18" s="43">
        <f t="shared" si="8"/>
        <v>45657</v>
      </c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110</v>
      </c>
      <c r="D19" s="35"/>
      <c r="E19" s="48"/>
      <c r="F19" s="48" t="str">
        <f t="shared" ref="F19:AJ19" si="10">IF(IF(F4="День",11,0)+IF(E4="Ночь",2,0)+IF(F4="Ночь",1,0)+IF(F4="Пятид",8,0)=0,"",IF(F4="День",11,0)+IF(E4="Ночь",2,0)+IF(F4="Ночь",1,0)+IF(F4="Пятид",8,0))</f>
        <v/>
      </c>
      <c r="G19" s="48" t="str">
        <f t="shared" si="10"/>
        <v/>
      </c>
      <c r="H19" s="48">
        <f t="shared" si="10"/>
        <v>11</v>
      </c>
      <c r="I19" s="48">
        <f t="shared" si="10"/>
        <v>11</v>
      </c>
      <c r="J19" s="48" t="str">
        <f t="shared" si="10"/>
        <v/>
      </c>
      <c r="K19" s="48">
        <f t="shared" si="10"/>
        <v>1</v>
      </c>
      <c r="L19" s="48">
        <f t="shared" si="10"/>
        <v>3</v>
      </c>
      <c r="M19" s="48">
        <f t="shared" si="10"/>
        <v>2</v>
      </c>
      <c r="N19" s="48" t="str">
        <f t="shared" si="10"/>
        <v/>
      </c>
      <c r="O19" s="48" t="str">
        <f t="shared" si="10"/>
        <v/>
      </c>
      <c r="P19" s="48">
        <f t="shared" si="10"/>
        <v>11</v>
      </c>
      <c r="Q19" s="48">
        <f t="shared" si="10"/>
        <v>11</v>
      </c>
      <c r="R19" s="48" t="str">
        <f t="shared" si="10"/>
        <v/>
      </c>
      <c r="S19" s="48">
        <f t="shared" si="10"/>
        <v>1</v>
      </c>
      <c r="T19" s="48">
        <f t="shared" si="10"/>
        <v>3</v>
      </c>
      <c r="U19" s="48">
        <f t="shared" si="10"/>
        <v>2</v>
      </c>
      <c r="V19" s="48" t="str">
        <f t="shared" si="10"/>
        <v/>
      </c>
      <c r="W19" s="48" t="str">
        <f t="shared" si="10"/>
        <v/>
      </c>
      <c r="X19" s="48">
        <f t="shared" si="10"/>
        <v>11</v>
      </c>
      <c r="Y19" s="48">
        <f t="shared" si="10"/>
        <v>11</v>
      </c>
      <c r="Z19" s="48" t="str">
        <f t="shared" si="10"/>
        <v/>
      </c>
      <c r="AA19" s="48">
        <f t="shared" si="10"/>
        <v>1</v>
      </c>
      <c r="AB19" s="48">
        <f t="shared" si="10"/>
        <v>3</v>
      </c>
      <c r="AC19" s="48">
        <f t="shared" si="10"/>
        <v>2</v>
      </c>
      <c r="AD19" s="48" t="str">
        <f t="shared" si="10"/>
        <v/>
      </c>
      <c r="AE19" s="48" t="str">
        <f t="shared" si="10"/>
        <v/>
      </c>
      <c r="AF19" s="48">
        <f t="shared" si="10"/>
        <v>11</v>
      </c>
      <c r="AG19" s="48">
        <f t="shared" si="10"/>
        <v>11</v>
      </c>
      <c r="AH19" s="48" t="str">
        <f t="shared" si="10"/>
        <v/>
      </c>
      <c r="AI19" s="48">
        <f t="shared" si="10"/>
        <v>1</v>
      </c>
      <c r="AJ19" s="48">
        <f t="shared" si="10"/>
        <v>3</v>
      </c>
    </row>
    <row r="20" spans="1:36" ht="15" thickBot="1" x14ac:dyDescent="0.45">
      <c r="A20" s="36"/>
      <c r="B20" s="37" t="s">
        <v>53</v>
      </c>
      <c r="C20" s="37">
        <f t="shared" si="9"/>
        <v>58</v>
      </c>
      <c r="D20" s="37"/>
      <c r="E20" s="38"/>
      <c r="F20" s="38" t="str">
        <f t="shared" ref="F20:AJ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 t="str">
        <f t="shared" si="11"/>
        <v/>
      </c>
      <c r="J20" s="38" t="str">
        <f t="shared" si="11"/>
        <v/>
      </c>
      <c r="K20" s="38">
        <f t="shared" si="11"/>
        <v>2</v>
      </c>
      <c r="L20" s="38">
        <f t="shared" si="11"/>
        <v>8</v>
      </c>
      <c r="M20" s="38">
        <f t="shared" si="11"/>
        <v>6</v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>
        <f t="shared" si="11"/>
        <v>2</v>
      </c>
      <c r="T20" s="38">
        <f t="shared" si="11"/>
        <v>8</v>
      </c>
      <c r="U20" s="38">
        <f t="shared" si="11"/>
        <v>6</v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>
        <f t="shared" si="11"/>
        <v>2</v>
      </c>
      <c r="AB20" s="38">
        <f t="shared" si="11"/>
        <v>8</v>
      </c>
      <c r="AC20" s="38">
        <f t="shared" si="11"/>
        <v>6</v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>
        <f t="shared" si="11"/>
        <v>2</v>
      </c>
      <c r="AJ20" s="38">
        <f t="shared" si="11"/>
        <v>8</v>
      </c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111</v>
      </c>
      <c r="D21" s="35"/>
      <c r="E21" s="48"/>
      <c r="F21" s="48">
        <f t="shared" ref="F21:AJ21" si="12">IF(IF(F5="День",11,0)+IF(E5="Ночь",2,0)+IF(F5="Ночь",1,0)+IF(F5="Пятид",8,0)=0,"",IF(F5="День",11,0)+IF(E5="Ночь",2,0)+IF(F5="Ночь",1,0)+IF(F5="Пятид",8,0))</f>
        <v>3</v>
      </c>
      <c r="G21" s="48">
        <f t="shared" si="12"/>
        <v>2</v>
      </c>
      <c r="H21" s="48" t="str">
        <f t="shared" si="12"/>
        <v/>
      </c>
      <c r="I21" s="48" t="str">
        <f t="shared" si="12"/>
        <v/>
      </c>
      <c r="J21" s="48">
        <f t="shared" si="12"/>
        <v>11</v>
      </c>
      <c r="K21" s="48">
        <f t="shared" si="12"/>
        <v>11</v>
      </c>
      <c r="L21" s="48" t="str">
        <f t="shared" si="12"/>
        <v/>
      </c>
      <c r="M21" s="48">
        <f t="shared" si="12"/>
        <v>1</v>
      </c>
      <c r="N21" s="48">
        <f t="shared" si="12"/>
        <v>3</v>
      </c>
      <c r="O21" s="48">
        <f t="shared" si="12"/>
        <v>2</v>
      </c>
      <c r="P21" s="48" t="str">
        <f t="shared" si="12"/>
        <v/>
      </c>
      <c r="Q21" s="48" t="str">
        <f t="shared" si="12"/>
        <v/>
      </c>
      <c r="R21" s="48">
        <f t="shared" si="12"/>
        <v>11</v>
      </c>
      <c r="S21" s="48">
        <f t="shared" si="12"/>
        <v>11</v>
      </c>
      <c r="T21" s="48" t="str">
        <f t="shared" si="12"/>
        <v/>
      </c>
      <c r="U21" s="48">
        <f t="shared" si="12"/>
        <v>1</v>
      </c>
      <c r="V21" s="48">
        <f t="shared" si="12"/>
        <v>3</v>
      </c>
      <c r="W21" s="48">
        <f t="shared" si="12"/>
        <v>2</v>
      </c>
      <c r="X21" s="48" t="str">
        <f t="shared" si="12"/>
        <v/>
      </c>
      <c r="Y21" s="48" t="str">
        <f t="shared" si="12"/>
        <v/>
      </c>
      <c r="Z21" s="48">
        <f t="shared" si="12"/>
        <v>11</v>
      </c>
      <c r="AA21" s="48">
        <f t="shared" si="12"/>
        <v>11</v>
      </c>
      <c r="AB21" s="48" t="str">
        <f t="shared" si="12"/>
        <v/>
      </c>
      <c r="AC21" s="48">
        <f t="shared" si="12"/>
        <v>1</v>
      </c>
      <c r="AD21" s="48">
        <f t="shared" si="12"/>
        <v>3</v>
      </c>
      <c r="AE21" s="48">
        <f t="shared" si="12"/>
        <v>2</v>
      </c>
      <c r="AF21" s="48" t="str">
        <f t="shared" si="12"/>
        <v/>
      </c>
      <c r="AG21" s="48" t="str">
        <f t="shared" si="12"/>
        <v/>
      </c>
      <c r="AH21" s="48">
        <f t="shared" si="12"/>
        <v>11</v>
      </c>
      <c r="AI21" s="48">
        <f t="shared" si="12"/>
        <v>11</v>
      </c>
      <c r="AJ21" s="48" t="str">
        <f t="shared" si="12"/>
        <v/>
      </c>
    </row>
    <row r="22" spans="1:36" ht="15" thickBot="1" x14ac:dyDescent="0.45">
      <c r="A22" s="36"/>
      <c r="B22" s="37" t="s">
        <v>53</v>
      </c>
      <c r="C22" s="37">
        <f t="shared" si="9"/>
        <v>62</v>
      </c>
      <c r="D22" s="37"/>
      <c r="E22" s="38"/>
      <c r="F22" s="38">
        <f t="shared" ref="F22:AJ22" si="13">IF(IF(E5="Ночь",6,0)+IF(F5="Ночь",2,0)=0,"",IF(E5="Ночь",6,0)+IF(F5="Ночь",2,0))</f>
        <v>8</v>
      </c>
      <c r="G22" s="38">
        <f t="shared" si="13"/>
        <v>6</v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 t="str">
        <f t="shared" si="13"/>
        <v/>
      </c>
      <c r="L22" s="38" t="str">
        <f t="shared" si="13"/>
        <v/>
      </c>
      <c r="M22" s="38">
        <f t="shared" si="13"/>
        <v>2</v>
      </c>
      <c r="N22" s="38">
        <f t="shared" si="13"/>
        <v>8</v>
      </c>
      <c r="O22" s="38">
        <f t="shared" si="13"/>
        <v>6</v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>
        <f t="shared" si="13"/>
        <v>2</v>
      </c>
      <c r="V22" s="38">
        <f t="shared" si="13"/>
        <v>8</v>
      </c>
      <c r="W22" s="38">
        <f t="shared" si="13"/>
        <v>6</v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>
        <f t="shared" si="13"/>
        <v>2</v>
      </c>
      <c r="AD22" s="38">
        <f t="shared" si="13"/>
        <v>8</v>
      </c>
      <c r="AE22" s="38">
        <f t="shared" si="13"/>
        <v>6</v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101</v>
      </c>
      <c r="D23" s="35"/>
      <c r="E23" s="48"/>
      <c r="F23" s="48" t="str">
        <f t="shared" ref="F23:AJ23" si="14">IF(IF(F6="День",11,0)+IF(E6="Ночь",2,0)+IF(F6="Ночь",1,0)+IF(F6="Пятид",8,0)=0,"",IF(F6="День",11,0)+IF(E6="Ночь",2,0)+IF(F6="Ночь",1,0)+IF(F6="Пятид",8,0))</f>
        <v/>
      </c>
      <c r="G23" s="48">
        <f t="shared" si="14"/>
        <v>1</v>
      </c>
      <c r="H23" s="48">
        <f t="shared" si="14"/>
        <v>3</v>
      </c>
      <c r="I23" s="48">
        <f t="shared" si="14"/>
        <v>2</v>
      </c>
      <c r="J23" s="48" t="str">
        <f t="shared" si="14"/>
        <v/>
      </c>
      <c r="K23" s="48" t="str">
        <f t="shared" si="14"/>
        <v/>
      </c>
      <c r="L23" s="48">
        <f t="shared" si="14"/>
        <v>11</v>
      </c>
      <c r="M23" s="48">
        <f t="shared" si="14"/>
        <v>11</v>
      </c>
      <c r="N23" s="48" t="str">
        <f t="shared" si="14"/>
        <v/>
      </c>
      <c r="O23" s="48">
        <f t="shared" si="14"/>
        <v>1</v>
      </c>
      <c r="P23" s="48">
        <f t="shared" si="14"/>
        <v>3</v>
      </c>
      <c r="Q23" s="48">
        <f t="shared" si="14"/>
        <v>2</v>
      </c>
      <c r="R23" s="48" t="str">
        <f t="shared" si="14"/>
        <v/>
      </c>
      <c r="S23" s="48" t="str">
        <f t="shared" si="14"/>
        <v/>
      </c>
      <c r="T23" s="48">
        <f t="shared" si="14"/>
        <v>11</v>
      </c>
      <c r="U23" s="48">
        <f t="shared" si="14"/>
        <v>11</v>
      </c>
      <c r="V23" s="48" t="str">
        <f t="shared" si="14"/>
        <v/>
      </c>
      <c r="W23" s="48">
        <f t="shared" si="14"/>
        <v>1</v>
      </c>
      <c r="X23" s="48">
        <f t="shared" si="14"/>
        <v>3</v>
      </c>
      <c r="Y23" s="48">
        <f t="shared" si="14"/>
        <v>2</v>
      </c>
      <c r="Z23" s="48" t="str">
        <f t="shared" si="14"/>
        <v/>
      </c>
      <c r="AA23" s="48" t="str">
        <f t="shared" si="14"/>
        <v/>
      </c>
      <c r="AB23" s="48">
        <f t="shared" si="14"/>
        <v>11</v>
      </c>
      <c r="AC23" s="48">
        <f t="shared" si="14"/>
        <v>11</v>
      </c>
      <c r="AD23" s="48" t="str">
        <f t="shared" si="14"/>
        <v/>
      </c>
      <c r="AE23" s="48">
        <f t="shared" si="14"/>
        <v>1</v>
      </c>
      <c r="AF23" s="48">
        <f t="shared" si="14"/>
        <v>3</v>
      </c>
      <c r="AG23" s="48">
        <f t="shared" si="14"/>
        <v>2</v>
      </c>
      <c r="AH23" s="48" t="str">
        <f t="shared" si="14"/>
        <v/>
      </c>
      <c r="AI23" s="48" t="str">
        <f t="shared" si="14"/>
        <v/>
      </c>
      <c r="AJ23" s="48">
        <f t="shared" si="14"/>
        <v>11</v>
      </c>
    </row>
    <row r="24" spans="1:36" ht="15" thickBot="1" x14ac:dyDescent="0.45">
      <c r="A24" s="36"/>
      <c r="B24" s="37" t="s">
        <v>53</v>
      </c>
      <c r="C24" s="37">
        <f t="shared" si="9"/>
        <v>64</v>
      </c>
      <c r="D24" s="37"/>
      <c r="E24" s="38"/>
      <c r="F24" s="38" t="str">
        <f t="shared" ref="F24:AJ24" si="15">IF(IF(E6="Ночь",6,0)+IF(F6="Ночь",2,0)=0,"",IF(E6="Ночь",6,0)+IF(F6="Ночь",2,0))</f>
        <v/>
      </c>
      <c r="G24" s="38">
        <f t="shared" si="15"/>
        <v>2</v>
      </c>
      <c r="H24" s="38">
        <f t="shared" si="15"/>
        <v>8</v>
      </c>
      <c r="I24" s="38">
        <f t="shared" si="15"/>
        <v>6</v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 t="str">
        <f t="shared" si="15"/>
        <v/>
      </c>
      <c r="N24" s="38" t="str">
        <f t="shared" si="15"/>
        <v/>
      </c>
      <c r="O24" s="38">
        <f t="shared" si="15"/>
        <v>2</v>
      </c>
      <c r="P24" s="38">
        <f t="shared" si="15"/>
        <v>8</v>
      </c>
      <c r="Q24" s="38">
        <f t="shared" si="15"/>
        <v>6</v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>
        <f t="shared" si="15"/>
        <v>2</v>
      </c>
      <c r="X24" s="38">
        <f t="shared" si="15"/>
        <v>8</v>
      </c>
      <c r="Y24" s="38">
        <f t="shared" si="15"/>
        <v>6</v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>
        <f t="shared" si="15"/>
        <v>2</v>
      </c>
      <c r="AF24" s="38">
        <f t="shared" si="15"/>
        <v>8</v>
      </c>
      <c r="AG24" s="38">
        <f t="shared" si="15"/>
        <v>6</v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112</v>
      </c>
      <c r="D25" s="35"/>
      <c r="E25" s="48"/>
      <c r="F25" s="48">
        <f t="shared" ref="F25:AJ25" si="16">IF(IF(F7="День",11,0)+IF(E7="Ночь",2,0)+IF(F7="Ночь",1,0)+IF(F7="Пятид",8,0)=0,"",IF(F7="День",11,0)+IF(E7="Ночь",2,0)+IF(F7="Ночь",1,0)+IF(F7="Пятид",8,0))</f>
        <v>11</v>
      </c>
      <c r="G25" s="48">
        <f t="shared" si="16"/>
        <v>11</v>
      </c>
      <c r="H25" s="48" t="str">
        <f t="shared" si="16"/>
        <v/>
      </c>
      <c r="I25" s="48">
        <f t="shared" si="16"/>
        <v>1</v>
      </c>
      <c r="J25" s="48">
        <f t="shared" si="16"/>
        <v>3</v>
      </c>
      <c r="K25" s="48">
        <f t="shared" si="16"/>
        <v>2</v>
      </c>
      <c r="L25" s="48" t="str">
        <f t="shared" si="16"/>
        <v/>
      </c>
      <c r="M25" s="48" t="str">
        <f t="shared" si="16"/>
        <v/>
      </c>
      <c r="N25" s="48">
        <f t="shared" si="16"/>
        <v>11</v>
      </c>
      <c r="O25" s="48">
        <f t="shared" si="16"/>
        <v>11</v>
      </c>
      <c r="P25" s="48" t="str">
        <f t="shared" si="16"/>
        <v/>
      </c>
      <c r="Q25" s="48">
        <f t="shared" si="16"/>
        <v>1</v>
      </c>
      <c r="R25" s="48">
        <f t="shared" si="16"/>
        <v>3</v>
      </c>
      <c r="S25" s="48">
        <f t="shared" si="16"/>
        <v>2</v>
      </c>
      <c r="T25" s="48" t="str">
        <f t="shared" si="16"/>
        <v/>
      </c>
      <c r="U25" s="48" t="str">
        <f t="shared" si="16"/>
        <v/>
      </c>
      <c r="V25" s="48">
        <f t="shared" si="16"/>
        <v>11</v>
      </c>
      <c r="W25" s="48">
        <f t="shared" si="16"/>
        <v>11</v>
      </c>
      <c r="X25" s="48" t="str">
        <f t="shared" si="16"/>
        <v/>
      </c>
      <c r="Y25" s="48">
        <f t="shared" si="16"/>
        <v>1</v>
      </c>
      <c r="Z25" s="48">
        <f t="shared" si="16"/>
        <v>3</v>
      </c>
      <c r="AA25" s="48">
        <f t="shared" si="16"/>
        <v>2</v>
      </c>
      <c r="AB25" s="48" t="str">
        <f t="shared" si="16"/>
        <v/>
      </c>
      <c r="AC25" s="48" t="str">
        <f t="shared" si="16"/>
        <v/>
      </c>
      <c r="AD25" s="48">
        <f t="shared" si="16"/>
        <v>11</v>
      </c>
      <c r="AE25" s="48">
        <f t="shared" si="16"/>
        <v>11</v>
      </c>
      <c r="AF25" s="48" t="str">
        <f t="shared" si="16"/>
        <v/>
      </c>
      <c r="AG25" s="48">
        <f t="shared" si="16"/>
        <v>1</v>
      </c>
      <c r="AH25" s="48">
        <f t="shared" si="16"/>
        <v>3</v>
      </c>
      <c r="AI25" s="48">
        <f t="shared" si="16"/>
        <v>2</v>
      </c>
      <c r="AJ25" s="48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 t="str">
        <f t="shared" si="17"/>
        <v/>
      </c>
      <c r="H26" s="38" t="str">
        <f t="shared" si="17"/>
        <v/>
      </c>
      <c r="I26" s="38">
        <f t="shared" si="17"/>
        <v>2</v>
      </c>
      <c r="J26" s="38">
        <f t="shared" si="17"/>
        <v>8</v>
      </c>
      <c r="K26" s="38">
        <f t="shared" si="17"/>
        <v>6</v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 t="str">
        <f t="shared" si="17"/>
        <v/>
      </c>
      <c r="P26" s="38" t="str">
        <f t="shared" si="17"/>
        <v/>
      </c>
      <c r="Q26" s="38">
        <f t="shared" si="17"/>
        <v>2</v>
      </c>
      <c r="R26" s="38">
        <f t="shared" si="17"/>
        <v>8</v>
      </c>
      <c r="S26" s="38">
        <f t="shared" si="17"/>
        <v>6</v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>
        <f t="shared" si="17"/>
        <v>2</v>
      </c>
      <c r="Z26" s="38">
        <f t="shared" si="17"/>
        <v>8</v>
      </c>
      <c r="AA26" s="38">
        <f t="shared" si="17"/>
        <v>6</v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>
        <f t="shared" si="17"/>
        <v>2</v>
      </c>
      <c r="AH26" s="38">
        <f t="shared" si="17"/>
        <v>8</v>
      </c>
      <c r="AI26" s="38">
        <f t="shared" si="17"/>
        <v>6</v>
      </c>
      <c r="AJ26" s="38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88</v>
      </c>
      <c r="D27" s="35"/>
      <c r="E27" s="48"/>
      <c r="F27" s="48" t="str">
        <f t="shared" ref="F27:AJ27" si="18">IF(IF(F8="День",11,0)+IF(E8="Ночь",2,0)+IF(F8="Ночь",1,0)+IF(F8="Пятид",8,0)=0,"",IF(F8="День",11,0)+IF(E8="Ночь",2,0)+IF(F8="Ночь",1,0)+IF(F8="Пятид",8,0))</f>
        <v/>
      </c>
      <c r="G27" s="48" t="str">
        <f t="shared" si="18"/>
        <v/>
      </c>
      <c r="H27" s="48" t="str">
        <f t="shared" si="18"/>
        <v/>
      </c>
      <c r="I27" s="48" t="str">
        <f t="shared" si="18"/>
        <v/>
      </c>
      <c r="J27" s="48" t="str">
        <f t="shared" si="18"/>
        <v/>
      </c>
      <c r="K27" s="48" t="str">
        <f t="shared" si="18"/>
        <v/>
      </c>
      <c r="L27" s="48" t="str">
        <f t="shared" si="18"/>
        <v/>
      </c>
      <c r="M27" s="48" t="str">
        <f t="shared" si="18"/>
        <v/>
      </c>
      <c r="N27" s="48" t="str">
        <f t="shared" si="18"/>
        <v/>
      </c>
      <c r="O27" s="48" t="str">
        <f t="shared" si="18"/>
        <v/>
      </c>
      <c r="P27" s="48" t="str">
        <f t="shared" si="18"/>
        <v/>
      </c>
      <c r="Q27" s="48" t="str">
        <f t="shared" si="18"/>
        <v/>
      </c>
      <c r="R27" s="48" t="str">
        <f t="shared" si="18"/>
        <v/>
      </c>
      <c r="S27" s="48" t="str">
        <f t="shared" si="18"/>
        <v/>
      </c>
      <c r="T27" s="48" t="str">
        <f t="shared" si="18"/>
        <v/>
      </c>
      <c r="U27" s="48">
        <f t="shared" si="18"/>
        <v>8</v>
      </c>
      <c r="V27" s="48">
        <f t="shared" si="18"/>
        <v>8</v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 t="str">
        <f t="shared" si="18"/>
        <v/>
      </c>
      <c r="AA27" s="48" t="str">
        <f t="shared" si="18"/>
        <v/>
      </c>
      <c r="AB27" s="48">
        <f t="shared" si="18"/>
        <v>8</v>
      </c>
      <c r="AC27" s="48">
        <f t="shared" si="18"/>
        <v>8</v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 t="str">
        <f t="shared" si="18"/>
        <v/>
      </c>
      <c r="AI27" s="48" t="str">
        <f t="shared" si="18"/>
        <v/>
      </c>
      <c r="AJ27" s="48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168</v>
      </c>
      <c r="D29" s="45"/>
      <c r="E29" s="46"/>
      <c r="F29" s="46" t="str">
        <f t="shared" ref="F29:AJ29" si="20">IF(IF(F9="День",11,0)+IF(E9="Ночь",2,0)+IF(F9="Ночь",1,0)+IF(F9="Пятид",8,0)=0,"",IF(F9="День",11,0)+IF(E9="Ночь",2,0)+IF(F9="Ночь",1,0)+IF(F9="Пятид",8,0))</f>
        <v/>
      </c>
      <c r="G29" s="46">
        <f t="shared" si="20"/>
        <v>8</v>
      </c>
      <c r="H29" s="46">
        <f t="shared" si="20"/>
        <v>8</v>
      </c>
      <c r="I29" s="46">
        <f t="shared" si="20"/>
        <v>8</v>
      </c>
      <c r="J29" s="46">
        <f t="shared" si="20"/>
        <v>8</v>
      </c>
      <c r="K29" s="46">
        <f t="shared" si="20"/>
        <v>8</v>
      </c>
      <c r="L29" s="46" t="str">
        <f t="shared" si="20"/>
        <v/>
      </c>
      <c r="M29" s="46" t="str">
        <f t="shared" si="20"/>
        <v/>
      </c>
      <c r="N29" s="46">
        <f t="shared" si="20"/>
        <v>8</v>
      </c>
      <c r="O29" s="46">
        <f t="shared" si="20"/>
        <v>8</v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 t="str">
        <f t="shared" si="20"/>
        <v/>
      </c>
      <c r="T29" s="46" t="str">
        <f t="shared" si="20"/>
        <v/>
      </c>
      <c r="U29" s="46">
        <f t="shared" si="20"/>
        <v>8</v>
      </c>
      <c r="V29" s="46">
        <f t="shared" si="20"/>
        <v>8</v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 t="str">
        <f t="shared" si="20"/>
        <v/>
      </c>
      <c r="AA29" s="46" t="str">
        <f t="shared" si="20"/>
        <v/>
      </c>
      <c r="AB29" s="46">
        <f t="shared" si="20"/>
        <v>8</v>
      </c>
      <c r="AC29" s="46">
        <f t="shared" si="20"/>
        <v>8</v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 t="str">
        <f t="shared" si="20"/>
        <v/>
      </c>
      <c r="AI29" s="46" t="str">
        <f t="shared" si="20"/>
        <v/>
      </c>
      <c r="AJ29" s="46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2" t="str">
        <f t="shared" si="21"/>
        <v/>
      </c>
      <c r="AJ30" s="52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 t="str">
        <f t="shared" ref="F31:AJ31" si="22">IF(IF(F10="День",11,0)+IF(E10="Ночь",2,0)+IF(F10="Ночь",1,0)+IF(F10="Пятид",8,0)=0,"",IF(F10="День",11,0)+IF(E10="Ночь",2,0)+IF(F10="Ночь",1,0)+IF(F10="Пятид",8,0))</f>
        <v/>
      </c>
      <c r="G31" s="48">
        <f t="shared" si="22"/>
        <v>8</v>
      </c>
      <c r="H31" s="48">
        <f t="shared" si="22"/>
        <v>8</v>
      </c>
      <c r="I31" s="48">
        <f t="shared" si="22"/>
        <v>8</v>
      </c>
      <c r="J31" s="48">
        <f t="shared" si="22"/>
        <v>8</v>
      </c>
      <c r="K31" s="48">
        <f t="shared" si="22"/>
        <v>8</v>
      </c>
      <c r="L31" s="48" t="str">
        <f t="shared" si="22"/>
        <v/>
      </c>
      <c r="M31" s="48" t="str">
        <f t="shared" si="22"/>
        <v/>
      </c>
      <c r="N31" s="48">
        <f t="shared" si="22"/>
        <v>8</v>
      </c>
      <c r="O31" s="48">
        <f t="shared" si="22"/>
        <v>8</v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 t="str">
        <f t="shared" si="22"/>
        <v/>
      </c>
      <c r="T31" s="48" t="str">
        <f t="shared" si="22"/>
        <v/>
      </c>
      <c r="U31" s="48">
        <f t="shared" si="22"/>
        <v>8</v>
      </c>
      <c r="V31" s="48">
        <f t="shared" si="22"/>
        <v>8</v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 t="str">
        <f t="shared" si="22"/>
        <v/>
      </c>
      <c r="AA31" s="48" t="str">
        <f t="shared" si="22"/>
        <v/>
      </c>
      <c r="AB31" s="48">
        <f t="shared" si="22"/>
        <v>8</v>
      </c>
      <c r="AC31" s="48">
        <f t="shared" si="22"/>
        <v>8</v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 t="str">
        <f t="shared" si="22"/>
        <v/>
      </c>
      <c r="AI31" s="48" t="str">
        <f t="shared" si="22"/>
        <v/>
      </c>
      <c r="AJ31" s="48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 t="str">
        <f t="shared" ref="F33:AG33" si="24">IF(IF(F11="День",11,0)+IF(E11="Ночь",2,0)+IF(F11="Ночь",1,0)+IF(F11="Пятид",8,0)=0,"",IF(F11="День",11,0)+IF(E11="Ночь",2,0)+IF(F11="Ночь",1,0)+IF(F11="Пятид",8,0))</f>
        <v/>
      </c>
      <c r="G33" s="48">
        <f t="shared" si="24"/>
        <v>8</v>
      </c>
      <c r="H33" s="48">
        <f t="shared" si="24"/>
        <v>8</v>
      </c>
      <c r="I33" s="48">
        <f t="shared" si="24"/>
        <v>8</v>
      </c>
      <c r="J33" s="48">
        <f t="shared" si="24"/>
        <v>8</v>
      </c>
      <c r="K33" s="48">
        <f t="shared" si="24"/>
        <v>8</v>
      </c>
      <c r="L33" s="48" t="str">
        <f t="shared" si="24"/>
        <v/>
      </c>
      <c r="M33" s="48" t="str">
        <f t="shared" si="24"/>
        <v/>
      </c>
      <c r="N33" s="48">
        <f t="shared" si="24"/>
        <v>8</v>
      </c>
      <c r="O33" s="48">
        <f t="shared" si="24"/>
        <v>8</v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 t="str">
        <f t="shared" si="24"/>
        <v/>
      </c>
      <c r="T33" s="48" t="str">
        <f t="shared" si="24"/>
        <v/>
      </c>
      <c r="U33" s="48">
        <f t="shared" si="24"/>
        <v>8</v>
      </c>
      <c r="V33" s="48">
        <f t="shared" si="24"/>
        <v>8</v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 t="str">
        <f t="shared" si="24"/>
        <v/>
      </c>
      <c r="AA33" s="48" t="str">
        <f t="shared" si="24"/>
        <v/>
      </c>
      <c r="AB33" s="48">
        <f t="shared" si="24"/>
        <v>8</v>
      </c>
      <c r="AC33" s="48">
        <f t="shared" si="24"/>
        <v>8</v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 t="str">
        <f t="shared" ref="AH33:AJ33" si="25">IF(IF(AH11="День",11,0)+IF(AG11="Ночь",2,0)+IF(AH11="Ночь",1,0)+IF(AH11="Пятид",8,0)=0,"",IF(AH11="День",11,0)+IF(AG11="Ночь",2,0)+IF(AH11="Ночь",1,0)+IF(AH11="Пятид",8,0))</f>
        <v/>
      </c>
      <c r="AI33" s="48" t="str">
        <f t="shared" si="25"/>
        <v/>
      </c>
      <c r="AJ33" s="48" t="str">
        <f t="shared" si="25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G34" si="26">IF(IF(E11="Ночь",6,0)+IF(F11="Ночь",2,0)=0,"",IF(E11="Ночь",6,0)+IF(F11="Ночь",2,0))</f>
        <v/>
      </c>
      <c r="G34" s="38" t="str">
        <f t="shared" si="26"/>
        <v/>
      </c>
      <c r="H34" s="38" t="str">
        <f t="shared" si="26"/>
        <v/>
      </c>
      <c r="I34" s="38" t="str">
        <f t="shared" si="26"/>
        <v/>
      </c>
      <c r="J34" s="38" t="str">
        <f t="shared" si="26"/>
        <v/>
      </c>
      <c r="K34" s="38" t="str">
        <f t="shared" si="26"/>
        <v/>
      </c>
      <c r="L34" s="38" t="str">
        <f t="shared" si="26"/>
        <v/>
      </c>
      <c r="M34" s="38" t="str">
        <f t="shared" si="26"/>
        <v/>
      </c>
      <c r="N34" s="38" t="str">
        <f t="shared" si="26"/>
        <v/>
      </c>
      <c r="O34" s="38" t="str">
        <f t="shared" si="26"/>
        <v/>
      </c>
      <c r="P34" s="38" t="str">
        <f t="shared" si="26"/>
        <v/>
      </c>
      <c r="Q34" s="38" t="str">
        <f t="shared" si="26"/>
        <v/>
      </c>
      <c r="R34" s="38" t="str">
        <f t="shared" si="26"/>
        <v/>
      </c>
      <c r="S34" s="38" t="str">
        <f t="shared" si="26"/>
        <v/>
      </c>
      <c r="T34" s="38" t="str">
        <f t="shared" si="26"/>
        <v/>
      </c>
      <c r="U34" s="38" t="str">
        <f t="shared" si="26"/>
        <v/>
      </c>
      <c r="V34" s="38" t="str">
        <f t="shared" si="26"/>
        <v/>
      </c>
      <c r="W34" s="38" t="str">
        <f t="shared" si="26"/>
        <v/>
      </c>
      <c r="X34" s="38" t="str">
        <f t="shared" si="26"/>
        <v/>
      </c>
      <c r="Y34" s="38" t="str">
        <f t="shared" si="26"/>
        <v/>
      </c>
      <c r="Z34" s="38" t="str">
        <f t="shared" si="26"/>
        <v/>
      </c>
      <c r="AA34" s="38" t="str">
        <f t="shared" si="26"/>
        <v/>
      </c>
      <c r="AB34" s="38" t="str">
        <f t="shared" si="26"/>
        <v/>
      </c>
      <c r="AC34" s="38" t="str">
        <f t="shared" si="26"/>
        <v/>
      </c>
      <c r="AD34" s="38" t="str">
        <f t="shared" si="26"/>
        <v/>
      </c>
      <c r="AE34" s="38" t="str">
        <f t="shared" si="26"/>
        <v/>
      </c>
      <c r="AF34" s="38" t="str">
        <f t="shared" si="26"/>
        <v/>
      </c>
      <c r="AG34" s="38" t="str">
        <f t="shared" si="26"/>
        <v/>
      </c>
      <c r="AH34" s="38" t="str">
        <f t="shared" ref="AH34:AJ34" si="27">IF(IF(AG11="Ночь",6,0)+IF(AH11="Ночь",2,0)=0,"",IF(AG11="Ночь",6,0)+IF(AH11="Ночь",2,0))</f>
        <v/>
      </c>
      <c r="AI34" s="38" t="str">
        <f t="shared" si="27"/>
        <v/>
      </c>
      <c r="AJ34" s="38" t="str">
        <f t="shared" si="27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 t="str">
        <f t="shared" ref="F35:AG35" si="28">IF(IF(F12="День",11,0)+IF(E12="Ночь",2,0)+IF(F12="Ночь",1,0)+IF(F12="Пятид",8,0)=0,"",IF(F12="День",11,0)+IF(E12="Ночь",2,0)+IF(F12="Ночь",1,0)+IF(F12="Пятид",8,0))</f>
        <v/>
      </c>
      <c r="G35" s="48">
        <f t="shared" si="28"/>
        <v>8</v>
      </c>
      <c r="H35" s="48">
        <f t="shared" si="28"/>
        <v>8</v>
      </c>
      <c r="I35" s="48">
        <f t="shared" si="28"/>
        <v>8</v>
      </c>
      <c r="J35" s="48">
        <f t="shared" si="28"/>
        <v>8</v>
      </c>
      <c r="K35" s="48">
        <f t="shared" si="28"/>
        <v>8</v>
      </c>
      <c r="L35" s="48" t="str">
        <f t="shared" si="28"/>
        <v/>
      </c>
      <c r="M35" s="48" t="str">
        <f t="shared" si="28"/>
        <v/>
      </c>
      <c r="N35" s="48">
        <f t="shared" si="28"/>
        <v>8</v>
      </c>
      <c r="O35" s="48">
        <f t="shared" si="28"/>
        <v>8</v>
      </c>
      <c r="P35" s="48">
        <f t="shared" si="28"/>
        <v>8</v>
      </c>
      <c r="Q35" s="48">
        <f t="shared" si="28"/>
        <v>8</v>
      </c>
      <c r="R35" s="48">
        <f t="shared" si="28"/>
        <v>8</v>
      </c>
      <c r="S35" s="48" t="str">
        <f t="shared" si="28"/>
        <v/>
      </c>
      <c r="T35" s="48" t="str">
        <f t="shared" si="28"/>
        <v/>
      </c>
      <c r="U35" s="48">
        <f t="shared" si="28"/>
        <v>8</v>
      </c>
      <c r="V35" s="48">
        <f t="shared" si="28"/>
        <v>8</v>
      </c>
      <c r="W35" s="48">
        <f t="shared" si="28"/>
        <v>8</v>
      </c>
      <c r="X35" s="48">
        <f t="shared" si="28"/>
        <v>8</v>
      </c>
      <c r="Y35" s="48">
        <f t="shared" si="28"/>
        <v>8</v>
      </c>
      <c r="Z35" s="48" t="str">
        <f t="shared" si="28"/>
        <v/>
      </c>
      <c r="AA35" s="48" t="str">
        <f t="shared" si="28"/>
        <v/>
      </c>
      <c r="AB35" s="48">
        <f t="shared" si="28"/>
        <v>8</v>
      </c>
      <c r="AC35" s="48">
        <f t="shared" si="28"/>
        <v>8</v>
      </c>
      <c r="AD35" s="48">
        <f t="shared" si="28"/>
        <v>8</v>
      </c>
      <c r="AE35" s="48">
        <f t="shared" si="28"/>
        <v>8</v>
      </c>
      <c r="AF35" s="48">
        <f t="shared" si="28"/>
        <v>8</v>
      </c>
      <c r="AG35" s="48">
        <f t="shared" si="28"/>
        <v>8</v>
      </c>
      <c r="AH35" s="48" t="str">
        <f t="shared" ref="AH35:AJ35" si="29">IF(IF(AH12="День",11,0)+IF(AG12="Ночь",2,0)+IF(AH12="Ночь",1,0)+IF(AH12="Пятид",8,0)=0,"",IF(AH12="День",11,0)+IF(AG12="Ночь",2,0)+IF(AH12="Ночь",1,0)+IF(AH12="Пятид",8,0))</f>
        <v/>
      </c>
      <c r="AI35" s="48" t="str">
        <f t="shared" si="29"/>
        <v/>
      </c>
      <c r="AJ35" s="48" t="str">
        <f t="shared" si="29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G36" si="30">IF(IF(E12="Ночь",6,0)+IF(F12="Ночь",2,0)=0,"",IF(E12="Ночь",6,0)+IF(F12="Ночь",2,0))</f>
        <v/>
      </c>
      <c r="G36" s="38" t="str">
        <f t="shared" si="30"/>
        <v/>
      </c>
      <c r="H36" s="38" t="str">
        <f t="shared" si="30"/>
        <v/>
      </c>
      <c r="I36" s="38" t="str">
        <f t="shared" si="30"/>
        <v/>
      </c>
      <c r="J36" s="38" t="str">
        <f t="shared" si="30"/>
        <v/>
      </c>
      <c r="K36" s="38" t="str">
        <f t="shared" si="30"/>
        <v/>
      </c>
      <c r="L36" s="38" t="str">
        <f t="shared" si="30"/>
        <v/>
      </c>
      <c r="M36" s="38" t="str">
        <f t="shared" si="30"/>
        <v/>
      </c>
      <c r="N36" s="38" t="str">
        <f t="shared" si="30"/>
        <v/>
      </c>
      <c r="O36" s="38" t="str">
        <f t="shared" si="30"/>
        <v/>
      </c>
      <c r="P36" s="38" t="str">
        <f t="shared" si="30"/>
        <v/>
      </c>
      <c r="Q36" s="38" t="str">
        <f t="shared" si="30"/>
        <v/>
      </c>
      <c r="R36" s="38" t="str">
        <f t="shared" si="30"/>
        <v/>
      </c>
      <c r="S36" s="38" t="str">
        <f t="shared" si="30"/>
        <v/>
      </c>
      <c r="T36" s="38" t="str">
        <f t="shared" si="30"/>
        <v/>
      </c>
      <c r="U36" s="38" t="str">
        <f t="shared" si="30"/>
        <v/>
      </c>
      <c r="V36" s="38" t="str">
        <f t="shared" si="30"/>
        <v/>
      </c>
      <c r="W36" s="38" t="str">
        <f t="shared" si="30"/>
        <v/>
      </c>
      <c r="X36" s="38" t="str">
        <f t="shared" si="30"/>
        <v/>
      </c>
      <c r="Y36" s="38" t="str">
        <f t="shared" si="30"/>
        <v/>
      </c>
      <c r="Z36" s="38" t="str">
        <f t="shared" si="30"/>
        <v/>
      </c>
      <c r="AA36" s="38" t="str">
        <f t="shared" si="30"/>
        <v/>
      </c>
      <c r="AB36" s="38" t="str">
        <f t="shared" si="30"/>
        <v/>
      </c>
      <c r="AC36" s="38" t="str">
        <f t="shared" si="30"/>
        <v/>
      </c>
      <c r="AD36" s="38" t="str">
        <f t="shared" si="30"/>
        <v/>
      </c>
      <c r="AE36" s="38" t="str">
        <f t="shared" si="30"/>
        <v/>
      </c>
      <c r="AF36" s="38" t="str">
        <f t="shared" si="30"/>
        <v/>
      </c>
      <c r="AG36" s="38" t="str">
        <f t="shared" si="30"/>
        <v/>
      </c>
      <c r="AH36" s="38" t="str">
        <f t="shared" ref="AH36:AJ36" si="31">IF(IF(AG12="Ночь",6,0)+IF(AH12="Ночь",2,0)=0,"",IF(AG12="Ночь",6,0)+IF(AH12="Ночь",2,0))</f>
        <v/>
      </c>
      <c r="AI36" s="38" t="str">
        <f t="shared" si="31"/>
        <v/>
      </c>
      <c r="AJ36" s="38" t="str">
        <f t="shared" si="31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 t="str">
        <f t="shared" ref="F37:AG37" si="32">IF(IF(F13="День",11,0)+IF(E13="Ночь",2,0)+IF(F13="Ночь",1,0)+IF(F13="Пятид",8,0)=0,"",IF(F13="День",11,0)+IF(E13="Ночь",2,0)+IF(F13="Ночь",1,0)+IF(F13="Пятид",8,0))</f>
        <v/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>
        <f t="shared" si="32"/>
        <v>8</v>
      </c>
      <c r="K37" s="48">
        <f t="shared" si="32"/>
        <v>8</v>
      </c>
      <c r="L37" s="48" t="str">
        <f t="shared" si="32"/>
        <v/>
      </c>
      <c r="M37" s="48" t="str">
        <f t="shared" si="32"/>
        <v/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>
        <f t="shared" si="32"/>
        <v>8</v>
      </c>
      <c r="R37" s="48">
        <f t="shared" si="32"/>
        <v>8</v>
      </c>
      <c r="S37" s="48" t="str">
        <f t="shared" si="32"/>
        <v/>
      </c>
      <c r="T37" s="48" t="str">
        <f t="shared" si="32"/>
        <v/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>
        <f t="shared" si="32"/>
        <v>8</v>
      </c>
      <c r="Y37" s="48">
        <f t="shared" si="32"/>
        <v>8</v>
      </c>
      <c r="Z37" s="48" t="str">
        <f t="shared" si="32"/>
        <v/>
      </c>
      <c r="AA37" s="48" t="str">
        <f t="shared" si="32"/>
        <v/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>
        <f t="shared" si="32"/>
        <v>8</v>
      </c>
      <c r="AF37" s="48">
        <f t="shared" si="32"/>
        <v>8</v>
      </c>
      <c r="AG37" s="48">
        <f t="shared" si="32"/>
        <v>8</v>
      </c>
      <c r="AH37" s="48" t="str">
        <f t="shared" ref="AH37:AJ37" si="33">IF(IF(AH13="День",11,0)+IF(AG13="Ночь",2,0)+IF(AH13="Ночь",1,0)+IF(AH13="Пятид",8,0)=0,"",IF(AH13="День",11,0)+IF(AG13="Ночь",2,0)+IF(AH13="Ночь",1,0)+IF(AH13="Пятид",8,0))</f>
        <v/>
      </c>
      <c r="AI37" s="48" t="str">
        <f t="shared" si="33"/>
        <v/>
      </c>
      <c r="AJ37" s="48" t="str">
        <f t="shared" si="33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G38" si="34">IF(IF(E13="Ночь",6,0)+IF(F13="Ночь",2,0)=0,"",IF(E13="Ночь",6,0)+IF(F13="Ночь",2,0))</f>
        <v/>
      </c>
      <c r="G38" s="38" t="str">
        <f t="shared" si="34"/>
        <v/>
      </c>
      <c r="H38" s="38" t="str">
        <f t="shared" si="34"/>
        <v/>
      </c>
      <c r="I38" s="38" t="str">
        <f t="shared" si="34"/>
        <v/>
      </c>
      <c r="J38" s="38" t="str">
        <f t="shared" si="34"/>
        <v/>
      </c>
      <c r="K38" s="38" t="str">
        <f t="shared" si="34"/>
        <v/>
      </c>
      <c r="L38" s="38" t="str">
        <f t="shared" si="34"/>
        <v/>
      </c>
      <c r="M38" s="38" t="str">
        <f t="shared" si="34"/>
        <v/>
      </c>
      <c r="N38" s="38" t="str">
        <f t="shared" si="34"/>
        <v/>
      </c>
      <c r="O38" s="38" t="str">
        <f t="shared" si="34"/>
        <v/>
      </c>
      <c r="P38" s="38" t="str">
        <f t="shared" si="34"/>
        <v/>
      </c>
      <c r="Q38" s="38" t="str">
        <f t="shared" si="34"/>
        <v/>
      </c>
      <c r="R38" s="38" t="str">
        <f t="shared" si="34"/>
        <v/>
      </c>
      <c r="S38" s="38" t="str">
        <f t="shared" si="34"/>
        <v/>
      </c>
      <c r="T38" s="38" t="str">
        <f t="shared" si="34"/>
        <v/>
      </c>
      <c r="U38" s="38" t="str">
        <f t="shared" si="34"/>
        <v/>
      </c>
      <c r="V38" s="38" t="str">
        <f t="shared" si="34"/>
        <v/>
      </c>
      <c r="W38" s="38" t="str">
        <f t="shared" si="34"/>
        <v/>
      </c>
      <c r="X38" s="38" t="str">
        <f t="shared" si="34"/>
        <v/>
      </c>
      <c r="Y38" s="38" t="str">
        <f t="shared" si="34"/>
        <v/>
      </c>
      <c r="Z38" s="38" t="str">
        <f t="shared" si="34"/>
        <v/>
      </c>
      <c r="AA38" s="38" t="str">
        <f t="shared" si="34"/>
        <v/>
      </c>
      <c r="AB38" s="38" t="str">
        <f t="shared" si="34"/>
        <v/>
      </c>
      <c r="AC38" s="38" t="str">
        <f t="shared" si="34"/>
        <v/>
      </c>
      <c r="AD38" s="38" t="str">
        <f t="shared" si="34"/>
        <v/>
      </c>
      <c r="AE38" s="38" t="str">
        <f t="shared" si="34"/>
        <v/>
      </c>
      <c r="AF38" s="38" t="str">
        <f t="shared" si="34"/>
        <v/>
      </c>
      <c r="AG38" s="38" t="str">
        <f t="shared" si="34"/>
        <v/>
      </c>
      <c r="AH38" s="38" t="str">
        <f t="shared" ref="AH38:AJ38" si="35">IF(IF(AG13="Ночь",6,0)+IF(AH13="Ночь",2,0)=0,"",IF(AG13="Ночь",6,0)+IF(AH13="Ночь",2,0))</f>
        <v/>
      </c>
      <c r="AI38" s="38" t="str">
        <f t="shared" si="35"/>
        <v/>
      </c>
      <c r="AJ38" s="38" t="str">
        <f t="shared" si="35"/>
        <v/>
      </c>
    </row>
  </sheetData>
  <mergeCells count="3">
    <mergeCell ref="B1:D1"/>
    <mergeCell ref="A1:A3"/>
    <mergeCell ref="B17:K17"/>
  </mergeCells>
  <conditionalFormatting sqref="H4">
    <cfRule type="expression" dxfId="47" priority="20">
      <formula>$E$11=День</formula>
    </cfRule>
  </conditionalFormatting>
  <conditionalFormatting sqref="J5:K5">
    <cfRule type="expression" dxfId="46" priority="18">
      <formula>$E$11=День</formula>
    </cfRule>
  </conditionalFormatting>
  <conditionalFormatting sqref="L6:M6">
    <cfRule type="expression" dxfId="45" priority="17">
      <formula>$E$11=День</formula>
    </cfRule>
  </conditionalFormatting>
  <conditionalFormatting sqref="N7:O7">
    <cfRule type="expression" dxfId="44" priority="16">
      <formula>$E$11=День</formula>
    </cfRule>
  </conditionalFormatting>
  <conditionalFormatting sqref="I4">
    <cfRule type="expression" dxfId="43" priority="19">
      <formula>$E$11=День</formula>
    </cfRule>
  </conditionalFormatting>
  <conditionalFormatting sqref="F7:G7">
    <cfRule type="expression" dxfId="42" priority="21">
      <formula>$E$11=День</formula>
    </cfRule>
  </conditionalFormatting>
  <conditionalFormatting sqref="P4">
    <cfRule type="expression" dxfId="41" priority="15">
      <formula>$E$11=День</formula>
    </cfRule>
  </conditionalFormatting>
  <conditionalFormatting sqref="Q4">
    <cfRule type="expression" dxfId="40" priority="14">
      <formula>$E$11=День</formula>
    </cfRule>
  </conditionalFormatting>
  <conditionalFormatting sqref="T6:U6">
    <cfRule type="expression" dxfId="39" priority="12">
      <formula>$E$11=День</formula>
    </cfRule>
  </conditionalFormatting>
  <conditionalFormatting sqref="R5:S5">
    <cfRule type="expression" dxfId="38" priority="13">
      <formula>$E$11=День</formula>
    </cfRule>
  </conditionalFormatting>
  <conditionalFormatting sqref="V7:W7">
    <cfRule type="expression" dxfId="37" priority="11">
      <formula>$E$11=День</formula>
    </cfRule>
  </conditionalFormatting>
  <conditionalFormatting sqref="X4">
    <cfRule type="expression" dxfId="36" priority="10">
      <formula>$E$11=День</formula>
    </cfRule>
  </conditionalFormatting>
  <conditionalFormatting sqref="Y4">
    <cfRule type="expression" dxfId="35" priority="9">
      <formula>$E$11=День</formula>
    </cfRule>
  </conditionalFormatting>
  <conditionalFormatting sqref="AB6:AC6">
    <cfRule type="expression" dxfId="34" priority="7">
      <formula>$E$11=День</formula>
    </cfRule>
  </conditionalFormatting>
  <conditionalFormatting sqref="Z5:AA5">
    <cfRule type="expression" dxfId="33" priority="8">
      <formula>$E$11=День</formula>
    </cfRule>
  </conditionalFormatting>
  <conditionalFormatting sqref="AD7:AE7">
    <cfRule type="expression" dxfId="32" priority="6">
      <formula>$E$11=День</formula>
    </cfRule>
  </conditionalFormatting>
  <conditionalFormatting sqref="AF4">
    <cfRule type="expression" dxfId="31" priority="5">
      <formula>$E$11=День</formula>
    </cfRule>
  </conditionalFormatting>
  <conditionalFormatting sqref="AG4">
    <cfRule type="expression" dxfId="30" priority="4">
      <formula>$E$11=День</formula>
    </cfRule>
  </conditionalFormatting>
  <conditionalFormatting sqref="AJ6">
    <cfRule type="expression" dxfId="29" priority="2">
      <formula>$E$11=День</formula>
    </cfRule>
  </conditionalFormatting>
  <conditionalFormatting sqref="AH5:AI5">
    <cfRule type="expression" dxfId="28" priority="3">
      <formula>$E$11=День</formula>
    </cfRule>
  </conditionalFormatting>
  <conditionalFormatting sqref="B17:K17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zoomScale="85" zoomScaleNormal="85" workbookViewId="0">
      <selection activeCell="AQ10" sqref="AQ10"/>
    </sheetView>
  </sheetViews>
  <sheetFormatPr defaultColWidth="7" defaultRowHeight="24" customHeight="1" x14ac:dyDescent="0.4"/>
  <cols>
    <col min="1" max="1" width="33.53515625" bestFit="1" customWidth="1"/>
  </cols>
  <sheetData>
    <row r="1" spans="1:43" ht="24" customHeight="1" x14ac:dyDescent="0.4">
      <c r="A1" s="58" t="s">
        <v>38</v>
      </c>
      <c r="B1" s="63" t="s">
        <v>33</v>
      </c>
      <c r="C1" s="64"/>
      <c r="D1" s="65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4">
      <c r="A2" s="59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4">
      <c r="A3" s="60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4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4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4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4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4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4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4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4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4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4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4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" thickBot="1" x14ac:dyDescent="0.45">
      <c r="A18" s="30" t="s">
        <v>67</v>
      </c>
      <c r="B18" s="62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1:36" ht="15" thickBot="1" x14ac:dyDescent="0.45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4.6" x14ac:dyDescent="0.4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" thickBot="1" x14ac:dyDescent="0.45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4.6" x14ac:dyDescent="0.4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" thickBot="1" x14ac:dyDescent="0.45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4.6" x14ac:dyDescent="0.4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" thickBot="1" x14ac:dyDescent="0.45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4.6" x14ac:dyDescent="0.4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" thickBot="1" x14ac:dyDescent="0.45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4.6" x14ac:dyDescent="0.4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" thickBot="1" x14ac:dyDescent="0.45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4.6" x14ac:dyDescent="0.4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" thickBot="1" x14ac:dyDescent="0.45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4.6" x14ac:dyDescent="0.4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" thickBot="1" x14ac:dyDescent="0.45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4.6" x14ac:dyDescent="0.4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" thickBot="1" x14ac:dyDescent="0.45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4.6" x14ac:dyDescent="0.4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" thickBot="1" x14ac:dyDescent="0.45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4.6" x14ac:dyDescent="0.4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" thickBot="1" x14ac:dyDescent="0.45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4.6" x14ac:dyDescent="0.4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" thickBot="1" x14ac:dyDescent="0.45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6D82-FE33-448F-8187-93CBFB2C558A}">
  <dimension ref="A1:C12"/>
  <sheetViews>
    <sheetView tabSelected="1" workbookViewId="0">
      <selection activeCell="B17" sqref="B17"/>
    </sheetView>
  </sheetViews>
  <sheetFormatPr defaultRowHeight="14.6" x14ac:dyDescent="0.4"/>
  <cols>
    <col min="1" max="1" width="30.3046875" customWidth="1"/>
    <col min="2" max="2" width="18.61328125" customWidth="1"/>
  </cols>
  <sheetData>
    <row r="1" spans="1:3" x14ac:dyDescent="0.4">
      <c r="A1" s="6" t="s">
        <v>65</v>
      </c>
      <c r="B1" t="s">
        <v>73</v>
      </c>
      <c r="C1" t="s">
        <v>83</v>
      </c>
    </row>
    <row r="2" spans="1:3" x14ac:dyDescent="0.4">
      <c r="A2" s="6" t="s">
        <v>62</v>
      </c>
      <c r="C2" t="s">
        <v>83</v>
      </c>
    </row>
    <row r="3" spans="1:3" x14ac:dyDescent="0.4">
      <c r="A3" s="6" t="s">
        <v>66</v>
      </c>
      <c r="B3" t="s">
        <v>75</v>
      </c>
      <c r="C3" t="s">
        <v>83</v>
      </c>
    </row>
    <row r="4" spans="1:3" x14ac:dyDescent="0.4">
      <c r="A4" s="6" t="s">
        <v>63</v>
      </c>
      <c r="B4" t="s">
        <v>71</v>
      </c>
      <c r="C4" t="s">
        <v>83</v>
      </c>
    </row>
    <row r="5" spans="1:3" x14ac:dyDescent="0.4">
      <c r="A5" s="6" t="s">
        <v>64</v>
      </c>
      <c r="B5" t="s">
        <v>74</v>
      </c>
      <c r="C5" t="s">
        <v>83</v>
      </c>
    </row>
    <row r="6" spans="1:3" x14ac:dyDescent="0.4">
      <c r="A6" s="6" t="s">
        <v>55</v>
      </c>
      <c r="B6" t="s">
        <v>79</v>
      </c>
      <c r="C6" t="s">
        <v>80</v>
      </c>
    </row>
    <row r="7" spans="1:3" x14ac:dyDescent="0.4">
      <c r="A7" s="6" t="s">
        <v>56</v>
      </c>
      <c r="B7" t="s">
        <v>78</v>
      </c>
      <c r="C7" t="s">
        <v>80</v>
      </c>
    </row>
    <row r="8" spans="1:3" x14ac:dyDescent="0.4">
      <c r="A8" s="6" t="s">
        <v>54</v>
      </c>
      <c r="B8" t="s">
        <v>69</v>
      </c>
      <c r="C8" t="s">
        <v>81</v>
      </c>
    </row>
    <row r="9" spans="1:3" x14ac:dyDescent="0.4">
      <c r="A9" s="6" t="s">
        <v>57</v>
      </c>
      <c r="B9" t="s">
        <v>70</v>
      </c>
      <c r="C9" t="s">
        <v>81</v>
      </c>
    </row>
    <row r="10" spans="1:3" x14ac:dyDescent="0.4">
      <c r="A10" s="6" t="s">
        <v>59</v>
      </c>
      <c r="B10" t="s">
        <v>77</v>
      </c>
      <c r="C10" t="s">
        <v>82</v>
      </c>
    </row>
    <row r="11" spans="1:3" x14ac:dyDescent="0.4">
      <c r="A11" s="6" t="s">
        <v>60</v>
      </c>
      <c r="B11" t="s">
        <v>72</v>
      </c>
      <c r="C11" t="s">
        <v>81</v>
      </c>
    </row>
    <row r="12" spans="1:3" x14ac:dyDescent="0.4">
      <c r="A12" s="6" t="s">
        <v>61</v>
      </c>
      <c r="B12" t="s">
        <v>76</v>
      </c>
      <c r="C1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4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4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4"/>
  <cols>
    <col min="1" max="1" width="21.53515625" bestFit="1" customWidth="1"/>
    <col min="2" max="2" width="8" customWidth="1"/>
    <col min="3" max="3" width="8.53515625" customWidth="1"/>
    <col min="4" max="4" width="9.15234375" customWidth="1"/>
    <col min="5" max="5" width="9.15234375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4">
      <c r="A3" s="60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4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4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4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4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4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4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4"/>
  <cols>
    <col min="1" max="1" width="21.53515625" bestFit="1" customWidth="1"/>
    <col min="2" max="2" width="6" bestFit="1" customWidth="1"/>
    <col min="3" max="3" width="5.53515625" bestFit="1" customWidth="1"/>
    <col min="4" max="4" width="5.3046875" bestFit="1" customWidth="1"/>
    <col min="5" max="5" width="7.3046875" hidden="1" customWidth="1"/>
    <col min="6" max="6" width="7.3046875" bestFit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4">
      <c r="A2" s="59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4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4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4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4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4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4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4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4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4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4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4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4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4"/>
  <cols>
    <col min="1" max="1" width="33.53515625" bestFit="1" customWidth="1"/>
    <col min="2" max="4" width="10.3046875" bestFit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4">
      <c r="A2" s="59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4">
      <c r="A3" s="60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4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4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4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4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4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4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4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4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4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4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4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4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4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4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4.6" x14ac:dyDescent="0.4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" thickBot="1" x14ac:dyDescent="0.45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" thickBot="1" x14ac:dyDescent="0.45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4.6" x14ac:dyDescent="0.4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" thickBot="1" x14ac:dyDescent="0.45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4.6" x14ac:dyDescent="0.4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" thickBot="1" x14ac:dyDescent="0.45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4.6" x14ac:dyDescent="0.4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" thickBot="1" x14ac:dyDescent="0.45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4.6" x14ac:dyDescent="0.4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" thickBot="1" x14ac:dyDescent="0.45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4.6" x14ac:dyDescent="0.4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" thickBot="1" x14ac:dyDescent="0.45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4.6" x14ac:dyDescent="0.4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" thickBot="1" x14ac:dyDescent="0.45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4.6" x14ac:dyDescent="0.4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" thickBot="1" x14ac:dyDescent="0.45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4.6" x14ac:dyDescent="0.4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" thickBot="1" x14ac:dyDescent="0.45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4.6" x14ac:dyDescent="0.4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" thickBot="1" x14ac:dyDescent="0.45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4.6" x14ac:dyDescent="0.4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" thickBot="1" x14ac:dyDescent="0.45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4.6" x14ac:dyDescent="0.4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" thickBot="1" x14ac:dyDescent="0.45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4.6" x14ac:dyDescent="0.4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" thickBot="1" x14ac:dyDescent="0.45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Шаблон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Asus</cp:lastModifiedBy>
  <cp:lastPrinted>2024-07-10T13:49:29Z</cp:lastPrinted>
  <dcterms:created xsi:type="dcterms:W3CDTF">2015-06-05T18:19:34Z</dcterms:created>
  <dcterms:modified xsi:type="dcterms:W3CDTF">2024-10-25T14:30:10Z</dcterms:modified>
</cp:coreProperties>
</file>