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Asus\Downloads\Telegram Desktop\"/>
    </mc:Choice>
  </mc:AlternateContent>
  <xr:revisionPtr revIDLastSave="0" documentId="13_ncr:1_{50F60109-DFFF-4BA9-BD29-CA3B3F73E78D}" xr6:coauthVersionLast="36" xr6:coauthVersionMax="36" xr10:uidLastSave="{00000000-0000-0000-0000-000000000000}"/>
  <bookViews>
    <workbookView xWindow="0" yWindow="0" windowWidth="28800" windowHeight="10603" firstSheet="2" activeTab="13" xr2:uid="{00000000-000D-0000-FFFF-FFFF00000000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3" r:id="rId10"/>
    <sheet name="Ноябрь" sheetId="10" r:id="rId11"/>
    <sheet name="Декабрь" sheetId="11" r:id="rId12"/>
    <sheet name="Шаблон" sheetId="12" r:id="rId13"/>
    <sheet name="Сотрудники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3" l="1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43" i="13"/>
  <c r="E12" i="13"/>
  <c r="E13" i="13"/>
  <c r="E14" i="13"/>
  <c r="E15" i="13"/>
  <c r="F44" i="13" s="1"/>
  <c r="C44" i="13" l="1"/>
  <c r="F43" i="13"/>
  <c r="C43" i="13" s="1"/>
  <c r="E4" i="12"/>
  <c r="F20" i="12" s="1"/>
  <c r="E5" i="12"/>
  <c r="F22" i="12" s="1"/>
  <c r="E6" i="12"/>
  <c r="F25" i="12" s="1"/>
  <c r="E7" i="12"/>
  <c r="F26" i="12" s="1"/>
  <c r="E8" i="12"/>
  <c r="F29" i="12" s="1"/>
  <c r="E9" i="12"/>
  <c r="F30" i="12" s="1"/>
  <c r="C30" i="12" s="1"/>
  <c r="E10" i="12"/>
  <c r="F33" i="12" s="1"/>
  <c r="E12" i="12"/>
  <c r="F36" i="12" s="1"/>
  <c r="C36" i="12" s="1"/>
  <c r="E13" i="12"/>
  <c r="F38" i="12" s="1"/>
  <c r="E14" i="12"/>
  <c r="F40" i="12" s="1"/>
  <c r="A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H19" i="11"/>
  <c r="AI19" i="11"/>
  <c r="AJ19" i="11"/>
  <c r="AH20" i="11"/>
  <c r="AI20" i="11"/>
  <c r="AJ20" i="11"/>
  <c r="AH21" i="11"/>
  <c r="AI21" i="11"/>
  <c r="AJ21" i="11"/>
  <c r="AH22" i="11"/>
  <c r="AI22" i="11"/>
  <c r="AJ22" i="11"/>
  <c r="AH23" i="11"/>
  <c r="AI23" i="11"/>
  <c r="AJ23" i="11"/>
  <c r="AH24" i="11"/>
  <c r="AI24" i="11"/>
  <c r="AJ24" i="11"/>
  <c r="AH25" i="11"/>
  <c r="AI25" i="11"/>
  <c r="AJ25" i="11"/>
  <c r="AH26" i="11"/>
  <c r="AI26" i="11"/>
  <c r="AJ26" i="11"/>
  <c r="AH27" i="11"/>
  <c r="AI27" i="11"/>
  <c r="AJ27" i="11"/>
  <c r="AH28" i="11"/>
  <c r="AI28" i="11"/>
  <c r="AJ28" i="11"/>
  <c r="AH29" i="11"/>
  <c r="AI29" i="11"/>
  <c r="AJ29" i="11"/>
  <c r="AH30" i="11"/>
  <c r="AI30" i="11"/>
  <c r="AJ30" i="11"/>
  <c r="AH31" i="11"/>
  <c r="AI31" i="11"/>
  <c r="AJ31" i="11"/>
  <c r="AH32" i="11"/>
  <c r="AI32" i="11"/>
  <c r="AJ32" i="11"/>
  <c r="AH33" i="11"/>
  <c r="AI33" i="11"/>
  <c r="AJ33" i="11"/>
  <c r="AH34" i="11"/>
  <c r="AI34" i="11"/>
  <c r="AJ34" i="11"/>
  <c r="AH35" i="11"/>
  <c r="AI35" i="11"/>
  <c r="AJ35" i="11"/>
  <c r="AH36" i="11"/>
  <c r="AI36" i="11"/>
  <c r="AJ36" i="11"/>
  <c r="AH37" i="11"/>
  <c r="AI37" i="11"/>
  <c r="AJ37" i="11"/>
  <c r="AH38" i="11"/>
  <c r="AI38" i="11"/>
  <c r="AJ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A37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A35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A33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A31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A29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A27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A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A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A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A19" i="11"/>
  <c r="E13" i="11"/>
  <c r="G19" i="10"/>
  <c r="E5" i="10"/>
  <c r="F21" i="10" s="1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A37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A35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A33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A31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A29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A27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A25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A23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A21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A19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F3" i="10"/>
  <c r="E13" i="10"/>
  <c r="C13" i="10" s="1"/>
  <c r="E11" i="12" l="1"/>
  <c r="F35" i="12" s="1"/>
  <c r="C35" i="12" s="1"/>
  <c r="F27" i="12"/>
  <c r="C27" i="12" s="1"/>
  <c r="F31" i="12"/>
  <c r="C31" i="12" s="1"/>
  <c r="F23" i="12"/>
  <c r="C23" i="12" s="1"/>
  <c r="F21" i="12"/>
  <c r="C21" i="12" s="1"/>
  <c r="F24" i="12"/>
  <c r="C24" i="12" s="1"/>
  <c r="C38" i="12"/>
  <c r="C33" i="12"/>
  <c r="C29" i="12"/>
  <c r="C26" i="12"/>
  <c r="F37" i="12"/>
  <c r="C37" i="12" s="1"/>
  <c r="C25" i="12"/>
  <c r="C20" i="12"/>
  <c r="C22" i="12"/>
  <c r="C40" i="12"/>
  <c r="F41" i="12"/>
  <c r="C41" i="12" s="1"/>
  <c r="F32" i="12"/>
  <c r="C32" i="12" s="1"/>
  <c r="F39" i="12"/>
  <c r="C39" i="12" s="1"/>
  <c r="F28" i="12"/>
  <c r="C28" i="12" s="1"/>
  <c r="F38" i="11"/>
  <c r="C38" i="11" s="1"/>
  <c r="F37" i="11"/>
  <c r="C37" i="11" s="1"/>
  <c r="D5" i="10"/>
  <c r="C5" i="10"/>
  <c r="F38" i="10"/>
  <c r="C38" i="10" s="1"/>
  <c r="F22" i="10"/>
  <c r="C22" i="10" s="1"/>
  <c r="C21" i="10"/>
  <c r="F37" i="10"/>
  <c r="C37" i="10" s="1"/>
  <c r="D13" i="10"/>
  <c r="B13" i="10" s="1"/>
  <c r="E7" i="13"/>
  <c r="E8" i="13"/>
  <c r="E9" i="13"/>
  <c r="E10" i="13"/>
  <c r="E11" i="13"/>
  <c r="Z21" i="9"/>
  <c r="AA21" i="9"/>
  <c r="AB21" i="9"/>
  <c r="AC21" i="9"/>
  <c r="Z22" i="9"/>
  <c r="AA22" i="9"/>
  <c r="AB22" i="9"/>
  <c r="AC22" i="9"/>
  <c r="Z23" i="9"/>
  <c r="AA23" i="9"/>
  <c r="AB23" i="9"/>
  <c r="AC23" i="9"/>
  <c r="Z24" i="9"/>
  <c r="AA24" i="9"/>
  <c r="AB24" i="9"/>
  <c r="AC24" i="9"/>
  <c r="Z25" i="9"/>
  <c r="AA25" i="9"/>
  <c r="AB25" i="9"/>
  <c r="AC25" i="9"/>
  <c r="Z26" i="9"/>
  <c r="AA26" i="9"/>
  <c r="AB26" i="9"/>
  <c r="AC26" i="9"/>
  <c r="Z27" i="9"/>
  <c r="AA27" i="9"/>
  <c r="AB27" i="9"/>
  <c r="AC27" i="9"/>
  <c r="Z28" i="9"/>
  <c r="AA28" i="9"/>
  <c r="AB28" i="9"/>
  <c r="AC28" i="9"/>
  <c r="Z29" i="9"/>
  <c r="AA29" i="9"/>
  <c r="AB29" i="9"/>
  <c r="AC29" i="9"/>
  <c r="Z30" i="9"/>
  <c r="AA30" i="9"/>
  <c r="AB48" i="9" s="1"/>
  <c r="AB30" i="9"/>
  <c r="AC30" i="9"/>
  <c r="Z31" i="9"/>
  <c r="AA31" i="9"/>
  <c r="AB31" i="9"/>
  <c r="AC31" i="9"/>
  <c r="Z32" i="9"/>
  <c r="AA32" i="9"/>
  <c r="AB32" i="9"/>
  <c r="AC32" i="9"/>
  <c r="Z33" i="9"/>
  <c r="AA33" i="9"/>
  <c r="AB33" i="9"/>
  <c r="AC33" i="9"/>
  <c r="Z34" i="9"/>
  <c r="AA34" i="9"/>
  <c r="AB34" i="9"/>
  <c r="AC34" i="9"/>
  <c r="Z35" i="9"/>
  <c r="AA35" i="9"/>
  <c r="AB35" i="9"/>
  <c r="AC35" i="9"/>
  <c r="Z36" i="9"/>
  <c r="AA36" i="9"/>
  <c r="AB36" i="9"/>
  <c r="AC36" i="9"/>
  <c r="Z37" i="9"/>
  <c r="AA37" i="9"/>
  <c r="AB37" i="9"/>
  <c r="AC37" i="9"/>
  <c r="Z38" i="9"/>
  <c r="AA38" i="9"/>
  <c r="AB38" i="9"/>
  <c r="AC38" i="9"/>
  <c r="Z39" i="9"/>
  <c r="AA39" i="9"/>
  <c r="AB39" i="9"/>
  <c r="AC39" i="9"/>
  <c r="Z40" i="9"/>
  <c r="AA40" i="9"/>
  <c r="AB40" i="9"/>
  <c r="AC40" i="9"/>
  <c r="Z41" i="9"/>
  <c r="AA41" i="9"/>
  <c r="AB41" i="9"/>
  <c r="AC41" i="9"/>
  <c r="Z42" i="9"/>
  <c r="AA42" i="9"/>
  <c r="AB42" i="9"/>
  <c r="AC42" i="9"/>
  <c r="Z43" i="9"/>
  <c r="AA43" i="9"/>
  <c r="AB43" i="9"/>
  <c r="AC43" i="9"/>
  <c r="Z44" i="9"/>
  <c r="AA44" i="9"/>
  <c r="AB44" i="9"/>
  <c r="AC44" i="9"/>
  <c r="Z45" i="9"/>
  <c r="AA45" i="9"/>
  <c r="AB45" i="9"/>
  <c r="AC45" i="9"/>
  <c r="Z46" i="9"/>
  <c r="AA46" i="9"/>
  <c r="AB46" i="9"/>
  <c r="AC46" i="9"/>
  <c r="Z47" i="9"/>
  <c r="AA47" i="9"/>
  <c r="AB47" i="9"/>
  <c r="AC47" i="9"/>
  <c r="Z48" i="9"/>
  <c r="AA48" i="9"/>
  <c r="AC48" i="9"/>
  <c r="F34" i="12" l="1"/>
  <c r="C34" i="12" s="1"/>
  <c r="C19" i="12"/>
  <c r="B5" i="10"/>
  <c r="AJ21" i="13"/>
  <c r="AJ22" i="13"/>
  <c r="AJ23" i="13"/>
  <c r="AJ24" i="13"/>
  <c r="AJ25" i="13"/>
  <c r="AJ26" i="13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A41" i="13"/>
  <c r="AI40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A39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A37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A35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A33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A31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A29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A27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A25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A23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A21" i="13"/>
  <c r="S21" i="9"/>
  <c r="T21" i="9"/>
  <c r="U21" i="9"/>
  <c r="V21" i="9"/>
  <c r="W21" i="9"/>
  <c r="X21" i="9"/>
  <c r="Y21" i="9"/>
  <c r="AD21" i="9"/>
  <c r="AE21" i="9"/>
  <c r="AF21" i="9"/>
  <c r="AG21" i="9"/>
  <c r="AH21" i="9"/>
  <c r="AI21" i="9"/>
  <c r="S22" i="9"/>
  <c r="T22" i="9"/>
  <c r="U22" i="9"/>
  <c r="V22" i="9"/>
  <c r="W22" i="9"/>
  <c r="X22" i="9"/>
  <c r="Y22" i="9"/>
  <c r="AD22" i="9"/>
  <c r="AE22" i="9"/>
  <c r="AF22" i="9"/>
  <c r="AG22" i="9"/>
  <c r="AH22" i="9"/>
  <c r="AI22" i="9"/>
  <c r="S23" i="9"/>
  <c r="T23" i="9"/>
  <c r="U23" i="9"/>
  <c r="V23" i="9"/>
  <c r="W23" i="9"/>
  <c r="X23" i="9"/>
  <c r="Y23" i="9"/>
  <c r="AD23" i="9"/>
  <c r="AE23" i="9"/>
  <c r="AF23" i="9"/>
  <c r="AG23" i="9"/>
  <c r="AH23" i="9"/>
  <c r="AI23" i="9"/>
  <c r="S24" i="9"/>
  <c r="T24" i="9"/>
  <c r="U24" i="9"/>
  <c r="V24" i="9"/>
  <c r="W24" i="9"/>
  <c r="X24" i="9"/>
  <c r="Y24" i="9"/>
  <c r="AD24" i="9"/>
  <c r="AE24" i="9"/>
  <c r="AF24" i="9"/>
  <c r="AG24" i="9"/>
  <c r="AH24" i="9"/>
  <c r="AI24" i="9"/>
  <c r="S25" i="9"/>
  <c r="T25" i="9"/>
  <c r="U25" i="9"/>
  <c r="V25" i="9"/>
  <c r="W25" i="9"/>
  <c r="X25" i="9"/>
  <c r="Y25" i="9"/>
  <c r="AD25" i="9"/>
  <c r="AE25" i="9"/>
  <c r="AF25" i="9"/>
  <c r="AG25" i="9"/>
  <c r="AH25" i="9"/>
  <c r="AI25" i="9"/>
  <c r="S26" i="9"/>
  <c r="T26" i="9"/>
  <c r="U26" i="9"/>
  <c r="V26" i="9"/>
  <c r="W26" i="9"/>
  <c r="X26" i="9"/>
  <c r="Y26" i="9"/>
  <c r="AD26" i="9"/>
  <c r="AE26" i="9"/>
  <c r="AF26" i="9"/>
  <c r="AG26" i="9"/>
  <c r="AH26" i="9"/>
  <c r="AI26" i="9"/>
  <c r="S27" i="9"/>
  <c r="T27" i="9"/>
  <c r="U27" i="9"/>
  <c r="V27" i="9"/>
  <c r="W27" i="9"/>
  <c r="X27" i="9"/>
  <c r="Y27" i="9"/>
  <c r="AD27" i="9"/>
  <c r="AE27" i="9"/>
  <c r="AF27" i="9"/>
  <c r="AG27" i="9"/>
  <c r="AH27" i="9"/>
  <c r="AI27" i="9"/>
  <c r="S28" i="9"/>
  <c r="T28" i="9"/>
  <c r="U28" i="9"/>
  <c r="V28" i="9"/>
  <c r="W28" i="9"/>
  <c r="X28" i="9"/>
  <c r="Y28" i="9"/>
  <c r="AD28" i="9"/>
  <c r="AE28" i="9"/>
  <c r="AF28" i="9"/>
  <c r="AG28" i="9"/>
  <c r="AH28" i="9"/>
  <c r="AI28" i="9"/>
  <c r="S29" i="9"/>
  <c r="T29" i="9"/>
  <c r="U29" i="9"/>
  <c r="V29" i="9"/>
  <c r="W29" i="9"/>
  <c r="X29" i="9"/>
  <c r="Y29" i="9"/>
  <c r="AD29" i="9"/>
  <c r="AE29" i="9"/>
  <c r="AF29" i="9"/>
  <c r="AG29" i="9"/>
  <c r="AH29" i="9"/>
  <c r="AI29" i="9"/>
  <c r="S30" i="9"/>
  <c r="T48" i="9" s="1"/>
  <c r="T30" i="9"/>
  <c r="U48" i="9" s="1"/>
  <c r="U30" i="9"/>
  <c r="V48" i="9" s="1"/>
  <c r="V30" i="9"/>
  <c r="W30" i="9"/>
  <c r="X30" i="9"/>
  <c r="Y30" i="9"/>
  <c r="AD48" i="9"/>
  <c r="AD30" i="9"/>
  <c r="AE48" i="9" s="1"/>
  <c r="AE30" i="9"/>
  <c r="AF48" i="9" s="1"/>
  <c r="AF30" i="9"/>
  <c r="AG48" i="9" s="1"/>
  <c r="AG30" i="9"/>
  <c r="AH48" i="9" s="1"/>
  <c r="AH30" i="9"/>
  <c r="AI30" i="9"/>
  <c r="S31" i="9"/>
  <c r="T31" i="9"/>
  <c r="U31" i="9"/>
  <c r="V31" i="9"/>
  <c r="W31" i="9"/>
  <c r="X31" i="9"/>
  <c r="Y31" i="9"/>
  <c r="AD31" i="9"/>
  <c r="AE31" i="9"/>
  <c r="AF31" i="9"/>
  <c r="AG31" i="9"/>
  <c r="AH31" i="9"/>
  <c r="AI31" i="9"/>
  <c r="S32" i="9"/>
  <c r="T32" i="9"/>
  <c r="U32" i="9"/>
  <c r="V32" i="9"/>
  <c r="W32" i="9"/>
  <c r="X32" i="9"/>
  <c r="Y32" i="9"/>
  <c r="AD32" i="9"/>
  <c r="AE32" i="9"/>
  <c r="AF32" i="9"/>
  <c r="AG32" i="9"/>
  <c r="AH32" i="9"/>
  <c r="AI32" i="9"/>
  <c r="S33" i="9"/>
  <c r="T33" i="9"/>
  <c r="U33" i="9"/>
  <c r="V33" i="9"/>
  <c r="W33" i="9"/>
  <c r="X33" i="9"/>
  <c r="Y33" i="9"/>
  <c r="AD33" i="9"/>
  <c r="AE33" i="9"/>
  <c r="AF33" i="9"/>
  <c r="AG33" i="9"/>
  <c r="AH33" i="9"/>
  <c r="AI33" i="9"/>
  <c r="S34" i="9"/>
  <c r="T34" i="9"/>
  <c r="U34" i="9"/>
  <c r="V34" i="9"/>
  <c r="W34" i="9"/>
  <c r="X34" i="9"/>
  <c r="Y34" i="9"/>
  <c r="AD34" i="9"/>
  <c r="AE34" i="9"/>
  <c r="AF34" i="9"/>
  <c r="AG34" i="9"/>
  <c r="AH34" i="9"/>
  <c r="AI34" i="9"/>
  <c r="S35" i="9"/>
  <c r="T35" i="9"/>
  <c r="U35" i="9"/>
  <c r="V35" i="9"/>
  <c r="W35" i="9"/>
  <c r="X35" i="9"/>
  <c r="Y35" i="9"/>
  <c r="AD35" i="9"/>
  <c r="AE35" i="9"/>
  <c r="AF35" i="9"/>
  <c r="AG35" i="9"/>
  <c r="AH35" i="9"/>
  <c r="AI35" i="9"/>
  <c r="S36" i="9"/>
  <c r="T36" i="9"/>
  <c r="U36" i="9"/>
  <c r="V36" i="9"/>
  <c r="W36" i="9"/>
  <c r="X36" i="9"/>
  <c r="Y36" i="9"/>
  <c r="AD36" i="9"/>
  <c r="AE36" i="9"/>
  <c r="AF36" i="9"/>
  <c r="AG36" i="9"/>
  <c r="AH36" i="9"/>
  <c r="AI36" i="9"/>
  <c r="S37" i="9"/>
  <c r="T37" i="9"/>
  <c r="U37" i="9"/>
  <c r="V37" i="9"/>
  <c r="W37" i="9"/>
  <c r="X37" i="9"/>
  <c r="Y37" i="9"/>
  <c r="AD37" i="9"/>
  <c r="AE37" i="9"/>
  <c r="AF37" i="9"/>
  <c r="AG37" i="9"/>
  <c r="AH37" i="9"/>
  <c r="AI37" i="9"/>
  <c r="S38" i="9"/>
  <c r="T38" i="9"/>
  <c r="U38" i="9"/>
  <c r="V38" i="9"/>
  <c r="W38" i="9"/>
  <c r="X38" i="9"/>
  <c r="Y38" i="9"/>
  <c r="AD38" i="9"/>
  <c r="AE38" i="9"/>
  <c r="AF38" i="9"/>
  <c r="AG38" i="9"/>
  <c r="AH38" i="9"/>
  <c r="AI38" i="9"/>
  <c r="S39" i="9"/>
  <c r="T39" i="9"/>
  <c r="U39" i="9"/>
  <c r="V39" i="9"/>
  <c r="W39" i="9"/>
  <c r="X39" i="9"/>
  <c r="Y39" i="9"/>
  <c r="AD39" i="9"/>
  <c r="AE39" i="9"/>
  <c r="AF39" i="9"/>
  <c r="AG39" i="9"/>
  <c r="AH39" i="9"/>
  <c r="AI39" i="9"/>
  <c r="S40" i="9"/>
  <c r="T40" i="9"/>
  <c r="U40" i="9"/>
  <c r="V40" i="9"/>
  <c r="W40" i="9"/>
  <c r="X40" i="9"/>
  <c r="Y40" i="9"/>
  <c r="AD40" i="9"/>
  <c r="AE40" i="9"/>
  <c r="AF40" i="9"/>
  <c r="AG40" i="9"/>
  <c r="AH40" i="9"/>
  <c r="AI40" i="9"/>
  <c r="S41" i="9"/>
  <c r="T41" i="9"/>
  <c r="U41" i="9"/>
  <c r="V41" i="9"/>
  <c r="W41" i="9"/>
  <c r="X41" i="9"/>
  <c r="Y41" i="9"/>
  <c r="AD41" i="9"/>
  <c r="AE41" i="9"/>
  <c r="AF41" i="9"/>
  <c r="AG41" i="9"/>
  <c r="AH41" i="9"/>
  <c r="AI41" i="9"/>
  <c r="S42" i="9"/>
  <c r="T42" i="9"/>
  <c r="U42" i="9"/>
  <c r="V42" i="9"/>
  <c r="W42" i="9"/>
  <c r="X42" i="9"/>
  <c r="Y42" i="9"/>
  <c r="AD42" i="9"/>
  <c r="AE42" i="9"/>
  <c r="AF42" i="9"/>
  <c r="AG42" i="9"/>
  <c r="AH42" i="9"/>
  <c r="AI42" i="9"/>
  <c r="S43" i="9"/>
  <c r="T43" i="9"/>
  <c r="U43" i="9"/>
  <c r="V43" i="9"/>
  <c r="W43" i="9"/>
  <c r="X43" i="9"/>
  <c r="Y43" i="9"/>
  <c r="AD43" i="9"/>
  <c r="AE43" i="9"/>
  <c r="AF43" i="9"/>
  <c r="AG43" i="9"/>
  <c r="AH43" i="9"/>
  <c r="AI43" i="9"/>
  <c r="S44" i="9"/>
  <c r="T44" i="9"/>
  <c r="U44" i="9"/>
  <c r="V44" i="9"/>
  <c r="W44" i="9"/>
  <c r="X44" i="9"/>
  <c r="Y44" i="9"/>
  <c r="AD44" i="9"/>
  <c r="AE44" i="9"/>
  <c r="AF44" i="9"/>
  <c r="AG44" i="9"/>
  <c r="AH44" i="9"/>
  <c r="AI44" i="9"/>
  <c r="S45" i="9"/>
  <c r="T45" i="9"/>
  <c r="U45" i="9"/>
  <c r="V45" i="9"/>
  <c r="W45" i="9"/>
  <c r="X45" i="9"/>
  <c r="Y45" i="9"/>
  <c r="AD45" i="9"/>
  <c r="AE45" i="9"/>
  <c r="AF45" i="9"/>
  <c r="AG45" i="9"/>
  <c r="AH45" i="9"/>
  <c r="AI45" i="9"/>
  <c r="S46" i="9"/>
  <c r="T46" i="9"/>
  <c r="U46" i="9"/>
  <c r="V46" i="9"/>
  <c r="W46" i="9"/>
  <c r="X46" i="9"/>
  <c r="Y46" i="9"/>
  <c r="AD46" i="9"/>
  <c r="AE46" i="9"/>
  <c r="AF46" i="9"/>
  <c r="AG46" i="9"/>
  <c r="AH46" i="9"/>
  <c r="AI46" i="9"/>
  <c r="S47" i="9"/>
  <c r="T47" i="9"/>
  <c r="U47" i="9"/>
  <c r="V47" i="9"/>
  <c r="W47" i="9"/>
  <c r="X47" i="9"/>
  <c r="Y47" i="9"/>
  <c r="AD47" i="9"/>
  <c r="AE47" i="9"/>
  <c r="AF47" i="9"/>
  <c r="AG47" i="9"/>
  <c r="AH47" i="9"/>
  <c r="AI47" i="9"/>
  <c r="W48" i="9"/>
  <c r="X48" i="9"/>
  <c r="Y48" i="9"/>
  <c r="AI48" i="9"/>
  <c r="S48" i="9" l="1"/>
  <c r="F42" i="13" l="1"/>
  <c r="C42" i="13" s="1"/>
  <c r="F41" i="13"/>
  <c r="C41" i="13" s="1"/>
  <c r="F40" i="13"/>
  <c r="C40" i="13" s="1"/>
  <c r="F39" i="13"/>
  <c r="C39" i="13" s="1"/>
  <c r="G21" i="9"/>
  <c r="H21" i="9"/>
  <c r="I21" i="9"/>
  <c r="J21" i="9"/>
  <c r="K21" i="9"/>
  <c r="L21" i="9"/>
  <c r="M21" i="9"/>
  <c r="N21" i="9"/>
  <c r="O21" i="9"/>
  <c r="P21" i="9"/>
  <c r="Q21" i="9"/>
  <c r="R21" i="9"/>
  <c r="G22" i="9"/>
  <c r="H22" i="9"/>
  <c r="I22" i="9"/>
  <c r="J22" i="9"/>
  <c r="K22" i="9"/>
  <c r="L22" i="9"/>
  <c r="M22" i="9"/>
  <c r="N22" i="9"/>
  <c r="O22" i="9"/>
  <c r="P22" i="9"/>
  <c r="Q22" i="9"/>
  <c r="R22" i="9"/>
  <c r="G23" i="9"/>
  <c r="H23" i="9"/>
  <c r="I23" i="9"/>
  <c r="J23" i="9"/>
  <c r="K23" i="9"/>
  <c r="L23" i="9"/>
  <c r="M23" i="9"/>
  <c r="N23" i="9"/>
  <c r="O23" i="9"/>
  <c r="P23" i="9"/>
  <c r="Q23" i="9"/>
  <c r="R23" i="9"/>
  <c r="G24" i="9"/>
  <c r="H24" i="9"/>
  <c r="I24" i="9"/>
  <c r="J24" i="9"/>
  <c r="K24" i="9"/>
  <c r="L24" i="9"/>
  <c r="M24" i="9"/>
  <c r="N24" i="9"/>
  <c r="O24" i="9"/>
  <c r="P24" i="9"/>
  <c r="Q24" i="9"/>
  <c r="R24" i="9"/>
  <c r="G25" i="9"/>
  <c r="H25" i="9"/>
  <c r="I25" i="9"/>
  <c r="J25" i="9"/>
  <c r="K25" i="9"/>
  <c r="L25" i="9"/>
  <c r="M25" i="9"/>
  <c r="N25" i="9"/>
  <c r="O25" i="9"/>
  <c r="P25" i="9"/>
  <c r="Q25" i="9"/>
  <c r="R25" i="9"/>
  <c r="G26" i="9"/>
  <c r="H26" i="9"/>
  <c r="I26" i="9"/>
  <c r="J26" i="9"/>
  <c r="K26" i="9"/>
  <c r="L26" i="9"/>
  <c r="M26" i="9"/>
  <c r="N26" i="9"/>
  <c r="O26" i="9"/>
  <c r="P26" i="9"/>
  <c r="Q26" i="9"/>
  <c r="R26" i="9"/>
  <c r="G27" i="9"/>
  <c r="H27" i="9"/>
  <c r="I27" i="9"/>
  <c r="J27" i="9"/>
  <c r="K27" i="9"/>
  <c r="L27" i="9"/>
  <c r="M27" i="9"/>
  <c r="N27" i="9"/>
  <c r="O27" i="9"/>
  <c r="P27" i="9"/>
  <c r="Q27" i="9"/>
  <c r="R27" i="9"/>
  <c r="G28" i="9"/>
  <c r="H28" i="9"/>
  <c r="I28" i="9"/>
  <c r="J28" i="9"/>
  <c r="K28" i="9"/>
  <c r="L28" i="9"/>
  <c r="M28" i="9"/>
  <c r="N28" i="9"/>
  <c r="O28" i="9"/>
  <c r="P28" i="9"/>
  <c r="Q28" i="9"/>
  <c r="R28" i="9"/>
  <c r="G29" i="9"/>
  <c r="H29" i="9"/>
  <c r="I29" i="9"/>
  <c r="J29" i="9"/>
  <c r="K29" i="9"/>
  <c r="L29" i="9"/>
  <c r="M29" i="9"/>
  <c r="N29" i="9"/>
  <c r="O29" i="9"/>
  <c r="P29" i="9"/>
  <c r="Q29" i="9"/>
  <c r="R29" i="9"/>
  <c r="G30" i="9"/>
  <c r="H30" i="9"/>
  <c r="I30" i="9"/>
  <c r="J30" i="9"/>
  <c r="K30" i="9"/>
  <c r="L48" i="9" s="1"/>
  <c r="L30" i="9"/>
  <c r="M48" i="9" s="1"/>
  <c r="M30" i="9"/>
  <c r="N30" i="9"/>
  <c r="O30" i="9"/>
  <c r="P30" i="9"/>
  <c r="Q30" i="9"/>
  <c r="R30" i="9"/>
  <c r="G31" i="9"/>
  <c r="H31" i="9"/>
  <c r="I31" i="9"/>
  <c r="J31" i="9"/>
  <c r="K31" i="9"/>
  <c r="L31" i="9"/>
  <c r="M31" i="9"/>
  <c r="N31" i="9"/>
  <c r="O31" i="9"/>
  <c r="P31" i="9"/>
  <c r="Q31" i="9"/>
  <c r="R31" i="9"/>
  <c r="G32" i="9"/>
  <c r="H32" i="9"/>
  <c r="I32" i="9"/>
  <c r="J32" i="9"/>
  <c r="K32" i="9"/>
  <c r="L32" i="9"/>
  <c r="M32" i="9"/>
  <c r="N32" i="9"/>
  <c r="O32" i="9"/>
  <c r="P32" i="9"/>
  <c r="Q32" i="9"/>
  <c r="R32" i="9"/>
  <c r="G33" i="9"/>
  <c r="H33" i="9"/>
  <c r="I33" i="9"/>
  <c r="J33" i="9"/>
  <c r="K33" i="9"/>
  <c r="L33" i="9"/>
  <c r="M33" i="9"/>
  <c r="N33" i="9"/>
  <c r="O33" i="9"/>
  <c r="P33" i="9"/>
  <c r="Q33" i="9"/>
  <c r="R33" i="9"/>
  <c r="G34" i="9"/>
  <c r="H34" i="9"/>
  <c r="I34" i="9"/>
  <c r="J34" i="9"/>
  <c r="K34" i="9"/>
  <c r="L34" i="9"/>
  <c r="M34" i="9"/>
  <c r="N34" i="9"/>
  <c r="O34" i="9"/>
  <c r="P34" i="9"/>
  <c r="Q34" i="9"/>
  <c r="R34" i="9"/>
  <c r="G35" i="9"/>
  <c r="H35" i="9"/>
  <c r="I35" i="9"/>
  <c r="J35" i="9"/>
  <c r="K35" i="9"/>
  <c r="L35" i="9"/>
  <c r="M35" i="9"/>
  <c r="N35" i="9"/>
  <c r="O35" i="9"/>
  <c r="P35" i="9"/>
  <c r="Q35" i="9"/>
  <c r="R35" i="9"/>
  <c r="G36" i="9"/>
  <c r="H36" i="9"/>
  <c r="I36" i="9"/>
  <c r="J36" i="9"/>
  <c r="K36" i="9"/>
  <c r="L36" i="9"/>
  <c r="M36" i="9"/>
  <c r="N36" i="9"/>
  <c r="O36" i="9"/>
  <c r="P36" i="9"/>
  <c r="Q36" i="9"/>
  <c r="R36" i="9"/>
  <c r="G37" i="9"/>
  <c r="H37" i="9"/>
  <c r="I37" i="9"/>
  <c r="J37" i="9"/>
  <c r="K37" i="9"/>
  <c r="L37" i="9"/>
  <c r="M37" i="9"/>
  <c r="N37" i="9"/>
  <c r="O37" i="9"/>
  <c r="P37" i="9"/>
  <c r="Q37" i="9"/>
  <c r="R37" i="9"/>
  <c r="G38" i="9"/>
  <c r="H38" i="9"/>
  <c r="I38" i="9"/>
  <c r="J38" i="9"/>
  <c r="K38" i="9"/>
  <c r="L38" i="9"/>
  <c r="M38" i="9"/>
  <c r="N38" i="9"/>
  <c r="O38" i="9"/>
  <c r="P38" i="9"/>
  <c r="Q38" i="9"/>
  <c r="R38" i="9"/>
  <c r="G39" i="9"/>
  <c r="H39" i="9"/>
  <c r="I39" i="9"/>
  <c r="J39" i="9"/>
  <c r="K39" i="9"/>
  <c r="L39" i="9"/>
  <c r="M39" i="9"/>
  <c r="N39" i="9"/>
  <c r="O39" i="9"/>
  <c r="P39" i="9"/>
  <c r="Q39" i="9"/>
  <c r="R39" i="9"/>
  <c r="G40" i="9"/>
  <c r="H40" i="9"/>
  <c r="I40" i="9"/>
  <c r="J40" i="9"/>
  <c r="K40" i="9"/>
  <c r="L40" i="9"/>
  <c r="M40" i="9"/>
  <c r="N40" i="9"/>
  <c r="O40" i="9"/>
  <c r="P40" i="9"/>
  <c r="Q40" i="9"/>
  <c r="R40" i="9"/>
  <c r="G41" i="9"/>
  <c r="H41" i="9"/>
  <c r="I41" i="9"/>
  <c r="J41" i="9"/>
  <c r="K41" i="9"/>
  <c r="L41" i="9"/>
  <c r="M41" i="9"/>
  <c r="N41" i="9"/>
  <c r="O41" i="9"/>
  <c r="P41" i="9"/>
  <c r="Q41" i="9"/>
  <c r="R41" i="9"/>
  <c r="G42" i="9"/>
  <c r="H42" i="9"/>
  <c r="I42" i="9"/>
  <c r="J42" i="9"/>
  <c r="K42" i="9"/>
  <c r="L42" i="9"/>
  <c r="M42" i="9"/>
  <c r="N42" i="9"/>
  <c r="O42" i="9"/>
  <c r="P42" i="9"/>
  <c r="Q42" i="9"/>
  <c r="R42" i="9"/>
  <c r="G43" i="9"/>
  <c r="H43" i="9"/>
  <c r="I43" i="9"/>
  <c r="J43" i="9"/>
  <c r="K43" i="9"/>
  <c r="L43" i="9"/>
  <c r="M43" i="9"/>
  <c r="N43" i="9"/>
  <c r="O43" i="9"/>
  <c r="P43" i="9"/>
  <c r="Q43" i="9"/>
  <c r="R43" i="9"/>
  <c r="G44" i="9"/>
  <c r="H44" i="9"/>
  <c r="I44" i="9"/>
  <c r="J44" i="9"/>
  <c r="K44" i="9"/>
  <c r="L44" i="9"/>
  <c r="M44" i="9"/>
  <c r="N44" i="9"/>
  <c r="O44" i="9"/>
  <c r="P44" i="9"/>
  <c r="Q44" i="9"/>
  <c r="R44" i="9"/>
  <c r="G45" i="9"/>
  <c r="H45" i="9"/>
  <c r="I45" i="9"/>
  <c r="J45" i="9"/>
  <c r="K45" i="9"/>
  <c r="L45" i="9"/>
  <c r="M45" i="9"/>
  <c r="N45" i="9"/>
  <c r="O45" i="9"/>
  <c r="P45" i="9"/>
  <c r="Q45" i="9"/>
  <c r="R45" i="9"/>
  <c r="G46" i="9"/>
  <c r="H46" i="9"/>
  <c r="I46" i="9"/>
  <c r="J46" i="9"/>
  <c r="K46" i="9"/>
  <c r="L46" i="9"/>
  <c r="M46" i="9"/>
  <c r="N46" i="9"/>
  <c r="O46" i="9"/>
  <c r="P46" i="9"/>
  <c r="Q46" i="9"/>
  <c r="R46" i="9"/>
  <c r="G47" i="9"/>
  <c r="H47" i="9"/>
  <c r="I47" i="9"/>
  <c r="J47" i="9"/>
  <c r="K47" i="9"/>
  <c r="L47" i="9"/>
  <c r="M47" i="9"/>
  <c r="N47" i="9"/>
  <c r="O47" i="9"/>
  <c r="P47" i="9"/>
  <c r="Q47" i="9"/>
  <c r="R47" i="9"/>
  <c r="Q48" i="9"/>
  <c r="P48" i="9"/>
  <c r="O48" i="9"/>
  <c r="N48" i="9"/>
  <c r="J48" i="9"/>
  <c r="I48" i="9"/>
  <c r="H48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E20" i="9"/>
  <c r="K48" i="9" l="1"/>
  <c r="R48" i="9"/>
  <c r="A47" i="9" l="1"/>
  <c r="A33" i="9"/>
  <c r="A35" i="9"/>
  <c r="A37" i="9"/>
  <c r="A39" i="9"/>
  <c r="A41" i="9"/>
  <c r="A43" i="9"/>
  <c r="A45" i="9"/>
  <c r="A23" i="9"/>
  <c r="A25" i="9"/>
  <c r="A27" i="9"/>
  <c r="A29" i="9"/>
  <c r="A31" i="9"/>
  <c r="A21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4" i="9"/>
  <c r="F32" i="9" l="1"/>
  <c r="C32" i="9" s="1"/>
  <c r="F31" i="9"/>
  <c r="C31" i="9" s="1"/>
  <c r="F45" i="9"/>
  <c r="C45" i="9" s="1"/>
  <c r="F46" i="9"/>
  <c r="C46" i="9" s="1"/>
  <c r="F30" i="9"/>
  <c r="F29" i="9"/>
  <c r="C29" i="9" s="1"/>
  <c r="F28" i="9"/>
  <c r="C28" i="9" s="1"/>
  <c r="F27" i="9"/>
  <c r="C27" i="9" s="1"/>
  <c r="F26" i="9"/>
  <c r="C26" i="9" s="1"/>
  <c r="F25" i="9"/>
  <c r="C25" i="9" s="1"/>
  <c r="F24" i="9"/>
  <c r="C24" i="9" s="1"/>
  <c r="F23" i="9"/>
  <c r="C23" i="9" s="1"/>
  <c r="F48" i="9"/>
  <c r="F47" i="9"/>
  <c r="C47" i="9" s="1"/>
  <c r="F44" i="9"/>
  <c r="C44" i="9" s="1"/>
  <c r="F43" i="9"/>
  <c r="C43" i="9" s="1"/>
  <c r="F42" i="9"/>
  <c r="C42" i="9" s="1"/>
  <c r="F41" i="9"/>
  <c r="C41" i="9" s="1"/>
  <c r="F40" i="9"/>
  <c r="C40" i="9" s="1"/>
  <c r="F39" i="9"/>
  <c r="C39" i="9" s="1"/>
  <c r="F38" i="9"/>
  <c r="C38" i="9" s="1"/>
  <c r="F37" i="9"/>
  <c r="C37" i="9" s="1"/>
  <c r="F36" i="9"/>
  <c r="C36" i="9" s="1"/>
  <c r="F35" i="9"/>
  <c r="C35" i="9" s="1"/>
  <c r="F33" i="9"/>
  <c r="C33" i="9" s="1"/>
  <c r="F34" i="9"/>
  <c r="C34" i="9" s="1"/>
  <c r="F22" i="9"/>
  <c r="C22" i="9" s="1"/>
  <c r="F21" i="9"/>
  <c r="C21" i="9" s="1"/>
  <c r="C17" i="9"/>
  <c r="D17" i="9"/>
  <c r="C5" i="9"/>
  <c r="C6" i="9"/>
  <c r="C7" i="9"/>
  <c r="C8" i="9"/>
  <c r="C9" i="9"/>
  <c r="C10" i="9"/>
  <c r="C11" i="9"/>
  <c r="C12" i="9"/>
  <c r="C13" i="9"/>
  <c r="C14" i="9"/>
  <c r="C15" i="9"/>
  <c r="C16" i="9"/>
  <c r="C4" i="9"/>
  <c r="C14" i="8"/>
  <c r="C15" i="8"/>
  <c r="C4" i="7"/>
  <c r="D7" i="9"/>
  <c r="D8" i="9"/>
  <c r="D16" i="9"/>
  <c r="D14" i="8"/>
  <c r="D15" i="8"/>
  <c r="D4" i="7"/>
  <c r="E1" i="9"/>
  <c r="F1" i="9" s="1"/>
  <c r="F1" i="8"/>
  <c r="E1" i="8"/>
  <c r="C30" i="9" l="1"/>
  <c r="G48" i="9"/>
  <c r="C48" i="9" s="1"/>
  <c r="C3" i="9"/>
  <c r="B17" i="9"/>
  <c r="B16" i="9"/>
  <c r="C20" i="9" l="1"/>
  <c r="D15" i="9"/>
  <c r="D14" i="9"/>
  <c r="D13" i="9"/>
  <c r="D12" i="9"/>
  <c r="D11" i="9"/>
  <c r="D10" i="9"/>
  <c r="D9" i="9"/>
  <c r="D6" i="9"/>
  <c r="D5" i="9"/>
  <c r="D4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D3" i="9" l="1"/>
  <c r="B4" i="9"/>
  <c r="B7" i="9"/>
  <c r="B8" i="9"/>
  <c r="E13" i="8"/>
  <c r="E12" i="8"/>
  <c r="C12" i="8" s="1"/>
  <c r="E11" i="8"/>
  <c r="E10" i="8"/>
  <c r="E9" i="8"/>
  <c r="E8" i="8"/>
  <c r="E7" i="8"/>
  <c r="E6" i="8"/>
  <c r="E5" i="8"/>
  <c r="E4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D11" i="8" l="1"/>
  <c r="C11" i="8"/>
  <c r="D6" i="8"/>
  <c r="C6" i="8"/>
  <c r="D7" i="8"/>
  <c r="C7" i="8"/>
  <c r="B7" i="8" s="1"/>
  <c r="D9" i="8"/>
  <c r="C9" i="8"/>
  <c r="D10" i="8"/>
  <c r="C10" i="8"/>
  <c r="D13" i="8"/>
  <c r="C13" i="8"/>
  <c r="D8" i="8"/>
  <c r="C8" i="8"/>
  <c r="D4" i="8"/>
  <c r="C4" i="8"/>
  <c r="D5" i="8"/>
  <c r="C5" i="8"/>
  <c r="B5" i="8" s="1"/>
  <c r="D12" i="8"/>
  <c r="B12" i="8" s="1"/>
  <c r="B14" i="9"/>
  <c r="B10" i="9"/>
  <c r="B12" i="9"/>
  <c r="B13" i="9"/>
  <c r="B9" i="9"/>
  <c r="B11" i="9"/>
  <c r="B5" i="9"/>
  <c r="B15" i="9"/>
  <c r="B6" i="9"/>
  <c r="B14" i="8"/>
  <c r="B15" i="8"/>
  <c r="G1" i="8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F3" i="7"/>
  <c r="E5" i="11"/>
  <c r="E6" i="11"/>
  <c r="E7" i="11"/>
  <c r="E8" i="11"/>
  <c r="E9" i="11"/>
  <c r="E10" i="11"/>
  <c r="E11" i="11"/>
  <c r="E12" i="11"/>
  <c r="E4" i="11"/>
  <c r="E6" i="10"/>
  <c r="E7" i="10"/>
  <c r="E8" i="10"/>
  <c r="E9" i="10"/>
  <c r="E10" i="10"/>
  <c r="E11" i="10"/>
  <c r="E12" i="10"/>
  <c r="E4" i="10"/>
  <c r="E5" i="13"/>
  <c r="E6" i="13"/>
  <c r="E4" i="13"/>
  <c r="E4" i="7"/>
  <c r="E5" i="7"/>
  <c r="E6" i="7"/>
  <c r="E7" i="7"/>
  <c r="E8" i="7"/>
  <c r="E9" i="7"/>
  <c r="E10" i="7"/>
  <c r="E11" i="7"/>
  <c r="E12" i="7"/>
  <c r="E13" i="7"/>
  <c r="E14" i="7"/>
  <c r="E1" i="7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D1" i="1"/>
  <c r="E1" i="1"/>
  <c r="F1" i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C1" i="1"/>
  <c r="B9" i="8" l="1"/>
  <c r="B10" i="8"/>
  <c r="B6" i="8"/>
  <c r="B8" i="8"/>
  <c r="B11" i="8"/>
  <c r="B13" i="8"/>
  <c r="F31" i="11"/>
  <c r="C31" i="11" s="1"/>
  <c r="F32" i="11"/>
  <c r="C32" i="11" s="1"/>
  <c r="F20" i="11"/>
  <c r="C20" i="11" s="1"/>
  <c r="F19" i="11"/>
  <c r="F36" i="11"/>
  <c r="C36" i="11" s="1"/>
  <c r="F35" i="11"/>
  <c r="C35" i="11" s="1"/>
  <c r="F34" i="11"/>
  <c r="C34" i="11" s="1"/>
  <c r="F33" i="11"/>
  <c r="C33" i="11" s="1"/>
  <c r="F27" i="11"/>
  <c r="C27" i="11" s="1"/>
  <c r="F28" i="11"/>
  <c r="C28" i="11" s="1"/>
  <c r="F30" i="11"/>
  <c r="C30" i="11" s="1"/>
  <c r="F29" i="11"/>
  <c r="C29" i="11" s="1"/>
  <c r="F26" i="11"/>
  <c r="C26" i="11" s="1"/>
  <c r="F25" i="11"/>
  <c r="C25" i="11" s="1"/>
  <c r="F23" i="11"/>
  <c r="C23" i="11" s="1"/>
  <c r="F24" i="11"/>
  <c r="C24" i="11" s="1"/>
  <c r="F22" i="11"/>
  <c r="C22" i="11" s="1"/>
  <c r="F21" i="11"/>
  <c r="C21" i="11" s="1"/>
  <c r="D11" i="10"/>
  <c r="F33" i="10"/>
  <c r="C33" i="10" s="1"/>
  <c r="F34" i="10"/>
  <c r="C34" i="10" s="1"/>
  <c r="C10" i="10"/>
  <c r="F31" i="10"/>
  <c r="C31" i="10" s="1"/>
  <c r="F32" i="10"/>
  <c r="C32" i="10" s="1"/>
  <c r="C9" i="10"/>
  <c r="F30" i="10"/>
  <c r="C30" i="10" s="1"/>
  <c r="F29" i="10"/>
  <c r="C29" i="10" s="1"/>
  <c r="C6" i="10"/>
  <c r="F23" i="10"/>
  <c r="C23" i="10" s="1"/>
  <c r="F24" i="10"/>
  <c r="C24" i="10" s="1"/>
  <c r="D12" i="10"/>
  <c r="F36" i="10"/>
  <c r="C36" i="10" s="1"/>
  <c r="F35" i="10"/>
  <c r="C35" i="10" s="1"/>
  <c r="C8" i="10"/>
  <c r="F28" i="10"/>
  <c r="C28" i="10" s="1"/>
  <c r="F27" i="10"/>
  <c r="C27" i="10" s="1"/>
  <c r="C7" i="10"/>
  <c r="F25" i="10"/>
  <c r="C25" i="10" s="1"/>
  <c r="F26" i="10"/>
  <c r="C26" i="10" s="1"/>
  <c r="D4" i="10"/>
  <c r="F19" i="10"/>
  <c r="C19" i="10" s="1"/>
  <c r="F20" i="10"/>
  <c r="C20" i="10" s="1"/>
  <c r="F38" i="13"/>
  <c r="C38" i="13" s="1"/>
  <c r="F37" i="13"/>
  <c r="C37" i="13" s="1"/>
  <c r="F31" i="13"/>
  <c r="C31" i="13" s="1"/>
  <c r="F32" i="13"/>
  <c r="C32" i="13" s="1"/>
  <c r="F30" i="13"/>
  <c r="C30" i="13" s="1"/>
  <c r="F29" i="13"/>
  <c r="C29" i="13" s="1"/>
  <c r="F25" i="13"/>
  <c r="C25" i="13" s="1"/>
  <c r="F26" i="13"/>
  <c r="C26" i="13" s="1"/>
  <c r="F23" i="13"/>
  <c r="C23" i="13" s="1"/>
  <c r="F24" i="13"/>
  <c r="C24" i="13" s="1"/>
  <c r="F36" i="13"/>
  <c r="C36" i="13" s="1"/>
  <c r="F35" i="13"/>
  <c r="C35" i="13" s="1"/>
  <c r="F28" i="13"/>
  <c r="C28" i="13" s="1"/>
  <c r="F27" i="13"/>
  <c r="C27" i="13" s="1"/>
  <c r="F34" i="13"/>
  <c r="C34" i="13" s="1"/>
  <c r="F33" i="13"/>
  <c r="C33" i="13" s="1"/>
  <c r="F22" i="13"/>
  <c r="C22" i="13" s="1"/>
  <c r="F21" i="13"/>
  <c r="C21" i="13" s="1"/>
  <c r="B3" i="9"/>
  <c r="B19" i="9" s="1"/>
  <c r="D3" i="8"/>
  <c r="C3" i="8"/>
  <c r="B4" i="8"/>
  <c r="H1" i="8"/>
  <c r="D6" i="10"/>
  <c r="D7" i="10"/>
  <c r="C12" i="10"/>
  <c r="C4" i="10"/>
  <c r="D8" i="10"/>
  <c r="C11" i="10"/>
  <c r="D10" i="10"/>
  <c r="D9" i="10"/>
  <c r="S1" i="7"/>
  <c r="C20" i="13" l="1"/>
  <c r="B3" i="8"/>
  <c r="B11" i="10"/>
  <c r="B12" i="10"/>
  <c r="C19" i="11"/>
  <c r="C18" i="11" s="1"/>
  <c r="B8" i="10"/>
  <c r="C18" i="10"/>
  <c r="B10" i="10"/>
  <c r="B6" i="10"/>
  <c r="C3" i="10"/>
  <c r="B7" i="10"/>
  <c r="B9" i="10"/>
  <c r="D3" i="10"/>
  <c r="I1" i="8"/>
  <c r="T1" i="7"/>
  <c r="U1" i="7" s="1"/>
  <c r="V1" i="7" s="1"/>
  <c r="W1" i="7" s="1"/>
  <c r="X1" i="7" s="1"/>
  <c r="Y1" i="7" s="1"/>
  <c r="J1" i="8" l="1"/>
  <c r="Z1" i="7"/>
  <c r="M2" i="7"/>
  <c r="T2" i="7"/>
  <c r="F2" i="7"/>
  <c r="AL4" i="12"/>
  <c r="J2" i="8" l="1"/>
  <c r="K1" i="8"/>
  <c r="N2" i="7"/>
  <c r="AL5" i="12"/>
  <c r="E2" i="8" s="1"/>
  <c r="V2" i="7"/>
  <c r="U2" i="7"/>
  <c r="G2" i="7"/>
  <c r="AA1" i="7"/>
  <c r="K2" i="8" l="1"/>
  <c r="L1" i="8"/>
  <c r="AL6" i="12"/>
  <c r="H2" i="7"/>
  <c r="O2" i="7"/>
  <c r="AB1" i="7"/>
  <c r="AA2" i="7"/>
  <c r="F2" i="8" l="1"/>
  <c r="P2" i="7"/>
  <c r="W2" i="7"/>
  <c r="I2" i="7"/>
  <c r="M1" i="8"/>
  <c r="L2" i="8"/>
  <c r="AL7" i="12"/>
  <c r="AC1" i="7"/>
  <c r="AB2" i="7"/>
  <c r="G2" i="8" l="1"/>
  <c r="E2" i="9"/>
  <c r="M2" i="8"/>
  <c r="N1" i="8"/>
  <c r="AL8" i="12"/>
  <c r="Y2" i="7" s="1"/>
  <c r="X2" i="7"/>
  <c r="J2" i="7"/>
  <c r="Q2" i="7"/>
  <c r="AD1" i="7"/>
  <c r="AC2" i="7"/>
  <c r="H2" i="8" l="1"/>
  <c r="I2" i="8"/>
  <c r="AJ2" i="10"/>
  <c r="R2" i="7"/>
  <c r="N2" i="8"/>
  <c r="O1" i="8"/>
  <c r="AL9" i="12"/>
  <c r="K2" i="7"/>
  <c r="AE1" i="7"/>
  <c r="AD2" i="7"/>
  <c r="P1" i="8" l="1"/>
  <c r="O2" i="8"/>
  <c r="Z2" i="7"/>
  <c r="L2" i="7"/>
  <c r="S2" i="7"/>
  <c r="AF1" i="7"/>
  <c r="AE2" i="7"/>
  <c r="P2" i="8" l="1"/>
  <c r="Q1" i="8"/>
  <c r="AG1" i="7"/>
  <c r="AF2" i="7"/>
  <c r="R1" i="8" l="1"/>
  <c r="Q2" i="8"/>
  <c r="AH1" i="7"/>
  <c r="AG2" i="7"/>
  <c r="S1" i="8" l="1"/>
  <c r="R2" i="8"/>
  <c r="AI1" i="7"/>
  <c r="AH2" i="7"/>
  <c r="T1" i="8" l="1"/>
  <c r="S2" i="8"/>
  <c r="AJ1" i="7"/>
  <c r="AI2" i="7"/>
  <c r="U1" i="8" l="1"/>
  <c r="T2" i="8"/>
  <c r="C5" i="7"/>
  <c r="C7" i="7"/>
  <c r="D9" i="7"/>
  <c r="C9" i="7"/>
  <c r="B9" i="7" s="1"/>
  <c r="D5" i="7"/>
  <c r="D6" i="7"/>
  <c r="C6" i="7"/>
  <c r="B6" i="7" s="1"/>
  <c r="D7" i="7"/>
  <c r="B7" i="7" s="1"/>
  <c r="D8" i="7"/>
  <c r="C8" i="7"/>
  <c r="B8" i="7" s="1"/>
  <c r="D10" i="7"/>
  <c r="C10" i="7"/>
  <c r="B10" i="7" s="1"/>
  <c r="D11" i="7"/>
  <c r="D12" i="7"/>
  <c r="C14" i="7"/>
  <c r="C13" i="7"/>
  <c r="B13" i="7" s="1"/>
  <c r="C12" i="7"/>
  <c r="B12" i="7" s="1"/>
  <c r="D13" i="7"/>
  <c r="D14" i="7"/>
  <c r="C11" i="7"/>
  <c r="B11" i="7" s="1"/>
  <c r="B4" i="7"/>
  <c r="AJ2" i="7"/>
  <c r="V1" i="8" l="1"/>
  <c r="U2" i="8"/>
  <c r="B14" i="7"/>
  <c r="C3" i="7"/>
  <c r="D3" i="7"/>
  <c r="V2" i="8" l="1"/>
  <c r="W1" i="8"/>
  <c r="B5" i="7"/>
  <c r="B3" i="7" s="1"/>
  <c r="W2" i="8" l="1"/>
  <c r="X1" i="8"/>
  <c r="Y1" i="8" l="1"/>
  <c r="X2" i="8"/>
  <c r="Y2" i="8" l="1"/>
  <c r="Z1" i="8"/>
  <c r="Z2" i="8" l="1"/>
  <c r="AA1" i="8"/>
  <c r="AB1" i="8" l="1"/>
  <c r="AA2" i="8"/>
  <c r="AB2" i="8" l="1"/>
  <c r="AC1" i="8"/>
  <c r="AD1" i="8" l="1"/>
  <c r="AC2" i="8"/>
  <c r="AE1" i="8" l="1"/>
  <c r="AD2" i="8"/>
  <c r="AE2" i="8" l="1"/>
  <c r="AF1" i="8"/>
  <c r="AG1" i="8" l="1"/>
  <c r="AF2" i="8"/>
  <c r="AH1" i="8" l="1"/>
  <c r="AG2" i="8"/>
  <c r="AH2" i="8" l="1"/>
  <c r="AI1" i="8"/>
  <c r="AI2" i="8" l="1"/>
  <c r="AJ1" i="8"/>
  <c r="AJ2" i="8" l="1"/>
  <c r="B4" i="10" l="1"/>
  <c r="B3" i="10" s="1"/>
  <c r="B17" i="10" s="1"/>
  <c r="F2" i="9" l="1"/>
  <c r="G1" i="9"/>
  <c r="H1" i="9" l="1"/>
  <c r="G2" i="9"/>
  <c r="H2" i="9" l="1"/>
  <c r="I1" i="9"/>
  <c r="J1" i="9" l="1"/>
  <c r="I2" i="9"/>
  <c r="J2" i="9" l="1"/>
  <c r="K1" i="9"/>
  <c r="L1" i="9" l="1"/>
  <c r="K2" i="9"/>
  <c r="M1" i="9" l="1"/>
  <c r="L2" i="9"/>
  <c r="N1" i="9" l="1"/>
  <c r="M2" i="9"/>
  <c r="O1" i="9" l="1"/>
  <c r="N2" i="9"/>
  <c r="O2" i="9" l="1"/>
  <c r="P1" i="9"/>
  <c r="P2" i="9" l="1"/>
  <c r="Q1" i="9"/>
  <c r="Q2" i="9" l="1"/>
  <c r="R1" i="9"/>
  <c r="R2" i="9" l="1"/>
  <c r="S1" i="9"/>
  <c r="S2" i="9" l="1"/>
  <c r="T1" i="9"/>
  <c r="U1" i="9" l="1"/>
  <c r="T2" i="9"/>
  <c r="V1" i="9" l="1"/>
  <c r="U2" i="9"/>
  <c r="W1" i="9" l="1"/>
  <c r="V2" i="9"/>
  <c r="X1" i="9" l="1"/>
  <c r="W2" i="9"/>
  <c r="X2" i="9" l="1"/>
  <c r="Y1" i="9"/>
  <c r="Z1" i="9" l="1"/>
  <c r="Y2" i="9"/>
  <c r="AA1" i="9" l="1"/>
  <c r="Z2" i="9"/>
  <c r="AA2" i="9" l="1"/>
  <c r="AB1" i="9"/>
  <c r="AB2" i="9" l="1"/>
  <c r="AC1" i="9"/>
  <c r="AC2" i="9" l="1"/>
  <c r="AD1" i="9"/>
  <c r="AD2" i="9" l="1"/>
  <c r="AE1" i="9"/>
  <c r="AE2" i="9" l="1"/>
  <c r="AF1" i="9"/>
  <c r="AG1" i="9" l="1"/>
  <c r="AF2" i="9"/>
  <c r="AH1" i="9" l="1"/>
  <c r="AG2" i="9"/>
  <c r="AI1" i="9" l="1"/>
  <c r="E1" i="13" s="1"/>
  <c r="E20" i="13" s="1"/>
  <c r="AH2" i="9"/>
  <c r="AI2" i="9" l="1"/>
  <c r="E2" i="13" l="1"/>
  <c r="F1" i="13"/>
  <c r="F20" i="13" s="1"/>
  <c r="F3" i="13" s="1"/>
  <c r="G1" i="13" l="1"/>
  <c r="G20" i="13" s="1"/>
  <c r="G3" i="13" s="1"/>
  <c r="F2" i="13"/>
  <c r="H1" i="13" l="1"/>
  <c r="H20" i="13" s="1"/>
  <c r="H3" i="13" s="1"/>
  <c r="G2" i="13"/>
  <c r="I1" i="13" l="1"/>
  <c r="I20" i="13" s="1"/>
  <c r="I3" i="13" s="1"/>
  <c r="H2" i="13"/>
  <c r="J1" i="13" l="1"/>
  <c r="J20" i="13" s="1"/>
  <c r="J3" i="13" s="1"/>
  <c r="I2" i="13"/>
  <c r="K1" i="13" l="1"/>
  <c r="K20" i="13" s="1"/>
  <c r="K3" i="13" s="1"/>
  <c r="J2" i="13"/>
  <c r="L1" i="13" l="1"/>
  <c r="L20" i="13" s="1"/>
  <c r="L3" i="13" s="1"/>
  <c r="K2" i="13"/>
  <c r="L2" i="13" l="1"/>
  <c r="M1" i="13"/>
  <c r="M20" i="13" s="1"/>
  <c r="M3" i="13" s="1"/>
  <c r="M2" i="13" l="1"/>
  <c r="N1" i="13"/>
  <c r="N20" i="13" s="1"/>
  <c r="N3" i="13" s="1"/>
  <c r="N2" i="13" l="1"/>
  <c r="O1" i="13"/>
  <c r="O20" i="13" s="1"/>
  <c r="O3" i="13" s="1"/>
  <c r="P1" i="13" l="1"/>
  <c r="P20" i="13" s="1"/>
  <c r="P3" i="13" s="1"/>
  <c r="O2" i="13"/>
  <c r="P2" i="13" l="1"/>
  <c r="Q1" i="13"/>
  <c r="Q20" i="13" s="1"/>
  <c r="Q3" i="13" s="1"/>
  <c r="R1" i="13" l="1"/>
  <c r="R20" i="13" s="1"/>
  <c r="R3" i="13" s="1"/>
  <c r="Q2" i="13"/>
  <c r="R2" i="13" l="1"/>
  <c r="S1" i="13"/>
  <c r="S20" i="13" s="1"/>
  <c r="S3" i="13" s="1"/>
  <c r="T1" i="13" l="1"/>
  <c r="T20" i="13" s="1"/>
  <c r="T3" i="13" s="1"/>
  <c r="S2" i="13"/>
  <c r="U1" i="13" l="1"/>
  <c r="U20" i="13" s="1"/>
  <c r="U3" i="13" s="1"/>
  <c r="T2" i="13"/>
  <c r="U2" i="13" l="1"/>
  <c r="V1" i="13"/>
  <c r="V20" i="13" s="1"/>
  <c r="V3" i="13" s="1"/>
  <c r="V2" i="13" l="1"/>
  <c r="W1" i="13"/>
  <c r="W20" i="13" s="1"/>
  <c r="W3" i="13" s="1"/>
  <c r="W2" i="13" l="1"/>
  <c r="X1" i="13"/>
  <c r="X20" i="13" s="1"/>
  <c r="X3" i="13" s="1"/>
  <c r="X2" i="13" l="1"/>
  <c r="Y1" i="13"/>
  <c r="Y20" i="13" s="1"/>
  <c r="Y3" i="13" s="1"/>
  <c r="Y2" i="13" l="1"/>
  <c r="Z1" i="13"/>
  <c r="Z20" i="13" s="1"/>
  <c r="Z3" i="13" s="1"/>
  <c r="AA1" i="13" l="1"/>
  <c r="AA20" i="13" s="1"/>
  <c r="AA3" i="13" s="1"/>
  <c r="Z2" i="13"/>
  <c r="AB1" i="13" l="1"/>
  <c r="AB20" i="13" s="1"/>
  <c r="AB3" i="13" s="1"/>
  <c r="AA2" i="13"/>
  <c r="AC1" i="13" l="1"/>
  <c r="AC20" i="13" s="1"/>
  <c r="AC3" i="13" s="1"/>
  <c r="AB2" i="13"/>
  <c r="AC2" i="13" l="1"/>
  <c r="AD1" i="13"/>
  <c r="AD20" i="13" s="1"/>
  <c r="AD3" i="13" s="1"/>
  <c r="AE1" i="13" l="1"/>
  <c r="AE20" i="13" s="1"/>
  <c r="AE3" i="13" s="1"/>
  <c r="AD2" i="13"/>
  <c r="AF1" i="13" l="1"/>
  <c r="AF20" i="13" s="1"/>
  <c r="AF3" i="13" s="1"/>
  <c r="AE2" i="13"/>
  <c r="AF2" i="13" l="1"/>
  <c r="AG1" i="13"/>
  <c r="AG20" i="13" s="1"/>
  <c r="AG3" i="13" s="1"/>
  <c r="AH1" i="13" l="1"/>
  <c r="AH20" i="13" s="1"/>
  <c r="AH3" i="13" s="1"/>
  <c r="AG2" i="13"/>
  <c r="AH2" i="13" l="1"/>
  <c r="AI1" i="13"/>
  <c r="AI20" i="13" s="1"/>
  <c r="AI3" i="13" s="1"/>
  <c r="AI2" i="13" l="1"/>
  <c r="AJ1" i="13"/>
  <c r="C14" i="13" l="1"/>
  <c r="D12" i="13"/>
  <c r="C15" i="13"/>
  <c r="D14" i="13"/>
  <c r="C12" i="13"/>
  <c r="C13" i="13"/>
  <c r="D13" i="13"/>
  <c r="D15" i="13"/>
  <c r="B15" i="13" s="1"/>
  <c r="AJ20" i="13"/>
  <c r="AJ3" i="13" s="1"/>
  <c r="C10" i="13"/>
  <c r="D7" i="13"/>
  <c r="D11" i="13"/>
  <c r="D9" i="13"/>
  <c r="C9" i="13"/>
  <c r="D10" i="13"/>
  <c r="C8" i="13"/>
  <c r="C11" i="13"/>
  <c r="D8" i="13"/>
  <c r="C7" i="13"/>
  <c r="C5" i="13"/>
  <c r="D5" i="13"/>
  <c r="D4" i="13"/>
  <c r="C6" i="13"/>
  <c r="C4" i="13"/>
  <c r="D6" i="13"/>
  <c r="E1" i="10"/>
  <c r="E18" i="10" s="1"/>
  <c r="AJ2" i="13"/>
  <c r="D3" i="13" l="1"/>
  <c r="B13" i="13"/>
  <c r="C3" i="13"/>
  <c r="B14" i="13"/>
  <c r="B12" i="13"/>
  <c r="B10" i="13"/>
  <c r="B8" i="13"/>
  <c r="B9" i="13"/>
  <c r="B11" i="13"/>
  <c r="B7" i="13"/>
  <c r="B5" i="13"/>
  <c r="B6" i="13"/>
  <c r="F1" i="10"/>
  <c r="F18" i="10" s="1"/>
  <c r="E2" i="10"/>
  <c r="B4" i="13" l="1"/>
  <c r="B3" i="13" s="1"/>
  <c r="G1" i="10"/>
  <c r="G18" i="10" s="1"/>
  <c r="F2" i="10"/>
  <c r="H1" i="10" l="1"/>
  <c r="H18" i="10" s="1"/>
  <c r="G2" i="10"/>
  <c r="I1" i="10" l="1"/>
  <c r="I18" i="10" s="1"/>
  <c r="H2" i="10"/>
  <c r="I2" i="10" l="1"/>
  <c r="J1" i="10"/>
  <c r="J18" i="10" s="1"/>
  <c r="J2" i="10" l="1"/>
  <c r="K1" i="10"/>
  <c r="K18" i="10" s="1"/>
  <c r="K2" i="10" l="1"/>
  <c r="L1" i="10"/>
  <c r="L18" i="10" s="1"/>
  <c r="L2" i="10" l="1"/>
  <c r="M1" i="10"/>
  <c r="M18" i="10" s="1"/>
  <c r="M2" i="10" l="1"/>
  <c r="N1" i="10"/>
  <c r="N18" i="10" s="1"/>
  <c r="O1" i="10" l="1"/>
  <c r="O18" i="10" s="1"/>
  <c r="N2" i="10"/>
  <c r="O2" i="10" l="1"/>
  <c r="P1" i="10"/>
  <c r="P18" i="10" s="1"/>
  <c r="Q1" i="10" l="1"/>
  <c r="Q18" i="10" s="1"/>
  <c r="P2" i="10"/>
  <c r="Q2" i="10" l="1"/>
  <c r="R1" i="10"/>
  <c r="R18" i="10" s="1"/>
  <c r="R2" i="10" l="1"/>
  <c r="S1" i="10"/>
  <c r="S18" i="10" s="1"/>
  <c r="S2" i="10" l="1"/>
  <c r="T1" i="10"/>
  <c r="T18" i="10" s="1"/>
  <c r="U1" i="10" l="1"/>
  <c r="U18" i="10" s="1"/>
  <c r="T2" i="10"/>
  <c r="V1" i="10" l="1"/>
  <c r="V18" i="10" s="1"/>
  <c r="U2" i="10"/>
  <c r="W1" i="10" l="1"/>
  <c r="W18" i="10" s="1"/>
  <c r="V2" i="10"/>
  <c r="X1" i="10" l="1"/>
  <c r="X18" i="10" s="1"/>
  <c r="W2" i="10"/>
  <c r="X2" i="10" l="1"/>
  <c r="Y1" i="10"/>
  <c r="Y18" i="10" s="1"/>
  <c r="Z1" i="10" l="1"/>
  <c r="Z18" i="10" s="1"/>
  <c r="Y2" i="10"/>
  <c r="Z2" i="10" l="1"/>
  <c r="AA1" i="10"/>
  <c r="AA18" i="10" s="1"/>
  <c r="AA2" i="10" l="1"/>
  <c r="AB1" i="10"/>
  <c r="AB18" i="10" s="1"/>
  <c r="AB2" i="10" l="1"/>
  <c r="AC1" i="10"/>
  <c r="AC18" i="10" s="1"/>
  <c r="AD1" i="10" l="1"/>
  <c r="AD18" i="10" s="1"/>
  <c r="AC2" i="10"/>
  <c r="AD2" i="10" l="1"/>
  <c r="AE1" i="10"/>
  <c r="AE18" i="10" s="1"/>
  <c r="AE2" i="10" l="1"/>
  <c r="AF1" i="10"/>
  <c r="AF18" i="10" s="1"/>
  <c r="AF2" i="10" l="1"/>
  <c r="AG1" i="10"/>
  <c r="AG18" i="10" s="1"/>
  <c r="AH1" i="10" l="1"/>
  <c r="AH18" i="10" s="1"/>
  <c r="AG2" i="10"/>
  <c r="AI1" i="10" l="1"/>
  <c r="AH2" i="10"/>
  <c r="AI18" i="10" l="1"/>
  <c r="E1" i="12"/>
  <c r="E1" i="11"/>
  <c r="E18" i="11" s="1"/>
  <c r="AI2" i="10"/>
  <c r="F1" i="12" l="1"/>
  <c r="E19" i="12"/>
  <c r="E2" i="12"/>
  <c r="F1" i="11"/>
  <c r="F18" i="11" s="1"/>
  <c r="F3" i="11" s="1"/>
  <c r="E2" i="11"/>
  <c r="F19" i="12" l="1"/>
  <c r="F3" i="12" s="1"/>
  <c r="G1" i="12"/>
  <c r="F2" i="12"/>
  <c r="G1" i="11"/>
  <c r="G18" i="11" s="1"/>
  <c r="G3" i="11" s="1"/>
  <c r="F2" i="11"/>
  <c r="G19" i="12" l="1"/>
  <c r="G3" i="12" s="1"/>
  <c r="H1" i="12"/>
  <c r="G2" i="12"/>
  <c r="H1" i="11"/>
  <c r="H18" i="11" s="1"/>
  <c r="H3" i="11" s="1"/>
  <c r="G2" i="11"/>
  <c r="H19" i="12" l="1"/>
  <c r="H3" i="12" s="1"/>
  <c r="I1" i="12"/>
  <c r="H2" i="12"/>
  <c r="I1" i="11"/>
  <c r="I18" i="11" s="1"/>
  <c r="I3" i="11" s="1"/>
  <c r="H2" i="11"/>
  <c r="J1" i="12" l="1"/>
  <c r="I19" i="12"/>
  <c r="I3" i="12" s="1"/>
  <c r="I2" i="12"/>
  <c r="J1" i="11"/>
  <c r="J18" i="11" s="1"/>
  <c r="J3" i="11" s="1"/>
  <c r="I2" i="11"/>
  <c r="K1" i="12" l="1"/>
  <c r="J19" i="12"/>
  <c r="J3" i="12" s="1"/>
  <c r="J2" i="12"/>
  <c r="K1" i="11"/>
  <c r="K18" i="11" s="1"/>
  <c r="K3" i="11" s="1"/>
  <c r="J2" i="11"/>
  <c r="L1" i="12" l="1"/>
  <c r="K19" i="12"/>
  <c r="K3" i="12" s="1"/>
  <c r="K2" i="12"/>
  <c r="L1" i="11"/>
  <c r="L18" i="11" s="1"/>
  <c r="L3" i="11" s="1"/>
  <c r="K2" i="11"/>
  <c r="L19" i="12" l="1"/>
  <c r="L3" i="12" s="1"/>
  <c r="M1" i="12"/>
  <c r="L2" i="12"/>
  <c r="L2" i="11"/>
  <c r="M1" i="11"/>
  <c r="M18" i="11" s="1"/>
  <c r="M3" i="11" s="1"/>
  <c r="M19" i="12" l="1"/>
  <c r="M3" i="12" s="1"/>
  <c r="N1" i="12"/>
  <c r="M2" i="12"/>
  <c r="N1" i="11"/>
  <c r="N18" i="11" s="1"/>
  <c r="N3" i="11" s="1"/>
  <c r="M2" i="11"/>
  <c r="N2" i="12" l="1"/>
  <c r="O1" i="12"/>
  <c r="N19" i="12"/>
  <c r="N3" i="12" s="1"/>
  <c r="N2" i="11"/>
  <c r="O1" i="11"/>
  <c r="O18" i="11" s="1"/>
  <c r="O3" i="11" s="1"/>
  <c r="O19" i="12" l="1"/>
  <c r="O3" i="12" s="1"/>
  <c r="P1" i="12"/>
  <c r="O2" i="12"/>
  <c r="P1" i="11"/>
  <c r="P18" i="11" s="1"/>
  <c r="P3" i="11" s="1"/>
  <c r="O2" i="11"/>
  <c r="Q1" i="12" l="1"/>
  <c r="P19" i="12"/>
  <c r="P3" i="12" s="1"/>
  <c r="P2" i="12"/>
  <c r="P2" i="11"/>
  <c r="Q1" i="11"/>
  <c r="Q18" i="11" s="1"/>
  <c r="Q3" i="11" s="1"/>
  <c r="R1" i="12" l="1"/>
  <c r="Q19" i="12"/>
  <c r="Q3" i="12" s="1"/>
  <c r="Q2" i="12"/>
  <c r="Q2" i="11"/>
  <c r="R1" i="11"/>
  <c r="R18" i="11" s="1"/>
  <c r="R3" i="11" s="1"/>
  <c r="R19" i="12" l="1"/>
  <c r="R3" i="12" s="1"/>
  <c r="S1" i="12"/>
  <c r="R2" i="12"/>
  <c r="R2" i="11"/>
  <c r="S1" i="11"/>
  <c r="S18" i="11" s="1"/>
  <c r="S3" i="11" s="1"/>
  <c r="T1" i="12" l="1"/>
  <c r="S19" i="12"/>
  <c r="S3" i="12" s="1"/>
  <c r="S2" i="12"/>
  <c r="S2" i="11"/>
  <c r="T1" i="11"/>
  <c r="T18" i="11" s="1"/>
  <c r="T3" i="11" s="1"/>
  <c r="U1" i="12" l="1"/>
  <c r="T19" i="12"/>
  <c r="T3" i="12" s="1"/>
  <c r="T2" i="12"/>
  <c r="U1" i="11"/>
  <c r="U18" i="11" s="1"/>
  <c r="U3" i="11" s="1"/>
  <c r="T2" i="11"/>
  <c r="U2" i="12" l="1"/>
  <c r="U19" i="12"/>
  <c r="U3" i="12" s="1"/>
  <c r="V1" i="12"/>
  <c r="U2" i="11"/>
  <c r="V1" i="11"/>
  <c r="V18" i="11" s="1"/>
  <c r="V3" i="11" s="1"/>
  <c r="W1" i="12" l="1"/>
  <c r="V2" i="12"/>
  <c r="V19" i="12"/>
  <c r="V3" i="12" s="1"/>
  <c r="W1" i="11"/>
  <c r="W18" i="11" s="1"/>
  <c r="W3" i="11" s="1"/>
  <c r="V2" i="11"/>
  <c r="X1" i="12" l="1"/>
  <c r="W19" i="12"/>
  <c r="W3" i="12" s="1"/>
  <c r="W2" i="12"/>
  <c r="W2" i="11"/>
  <c r="X1" i="11"/>
  <c r="X18" i="11" s="1"/>
  <c r="X3" i="11" s="1"/>
  <c r="X19" i="12" l="1"/>
  <c r="X3" i="12" s="1"/>
  <c r="X2" i="12"/>
  <c r="Y1" i="12"/>
  <c r="X2" i="11"/>
  <c r="Y1" i="11"/>
  <c r="Y18" i="11" s="1"/>
  <c r="Y3" i="11" s="1"/>
  <c r="Y2" i="12" l="1"/>
  <c r="Y19" i="12"/>
  <c r="Y3" i="12" s="1"/>
  <c r="Z1" i="12"/>
  <c r="Z1" i="11"/>
  <c r="Z18" i="11" s="1"/>
  <c r="Z3" i="11" s="1"/>
  <c r="Y2" i="11"/>
  <c r="AA1" i="12" l="1"/>
  <c r="Z2" i="12"/>
  <c r="Z19" i="12"/>
  <c r="Z3" i="12" s="1"/>
  <c r="AA1" i="11"/>
  <c r="AA18" i="11" s="1"/>
  <c r="AA3" i="11" s="1"/>
  <c r="Z2" i="11"/>
  <c r="AA2" i="12" l="1"/>
  <c r="AB1" i="12"/>
  <c r="AA19" i="12"/>
  <c r="AA3" i="12" s="1"/>
  <c r="AA2" i="11"/>
  <c r="AB1" i="11"/>
  <c r="AB18" i="11" s="1"/>
  <c r="AB3" i="11" s="1"/>
  <c r="AC1" i="12" l="1"/>
  <c r="AB2" i="12"/>
  <c r="AB19" i="12"/>
  <c r="AB3" i="12" s="1"/>
  <c r="AB2" i="11"/>
  <c r="AC1" i="11"/>
  <c r="AC18" i="11" s="1"/>
  <c r="AC3" i="11" s="1"/>
  <c r="AC19" i="12" l="1"/>
  <c r="AC3" i="12" s="1"/>
  <c r="AD1" i="12"/>
  <c r="AC2" i="12"/>
  <c r="AD1" i="11"/>
  <c r="AD18" i="11" s="1"/>
  <c r="AD3" i="11" s="1"/>
  <c r="AC2" i="11"/>
  <c r="AD19" i="12" l="1"/>
  <c r="AD3" i="12" s="1"/>
  <c r="AE1" i="12"/>
  <c r="AD2" i="12"/>
  <c r="AE1" i="11"/>
  <c r="AE18" i="11" s="1"/>
  <c r="AE3" i="11" s="1"/>
  <c r="AD2" i="11"/>
  <c r="AE19" i="12" l="1"/>
  <c r="AE3" i="12" s="1"/>
  <c r="AE2" i="12"/>
  <c r="AF1" i="12"/>
  <c r="AF1" i="11"/>
  <c r="AF18" i="11" s="1"/>
  <c r="AF3" i="11" s="1"/>
  <c r="AE2" i="11"/>
  <c r="AF19" i="12" l="1"/>
  <c r="AF3" i="12" s="1"/>
  <c r="AG1" i="12"/>
  <c r="AF2" i="12"/>
  <c r="AG1" i="11"/>
  <c r="AG18" i="11" s="1"/>
  <c r="AG3" i="11" s="1"/>
  <c r="AF2" i="11"/>
  <c r="AG2" i="12" l="1"/>
  <c r="AH1" i="12"/>
  <c r="AG19" i="12"/>
  <c r="AG3" i="12" s="1"/>
  <c r="AH1" i="11"/>
  <c r="AH18" i="11" s="1"/>
  <c r="AH3" i="11" s="1"/>
  <c r="AG2" i="11"/>
  <c r="AH2" i="12" l="1"/>
  <c r="AH19" i="12"/>
  <c r="AH3" i="12" s="1"/>
  <c r="AI1" i="12"/>
  <c r="AI1" i="11"/>
  <c r="AI18" i="11" s="1"/>
  <c r="AI3" i="11" s="1"/>
  <c r="AH2" i="11"/>
  <c r="AI2" i="12" l="1"/>
  <c r="AJ1" i="12"/>
  <c r="AI19" i="12"/>
  <c r="AI3" i="12" s="1"/>
  <c r="AJ1" i="11"/>
  <c r="AI2" i="11"/>
  <c r="AJ18" i="11" l="1"/>
  <c r="AJ3" i="11" s="1"/>
  <c r="C13" i="11"/>
  <c r="D13" i="11"/>
  <c r="D6" i="12"/>
  <c r="D12" i="12"/>
  <c r="D9" i="12"/>
  <c r="D13" i="12"/>
  <c r="C5" i="12"/>
  <c r="D14" i="12"/>
  <c r="AJ19" i="12"/>
  <c r="AJ3" i="12" s="1"/>
  <c r="D11" i="12"/>
  <c r="D8" i="12"/>
  <c r="C12" i="12"/>
  <c r="C6" i="12"/>
  <c r="D7" i="12"/>
  <c r="C14" i="12"/>
  <c r="C4" i="12"/>
  <c r="C11" i="12"/>
  <c r="AJ2" i="12"/>
  <c r="D4" i="12"/>
  <c r="C9" i="12"/>
  <c r="D5" i="12"/>
  <c r="C8" i="12"/>
  <c r="C13" i="12"/>
  <c r="D10" i="12"/>
  <c r="C7" i="12"/>
  <c r="C10" i="12"/>
  <c r="AJ2" i="11"/>
  <c r="D9" i="11"/>
  <c r="C10" i="11"/>
  <c r="D12" i="11"/>
  <c r="D11" i="11"/>
  <c r="C12" i="11"/>
  <c r="C5" i="11"/>
  <c r="D10" i="11"/>
  <c r="C4" i="11"/>
  <c r="D5" i="11"/>
  <c r="C8" i="11"/>
  <c r="D6" i="11"/>
  <c r="C9" i="11"/>
  <c r="C6" i="11"/>
  <c r="D7" i="11"/>
  <c r="D8" i="11"/>
  <c r="C7" i="11"/>
  <c r="D4" i="11"/>
  <c r="C11" i="11"/>
  <c r="B9" i="12" l="1"/>
  <c r="B13" i="12"/>
  <c r="B12" i="12"/>
  <c r="B7" i="12"/>
  <c r="B6" i="12"/>
  <c r="B10" i="12"/>
  <c r="B11" i="12"/>
  <c r="C3" i="12"/>
  <c r="B4" i="12"/>
  <c r="B14" i="12"/>
  <c r="D3" i="12"/>
  <c r="B13" i="11"/>
  <c r="B8" i="12"/>
  <c r="B5" i="12"/>
  <c r="C3" i="11"/>
  <c r="D3" i="11"/>
  <c r="B11" i="11"/>
  <c r="B8" i="11"/>
  <c r="B12" i="11"/>
  <c r="B9" i="11"/>
  <c r="B5" i="11"/>
  <c r="B7" i="11"/>
  <c r="B10" i="11"/>
  <c r="B6" i="11"/>
  <c r="B4" i="11"/>
  <c r="B3" i="12" l="1"/>
  <c r="B18" i="12" s="1"/>
  <c r="B3" i="11"/>
  <c r="B17" i="11" s="1"/>
  <c r="B19" i="13"/>
</calcChain>
</file>

<file path=xl/sharedStrings.xml><?xml version="1.0" encoding="utf-8"?>
<sst xmlns="http://schemas.openxmlformats.org/spreadsheetml/2006/main" count="1888" uniqueCount="84">
  <si>
    <t>Шаблон</t>
  </si>
  <si>
    <t>Доценко</t>
  </si>
  <si>
    <t>Худяков</t>
  </si>
  <si>
    <t>Ермакова</t>
  </si>
  <si>
    <t>Масленников</t>
  </si>
  <si>
    <t>День</t>
  </si>
  <si>
    <t>Ночь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</si>
  <si>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</si>
  <si>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</si>
  <si>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</si>
  <si>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</si>
  <si>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</si>
  <si>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</si>
  <si>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</si>
  <si>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пн</t>
  </si>
  <si>
    <t>чт</t>
  </si>
  <si>
    <t>пт</t>
  </si>
  <si>
    <t>сб</t>
  </si>
  <si>
    <t>вс</t>
  </si>
  <si>
    <t>вт</t>
  </si>
  <si>
    <t>ср</t>
  </si>
  <si>
    <t>Доценко Даниил</t>
  </si>
  <si>
    <t>Меньшиков Анатолий</t>
  </si>
  <si>
    <t>Худяков Владислав</t>
  </si>
  <si>
    <t>Ермакова Анна</t>
  </si>
  <si>
    <t>Масленников Даниил</t>
  </si>
  <si>
    <t>Белан Андрей</t>
  </si>
  <si>
    <t>Родионов Кирилл</t>
  </si>
  <si>
    <t>Харченко Алексей</t>
  </si>
  <si>
    <t>Захарова Анастасия</t>
  </si>
  <si>
    <t>Пятид</t>
  </si>
  <si>
    <t>Строганова Василиса</t>
  </si>
  <si>
    <t>Хамзина Валерия</t>
  </si>
  <si>
    <t>Часы</t>
  </si>
  <si>
    <t>всего</t>
  </si>
  <si>
    <t>день</t>
  </si>
  <si>
    <t>ночь</t>
  </si>
  <si>
    <t>Отпуск</t>
  </si>
  <si>
    <t>Сотрудник</t>
  </si>
  <si>
    <t>Гос. Пр.</t>
  </si>
  <si>
    <t>Увол</t>
  </si>
  <si>
    <t>Справочник</t>
  </si>
  <si>
    <t>Легенда</t>
  </si>
  <si>
    <t>Дневная смена - 11 рабочих дневных часов</t>
  </si>
  <si>
    <t>Ночная смена - 11 рабочих часов, из которых 8 ночных часов, 3 дневных часа</t>
  </si>
  <si>
    <t>Восьмичасово рабочий день</t>
  </si>
  <si>
    <t>Государственный праздник в соответствии с производственным календарем</t>
  </si>
  <si>
    <t>Уволенные сотрудник</t>
  </si>
  <si>
    <t>Плинто Евгений</t>
  </si>
  <si>
    <t>Иванов Антон</t>
  </si>
  <si>
    <t xml:space="preserve"> </t>
  </si>
  <si>
    <t>Индивидуальные графики для КДП</t>
  </si>
  <si>
    <t>Дневные</t>
  </si>
  <si>
    <t>Ночные</t>
  </si>
  <si>
    <t>Худяков Владислав Вячеславович</t>
  </si>
  <si>
    <t>Харченко Алексей Эдуардович</t>
  </si>
  <si>
    <t>Захарова Анастасия Михайловна</t>
  </si>
  <si>
    <t>Белан Андрей Алексеевич</t>
  </si>
  <si>
    <t>Родионов Кирилл Сергеевич</t>
  </si>
  <si>
    <t>Строганова Василиса Сергеевна</t>
  </si>
  <si>
    <t>Хамзина Валерия Ринатовна</t>
  </si>
  <si>
    <t>Низамов Радмир Рамилевич</t>
  </si>
  <si>
    <t>Ермакова Анна Вячеславовна</t>
  </si>
  <si>
    <t>Масленников Даниил Андреевич</t>
  </si>
  <si>
    <t>Плинто Евгений Дмитриевич</t>
  </si>
  <si>
    <t>Иванов Антон Викторович</t>
  </si>
  <si>
    <t>Новоселов Егор Станиславовчи</t>
  </si>
  <si>
    <t>Контрольная сумма</t>
  </si>
  <si>
    <t>Больничный</t>
  </si>
  <si>
    <t>@vkhudyakov_mons</t>
  </si>
  <si>
    <t>@GANrugi</t>
  </si>
  <si>
    <t>@DJneko2036</t>
  </si>
  <si>
    <t>@vkhamzina</t>
  </si>
  <si>
    <t>@Anonimiuss</t>
  </si>
  <si>
    <t>@JekaPlinto</t>
  </si>
  <si>
    <t>@Eogyrt12</t>
  </si>
  <si>
    <t>@welaso14</t>
  </si>
  <si>
    <t>@doctorlandroph</t>
  </si>
  <si>
    <t>@Demialma</t>
  </si>
  <si>
    <t>@ffthrone</t>
  </si>
  <si>
    <t>СВ</t>
  </si>
  <si>
    <t>Пят</t>
  </si>
  <si>
    <t>Дисп</t>
  </si>
  <si>
    <t>Деж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</si>
</sst>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2" xfId="0" applyFill="1" applyBorder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2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/>
    <xf numFmtId="164" fontId="0" fillId="0" borderId="0" xfId="0" applyNumberFormat="1"/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2" borderId="16" xfId="0" applyFill="1" applyBorder="1"/>
    <xf numFmtId="164" fontId="0" fillId="0" borderId="16" xfId="0" applyNumberFormat="1" applyBorder="1"/>
    <xf numFmtId="164" fontId="0" fillId="0" borderId="17" xfId="0" applyNumberFormat="1" applyBorder="1"/>
    <xf numFmtId="0" fontId="0" fillId="2" borderId="18" xfId="0" applyFill="1" applyBorder="1"/>
    <xf numFmtId="0" fontId="0" fillId="2" borderId="6" xfId="0" applyFill="1" applyBorder="1"/>
    <xf numFmtId="0" fontId="0" fillId="0" borderId="6" xfId="0" applyBorder="1"/>
    <xf numFmtId="0" fontId="0" fillId="0" borderId="19" xfId="0" applyBorder="1"/>
    <xf numFmtId="0" fontId="0" fillId="0" borderId="10" xfId="0" applyBorder="1"/>
    <xf numFmtId="0" fontId="0" fillId="0" borderId="11" xfId="0" applyBorder="1"/>
    <xf numFmtId="0" fontId="0" fillId="2" borderId="20" xfId="0" applyFill="1" applyBorder="1"/>
    <xf numFmtId="0" fontId="0" fillId="2" borderId="5" xfId="0" applyFill="1" applyBorder="1"/>
    <xf numFmtId="0" fontId="0" fillId="0" borderId="5" xfId="0" applyBorder="1"/>
    <xf numFmtId="0" fontId="0" fillId="0" borderId="21" xfId="0" applyBorder="1"/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2" xfId="0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</cellXfs>
  <cellStyles count="1">
    <cellStyle name="Обычный" xfId="0" builtinId="0"/>
  </cellStyles>
  <dxfs count="163"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 patternType="solid">
          <bgColor rgb="FFFF2929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 patternType="solid">
          <bgColor rgb="FFFF2929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"/>
  <sheetViews>
    <sheetView zoomScale="85" zoomScaleNormal="85" workbookViewId="0">
      <selection activeCell="C1" sqref="C1:AF1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45292</v>
      </c>
      <c r="C1" s="4">
        <f>B1+1</f>
        <v>45293</v>
      </c>
      <c r="D1" s="4">
        <f t="shared" ref="D1:AF1" si="0">C1+1</f>
        <v>45294</v>
      </c>
      <c r="E1" s="4">
        <f t="shared" si="0"/>
        <v>45295</v>
      </c>
      <c r="F1" s="4">
        <f t="shared" si="0"/>
        <v>45296</v>
      </c>
      <c r="G1" s="4">
        <f t="shared" si="0"/>
        <v>45297</v>
      </c>
      <c r="H1" s="4">
        <f t="shared" si="0"/>
        <v>45298</v>
      </c>
      <c r="I1" s="4">
        <f t="shared" si="0"/>
        <v>45299</v>
      </c>
      <c r="J1" s="4">
        <f t="shared" si="0"/>
        <v>45300</v>
      </c>
      <c r="K1" s="4">
        <f t="shared" si="0"/>
        <v>45301</v>
      </c>
      <c r="L1" s="4">
        <f t="shared" si="0"/>
        <v>45302</v>
      </c>
      <c r="M1" s="4">
        <f t="shared" si="0"/>
        <v>45303</v>
      </c>
      <c r="N1" s="4">
        <f t="shared" si="0"/>
        <v>45304</v>
      </c>
      <c r="O1" s="4">
        <f t="shared" si="0"/>
        <v>45305</v>
      </c>
      <c r="P1" s="4">
        <f t="shared" si="0"/>
        <v>45306</v>
      </c>
      <c r="Q1" s="4">
        <f t="shared" si="0"/>
        <v>45307</v>
      </c>
      <c r="R1" s="4">
        <f t="shared" si="0"/>
        <v>45308</v>
      </c>
      <c r="S1" s="4">
        <f t="shared" si="0"/>
        <v>45309</v>
      </c>
      <c r="T1" s="4">
        <f t="shared" si="0"/>
        <v>45310</v>
      </c>
      <c r="U1" s="4">
        <f t="shared" si="0"/>
        <v>45311</v>
      </c>
      <c r="V1" s="4">
        <f t="shared" si="0"/>
        <v>45312</v>
      </c>
      <c r="W1" s="4">
        <f t="shared" si="0"/>
        <v>45313</v>
      </c>
      <c r="X1" s="4">
        <f t="shared" si="0"/>
        <v>45314</v>
      </c>
      <c r="Y1" s="4">
        <f t="shared" si="0"/>
        <v>45315</v>
      </c>
      <c r="Z1" s="4">
        <f t="shared" si="0"/>
        <v>45316</v>
      </c>
      <c r="AA1" s="4">
        <f t="shared" si="0"/>
        <v>45317</v>
      </c>
      <c r="AB1" s="4">
        <f t="shared" si="0"/>
        <v>45318</v>
      </c>
      <c r="AC1" s="4">
        <f t="shared" si="0"/>
        <v>45319</v>
      </c>
      <c r="AD1" s="4">
        <f t="shared" si="0"/>
        <v>45320</v>
      </c>
      <c r="AE1" s="4">
        <f t="shared" si="0"/>
        <v>45321</v>
      </c>
      <c r="AF1" s="4">
        <f t="shared" si="0"/>
        <v>45322</v>
      </c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4">
      <c r="A6" s="5" t="s">
        <v>0</v>
      </c>
      <c r="B6" s="2" t="s">
        <v>5</v>
      </c>
      <c r="C6" s="2" t="s">
        <v>6</v>
      </c>
    </row>
  </sheetData>
  <conditionalFormatting sqref="B6">
    <cfRule type="expression" dxfId="162" priority="1">
      <formula>$B$6=День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63B0-8C7F-4618-B8EC-8F2E2FA28E72}">
  <dimension ref="A1:AJ44"/>
  <sheetViews>
    <sheetView zoomScale="85" zoomScaleNormal="85" workbookViewId="0">
      <selection activeCell="A15" sqref="A4:A15"/>
    </sheetView>
  </sheetViews>
  <sheetFormatPr defaultColWidth="7" defaultRowHeight="24" customHeight="1" x14ac:dyDescent="0.4"/>
  <cols>
    <col min="1" max="1" width="33.53515625" bestFit="1" customWidth="1"/>
    <col min="5" max="5" width="7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Сентябрь!AI1</f>
        <v>45565</v>
      </c>
      <c r="F1" s="15">
        <f>E1+1</f>
        <v>45566</v>
      </c>
      <c r="G1" s="15">
        <f>F1+1</f>
        <v>45567</v>
      </c>
      <c r="H1" s="15">
        <f t="shared" ref="H1:AJ1" si="0">G1+1</f>
        <v>45568</v>
      </c>
      <c r="I1" s="15">
        <f t="shared" si="0"/>
        <v>45569</v>
      </c>
      <c r="J1" s="15">
        <f t="shared" si="0"/>
        <v>45570</v>
      </c>
      <c r="K1" s="15">
        <f t="shared" si="0"/>
        <v>45571</v>
      </c>
      <c r="L1" s="15">
        <f t="shared" si="0"/>
        <v>45572</v>
      </c>
      <c r="M1" s="15">
        <f t="shared" si="0"/>
        <v>45573</v>
      </c>
      <c r="N1" s="15">
        <f t="shared" si="0"/>
        <v>45574</v>
      </c>
      <c r="O1" s="15">
        <f t="shared" si="0"/>
        <v>45575</v>
      </c>
      <c r="P1" s="15">
        <f t="shared" si="0"/>
        <v>45576</v>
      </c>
      <c r="Q1" s="15">
        <f t="shared" si="0"/>
        <v>45577</v>
      </c>
      <c r="R1" s="15">
        <f t="shared" si="0"/>
        <v>45578</v>
      </c>
      <c r="S1" s="15">
        <f t="shared" si="0"/>
        <v>45579</v>
      </c>
      <c r="T1" s="15">
        <f t="shared" si="0"/>
        <v>45580</v>
      </c>
      <c r="U1" s="15">
        <f t="shared" si="0"/>
        <v>45581</v>
      </c>
      <c r="V1" s="15">
        <f t="shared" si="0"/>
        <v>45582</v>
      </c>
      <c r="W1" s="15">
        <f t="shared" si="0"/>
        <v>45583</v>
      </c>
      <c r="X1" s="15">
        <f t="shared" si="0"/>
        <v>45584</v>
      </c>
      <c r="Y1" s="15">
        <f t="shared" si="0"/>
        <v>45585</v>
      </c>
      <c r="Z1" s="15">
        <f t="shared" si="0"/>
        <v>45586</v>
      </c>
      <c r="AA1" s="15">
        <f t="shared" si="0"/>
        <v>45587</v>
      </c>
      <c r="AB1" s="15">
        <f t="shared" si="0"/>
        <v>45588</v>
      </c>
      <c r="AC1" s="15">
        <f t="shared" si="0"/>
        <v>45589</v>
      </c>
      <c r="AD1" s="15">
        <f t="shared" si="0"/>
        <v>45590</v>
      </c>
      <c r="AE1" s="15">
        <f t="shared" si="0"/>
        <v>45591</v>
      </c>
      <c r="AF1" s="15">
        <f t="shared" si="0"/>
        <v>45592</v>
      </c>
      <c r="AG1" s="15">
        <f t="shared" si="0"/>
        <v>45593</v>
      </c>
      <c r="AH1" s="15">
        <f t="shared" si="0"/>
        <v>45594</v>
      </c>
      <c r="AI1" s="15">
        <f t="shared" si="0"/>
        <v>45595</v>
      </c>
      <c r="AJ1" s="15">
        <f t="shared" si="0"/>
        <v>45596</v>
      </c>
    </row>
    <row r="2" spans="1:36" ht="24" customHeight="1" x14ac:dyDescent="0.4">
      <c r="A2" s="59"/>
      <c r="B2" s="17" t="s">
        <v>34</v>
      </c>
      <c r="C2" s="17" t="s">
        <v>35</v>
      </c>
      <c r="D2" s="17" t="s">
        <v>36</v>
      </c>
      <c r="E2" s="16" t="str">
        <f>VLOOKUP(WEEKDAY(E1,2),Шаблон!$AL$3:$AN$9,3,FALSE)</f>
        <v>пн</v>
      </c>
      <c r="F2" s="16" t="str">
        <f>VLOOKUP(WEEKDAY(F1,2),Шаблон!$AL$3:$AN$9,3,FALSE)</f>
        <v>вт</v>
      </c>
      <c r="G2" s="16" t="str">
        <f>VLOOKUP(WEEKDAY(G1,2),Шаблон!$AL$3:$AN$9,3,FALSE)</f>
        <v>ср</v>
      </c>
      <c r="H2" s="16" t="str">
        <f>VLOOKUP(WEEKDAY(H1,2),Шаблон!$AL$3:$AN$9,3,FALSE)</f>
        <v>чт</v>
      </c>
      <c r="I2" s="16" t="str">
        <f>VLOOKUP(WEEKDAY(I1,2),Шаблон!$AL$3:$AN$9,3,FALSE)</f>
        <v>пт</v>
      </c>
      <c r="J2" s="16" t="str">
        <f>VLOOKUP(WEEKDAY(J1,2),Шаблон!$AL$3:$AN$9,3,FALSE)</f>
        <v>сб</v>
      </c>
      <c r="K2" s="16" t="str">
        <f>VLOOKUP(WEEKDAY(K1,2),Шаблон!$AL$3:$AN$9,3,FALSE)</f>
        <v>вс</v>
      </c>
      <c r="L2" s="16" t="str">
        <f>VLOOKUP(WEEKDAY(L1,2),Шаблон!$AL$3:$AN$9,3,FALSE)</f>
        <v>пн</v>
      </c>
      <c r="M2" s="16" t="str">
        <f>VLOOKUP(WEEKDAY(M1,2),Шаблон!$AL$3:$AN$9,3,FALSE)</f>
        <v>вт</v>
      </c>
      <c r="N2" s="16" t="str">
        <f>VLOOKUP(WEEKDAY(N1,2),Шаблон!$AL$3:$AN$9,3,FALSE)</f>
        <v>ср</v>
      </c>
      <c r="O2" s="16" t="str">
        <f>VLOOKUP(WEEKDAY(O1,2),Шаблон!$AL$3:$AN$9,3,FALSE)</f>
        <v>чт</v>
      </c>
      <c r="P2" s="16" t="str">
        <f>VLOOKUP(WEEKDAY(P1,2),Шаблон!$AL$3:$AN$9,3,FALSE)</f>
        <v>пт</v>
      </c>
      <c r="Q2" s="16" t="str">
        <f>VLOOKUP(WEEKDAY(Q1,2),Шаблон!$AL$3:$AN$9,3,FALSE)</f>
        <v>сб</v>
      </c>
      <c r="R2" s="16" t="str">
        <f>VLOOKUP(WEEKDAY(R1,2),Шаблон!$AL$3:$AN$9,3,FALSE)</f>
        <v>вс</v>
      </c>
      <c r="S2" s="16" t="str">
        <f>VLOOKUP(WEEKDAY(S1,2),Шаблон!$AL$3:$AN$9,3,FALSE)</f>
        <v>пн</v>
      </c>
      <c r="T2" s="16" t="str">
        <f>VLOOKUP(WEEKDAY(T1,2),Шаблон!$AL$3:$AN$9,3,FALSE)</f>
        <v>вт</v>
      </c>
      <c r="U2" s="16" t="str">
        <f>VLOOKUP(WEEKDAY(U1,2),Шаблон!$AL$3:$AN$9,3,FALSE)</f>
        <v>ср</v>
      </c>
      <c r="V2" s="16" t="str">
        <f>VLOOKUP(WEEKDAY(V1,2),Шаблон!$AL$3:$AN$9,3,FALSE)</f>
        <v>чт</v>
      </c>
      <c r="W2" s="16" t="str">
        <f>VLOOKUP(WEEKDAY(W1,2),Шаблон!$AL$3:$AN$9,3,FALSE)</f>
        <v>пт</v>
      </c>
      <c r="X2" s="16" t="str">
        <f>VLOOKUP(WEEKDAY(X1,2),Шаблон!$AL$3:$AN$9,3,FALSE)</f>
        <v>сб</v>
      </c>
      <c r="Y2" s="16" t="str">
        <f>VLOOKUP(WEEKDAY(Y1,2),Шаблон!$AL$3:$AN$9,3,FALSE)</f>
        <v>вс</v>
      </c>
      <c r="Z2" s="16" t="str">
        <f>VLOOKUP(WEEKDAY(Z1,2),Шаблон!$AL$3:$AN$9,3,FALSE)</f>
        <v>пн</v>
      </c>
      <c r="AA2" s="16" t="str">
        <f>VLOOKUP(WEEKDAY(AA1,2),Шаблон!$AL$3:$AN$9,3,FALSE)</f>
        <v>вт</v>
      </c>
      <c r="AB2" s="16" t="str">
        <f>VLOOKUP(WEEKDAY(AB1,2),Шаблон!$AL$3:$AN$9,3,FALSE)</f>
        <v>ср</v>
      </c>
      <c r="AC2" s="16" t="str">
        <f>VLOOKUP(WEEKDAY(AC1,2),Шаблон!$AL$3:$AN$9,3,FALSE)</f>
        <v>чт</v>
      </c>
      <c r="AD2" s="16" t="str">
        <f>VLOOKUP(WEEKDAY(AD1,2),Шаблон!$AL$3:$AN$9,3,FALSE)</f>
        <v>пт</v>
      </c>
      <c r="AE2" s="16" t="str">
        <f>VLOOKUP(WEEKDAY(AE1,2),Шаблон!$AL$3:$AN$9,3,FALSE)</f>
        <v>сб</v>
      </c>
      <c r="AF2" s="16" t="str">
        <f>VLOOKUP(WEEKDAY(AF1,2),Шаблон!$AL$3:$AN$9,3,FALSE)</f>
        <v>вс</v>
      </c>
      <c r="AG2" s="16" t="str">
        <f>VLOOKUP(WEEKDAY(AG1,2),Шаблон!$AL$3:$AN$9,3,FALSE)</f>
        <v>пн</v>
      </c>
      <c r="AH2" s="16" t="str">
        <f>VLOOKUP(WEEKDAY(AH1,2),Шаблон!$AL$3:$AN$9,3,FALSE)</f>
        <v>вт</v>
      </c>
      <c r="AI2" s="16" t="str">
        <f>VLOOKUP(WEEKDAY(AI1,2),Шаблон!$AL$3:$AN$9,3,FALSE)</f>
        <v>ср</v>
      </c>
      <c r="AJ2" s="16" t="str">
        <f>VLOOKUP(WEEKDAY(AJ1,2),Шаблон!$AL$3:$AN$9,3,FALSE)</f>
        <v>чт</v>
      </c>
    </row>
    <row r="3" spans="1:36" ht="24" customHeight="1" x14ac:dyDescent="0.4">
      <c r="A3" s="60"/>
      <c r="B3" s="17">
        <f>SUM(B4:B15)</f>
        <v>1933</v>
      </c>
      <c r="C3" s="56">
        <f>SUM(C4:C15)</f>
        <v>1685</v>
      </c>
      <c r="D3" s="56">
        <f>SUM(D4:D15)</f>
        <v>248</v>
      </c>
      <c r="E3" s="17"/>
      <c r="F3" s="23">
        <f t="shared" ref="F3:AJ3" si="1">COUNTIF(F4:F20,"Ночь")*11+COUNTIF(F4:F20,"День")*11+COUNTIF(F4:F20,"Пятид")*8</f>
        <v>78</v>
      </c>
      <c r="G3" s="23">
        <f t="shared" si="1"/>
        <v>89</v>
      </c>
      <c r="H3" s="23">
        <f t="shared" si="1"/>
        <v>78</v>
      </c>
      <c r="I3" s="23">
        <f t="shared" si="1"/>
        <v>78</v>
      </c>
      <c r="J3" s="23">
        <f t="shared" si="1"/>
        <v>22</v>
      </c>
      <c r="K3" s="23">
        <f t="shared" si="1"/>
        <v>22</v>
      </c>
      <c r="L3" s="23">
        <f t="shared" si="1"/>
        <v>70</v>
      </c>
      <c r="M3" s="23">
        <f t="shared" si="1"/>
        <v>70</v>
      </c>
      <c r="N3" s="23">
        <f t="shared" si="1"/>
        <v>70</v>
      </c>
      <c r="O3" s="23">
        <f t="shared" si="1"/>
        <v>70</v>
      </c>
      <c r="P3" s="23">
        <f t="shared" si="1"/>
        <v>62</v>
      </c>
      <c r="Q3" s="23">
        <f t="shared" si="1"/>
        <v>22</v>
      </c>
      <c r="R3" s="23">
        <f t="shared" si="1"/>
        <v>22</v>
      </c>
      <c r="S3" s="23">
        <f t="shared" si="1"/>
        <v>78</v>
      </c>
      <c r="T3" s="23">
        <f t="shared" si="1"/>
        <v>78</v>
      </c>
      <c r="U3" s="23">
        <f t="shared" si="1"/>
        <v>78</v>
      </c>
      <c r="V3" s="23">
        <f t="shared" si="1"/>
        <v>78</v>
      </c>
      <c r="W3" s="23">
        <f t="shared" si="1"/>
        <v>78</v>
      </c>
      <c r="X3" s="23">
        <f t="shared" si="1"/>
        <v>22</v>
      </c>
      <c r="Y3" s="23">
        <f t="shared" si="1"/>
        <v>22</v>
      </c>
      <c r="Z3" s="23">
        <f t="shared" si="1"/>
        <v>78</v>
      </c>
      <c r="AA3" s="23">
        <f t="shared" si="1"/>
        <v>78</v>
      </c>
      <c r="AB3" s="23">
        <f t="shared" si="1"/>
        <v>78</v>
      </c>
      <c r="AC3" s="23">
        <f t="shared" si="1"/>
        <v>78</v>
      </c>
      <c r="AD3" s="23">
        <f t="shared" si="1"/>
        <v>78</v>
      </c>
      <c r="AE3" s="23">
        <f t="shared" si="1"/>
        <v>22</v>
      </c>
      <c r="AF3" s="23">
        <f t="shared" si="1"/>
        <v>22</v>
      </c>
      <c r="AG3" s="23">
        <f t="shared" si="1"/>
        <v>78</v>
      </c>
      <c r="AH3" s="23">
        <f t="shared" si="1"/>
        <v>78</v>
      </c>
      <c r="AI3" s="23">
        <f t="shared" si="1"/>
        <v>78</v>
      </c>
      <c r="AJ3" s="23">
        <f t="shared" si="1"/>
        <v>78</v>
      </c>
    </row>
    <row r="4" spans="1:36" ht="24" customHeight="1" x14ac:dyDescent="0.4">
      <c r="A4" s="6" t="s">
        <v>65</v>
      </c>
      <c r="B4" s="17">
        <f>C4+D4</f>
        <v>165</v>
      </c>
      <c r="C4" s="17">
        <f>COUNTIF(F4:AJ4,"День")*11+COUNTIF(F4:AJ4,"Пятид")*8+
IF(E4="Ночь",2,0)+IF($AJ$1="",COUNTIF(F4:AH4,"Ночь")*3+IF(AI4="Ночь",1,0),COUNTIF(F4:AI4,"Ночь")*3+IF(AJ4="Ночь",1,0))</f>
        <v>101</v>
      </c>
      <c r="D4" s="17">
        <f>IF(E4="Ночь",6,0)+IF($AJ$1="",COUNTIF(F4:AH4,"Ночь")*8+IF(AI4="Ночь",2,0),COUNTIF(F4:AI4,"Ночь")*8+IF(AJ4="Ночь",2,0))</f>
        <v>64</v>
      </c>
      <c r="E4" s="17" t="str">
        <f>IFERROR(VLOOKUP(A4,Сентябрь!A:AJ,35,FALSE),"")</f>
        <v>День</v>
      </c>
      <c r="F4" s="8" t="s">
        <v>5</v>
      </c>
      <c r="G4" s="7"/>
      <c r="H4" s="9" t="s">
        <v>6</v>
      </c>
      <c r="I4" s="9" t="s">
        <v>6</v>
      </c>
      <c r="J4" s="7"/>
      <c r="K4" s="7"/>
      <c r="L4" s="7"/>
      <c r="M4" s="8" t="s">
        <v>5</v>
      </c>
      <c r="N4" s="8" t="s">
        <v>5</v>
      </c>
      <c r="O4" s="7"/>
      <c r="P4" s="9" t="s">
        <v>6</v>
      </c>
      <c r="Q4" s="9" t="s">
        <v>6</v>
      </c>
      <c r="R4" s="7"/>
      <c r="S4" s="7"/>
      <c r="T4" s="7"/>
      <c r="U4" s="8" t="s">
        <v>5</v>
      </c>
      <c r="V4" s="8" t="s">
        <v>5</v>
      </c>
      <c r="W4" s="7"/>
      <c r="X4" s="9" t="s">
        <v>6</v>
      </c>
      <c r="Y4" s="9" t="s">
        <v>6</v>
      </c>
      <c r="Z4" s="7"/>
      <c r="AA4" s="7"/>
      <c r="AB4" s="7"/>
      <c r="AC4" s="8" t="s">
        <v>5</v>
      </c>
      <c r="AD4" s="8" t="s">
        <v>5</v>
      </c>
      <c r="AE4" s="7"/>
      <c r="AF4" s="9" t="s">
        <v>6</v>
      </c>
      <c r="AG4" s="9" t="s">
        <v>6</v>
      </c>
      <c r="AH4" s="7"/>
      <c r="AI4" s="7"/>
      <c r="AJ4" s="7"/>
    </row>
    <row r="5" spans="1:36" ht="24" customHeight="1" x14ac:dyDescent="0.4">
      <c r="A5" s="6" t="s">
        <v>62</v>
      </c>
      <c r="B5" s="17">
        <f t="shared" ref="B5:B6" si="2">C5+D5</f>
        <v>11</v>
      </c>
      <c r="C5" s="17">
        <f t="shared" ref="C5:C6" si="3">COUNTIF(F5:AJ5,"День")*11+COUNTIF(F5:AJ5,"Пятид")*8+
IF(E5="Ночь",2,0)+IF($AJ$1="",COUNTIF(F5:AH5,"Ночь")*3+IF(AI5="Ночь",1,0),COUNTIF(F5:AI5,"Ночь")*3+IF(AJ5="Ночь",1,0))</f>
        <v>11</v>
      </c>
      <c r="D5" s="17">
        <f t="shared" ref="D5:D6" si="4">IF(E5="Ночь",6,0)+IF($AJ$1="",COUNTIF(F5:AH5,"Ночь")*8+IF(AI5="Ночь",2,0),COUNTIF(F5:AI5,"Ночь")*8+IF(AJ5="Ночь",2,0))</f>
        <v>0</v>
      </c>
      <c r="E5" s="17">
        <f>IFERROR(VLOOKUP(A5,Сентябрь!A:AJ,35,FALSE),"")</f>
        <v>0</v>
      </c>
      <c r="F5" s="7"/>
      <c r="G5" s="8" t="s">
        <v>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24" customHeight="1" x14ac:dyDescent="0.4">
      <c r="A6" s="6" t="s">
        <v>66</v>
      </c>
      <c r="B6" s="17">
        <f t="shared" si="2"/>
        <v>176</v>
      </c>
      <c r="C6" s="17">
        <f t="shared" si="3"/>
        <v>112</v>
      </c>
      <c r="D6" s="17">
        <f t="shared" si="4"/>
        <v>64</v>
      </c>
      <c r="E6" s="17">
        <f>IFERROR(VLOOKUP(A6,Сентябрь!A:AJ,35,FALSE),"")</f>
        <v>0</v>
      </c>
      <c r="F6" s="7"/>
      <c r="G6" s="8" t="s">
        <v>5</v>
      </c>
      <c r="H6" s="8" t="s">
        <v>5</v>
      </c>
      <c r="I6" s="7"/>
      <c r="J6" s="9" t="s">
        <v>6</v>
      </c>
      <c r="K6" s="9" t="s">
        <v>6</v>
      </c>
      <c r="L6" s="7"/>
      <c r="M6" s="7"/>
      <c r="N6" s="7"/>
      <c r="O6" s="8" t="s">
        <v>5</v>
      </c>
      <c r="P6" s="8" t="s">
        <v>5</v>
      </c>
      <c r="Q6" s="7"/>
      <c r="R6" s="9" t="s">
        <v>6</v>
      </c>
      <c r="S6" s="9" t="s">
        <v>6</v>
      </c>
      <c r="T6" s="7"/>
      <c r="U6" s="7"/>
      <c r="V6" s="7"/>
      <c r="W6" s="8" t="s">
        <v>5</v>
      </c>
      <c r="X6" s="8" t="s">
        <v>5</v>
      </c>
      <c r="Y6" s="7"/>
      <c r="Z6" s="9" t="s">
        <v>6</v>
      </c>
      <c r="AA6" s="9" t="s">
        <v>6</v>
      </c>
      <c r="AB6" s="7"/>
      <c r="AC6" s="7"/>
      <c r="AD6" s="7"/>
      <c r="AE6" s="8" t="s">
        <v>5</v>
      </c>
      <c r="AF6" s="8" t="s">
        <v>5</v>
      </c>
      <c r="AG6" s="7"/>
      <c r="AH6" s="9" t="s">
        <v>6</v>
      </c>
      <c r="AI6" s="9" t="s">
        <v>6</v>
      </c>
      <c r="AJ6" s="7"/>
    </row>
    <row r="7" spans="1:36" ht="24" customHeight="1" x14ac:dyDescent="0.4">
      <c r="A7" s="6" t="s">
        <v>63</v>
      </c>
      <c r="B7" s="54">
        <f t="shared" ref="B7" si="5">C7+D7</f>
        <v>165</v>
      </c>
      <c r="C7" s="54">
        <f t="shared" ref="C7" si="6">COUNTIF(F7:AJ7,"День")*11+COUNTIF(F7:AJ7,"Пятид")*8+
IF(E7="Ночь",2,0)+IF($AJ$1="",COUNTIF(F7:AH7,"Ночь")*3+IF(AI7="Ночь",1,0),COUNTIF(F7:AI7,"Ночь")*3+IF(AJ7="Ночь",1,0))</f>
        <v>109</v>
      </c>
      <c r="D7" s="54">
        <f t="shared" ref="D7" si="7">IF(E7="Ночь",6,0)+IF($AJ$1="",COUNTIF(F7:AH7,"Ночь")*8+IF(AI7="Ночь",2,0),COUNTIF(F7:AI7,"Ночь")*8+IF(AJ7="Ночь",2,0))</f>
        <v>56</v>
      </c>
      <c r="E7" s="54" t="str">
        <f>IFERROR(VLOOKUP(A7,Сентябрь!A:AJ,35,FALSE),"")</f>
        <v>Ночь</v>
      </c>
      <c r="F7" s="7"/>
      <c r="G7" s="7"/>
      <c r="H7" s="7"/>
      <c r="I7" s="8" t="s">
        <v>5</v>
      </c>
      <c r="J7" s="8" t="s">
        <v>5</v>
      </c>
      <c r="K7" s="7"/>
      <c r="L7" s="9" t="s">
        <v>6</v>
      </c>
      <c r="M7" s="9" t="s">
        <v>6</v>
      </c>
      <c r="N7" s="7"/>
      <c r="O7" s="7"/>
      <c r="P7" s="7"/>
      <c r="Q7" s="8" t="s">
        <v>5</v>
      </c>
      <c r="R7" s="8" t="s">
        <v>5</v>
      </c>
      <c r="S7" s="7"/>
      <c r="T7" s="9" t="s">
        <v>6</v>
      </c>
      <c r="U7" s="9" t="s">
        <v>6</v>
      </c>
      <c r="V7" s="7"/>
      <c r="W7" s="7"/>
      <c r="X7" s="7"/>
      <c r="Y7" s="8" t="s">
        <v>5</v>
      </c>
      <c r="Z7" s="8" t="s">
        <v>5</v>
      </c>
      <c r="AA7" s="7"/>
      <c r="AB7" s="9" t="s">
        <v>6</v>
      </c>
      <c r="AC7" s="9" t="s">
        <v>6</v>
      </c>
      <c r="AD7" s="7"/>
      <c r="AE7" s="7"/>
      <c r="AF7" s="7"/>
      <c r="AG7" s="8" t="s">
        <v>5</v>
      </c>
      <c r="AH7" s="8" t="s">
        <v>5</v>
      </c>
      <c r="AI7" s="7"/>
      <c r="AJ7" s="9" t="s">
        <v>6</v>
      </c>
    </row>
    <row r="8" spans="1:36" ht="24" customHeight="1" x14ac:dyDescent="0.4">
      <c r="A8" s="6" t="s">
        <v>64</v>
      </c>
      <c r="B8" s="54">
        <f t="shared" ref="B8:B11" si="8">C8+D8</f>
        <v>176</v>
      </c>
      <c r="C8" s="54">
        <f t="shared" ref="C8:C11" si="9">COUNTIF(F8:AJ8,"День")*11+COUNTIF(F8:AJ8,"Пятид")*8+
IF(E8="Ночь",2,0)+IF($AJ$1="",COUNTIF(F8:AH8,"Ночь")*3+IF(AI8="Ночь",1,0),COUNTIF(F8:AI8,"Ночь")*3+IF(AJ8="Ночь",1,0))</f>
        <v>112</v>
      </c>
      <c r="D8" s="54">
        <f t="shared" ref="D8:D11" si="10">IF(E8="Ночь",6,0)+IF($AJ$1="",COUNTIF(F8:AH8,"Ночь")*8+IF(AI8="Ночь",2,0),COUNTIF(F8:AI8,"Ночь")*8+IF(AJ8="Ночь",2,0))</f>
        <v>64</v>
      </c>
      <c r="E8" s="54">
        <f>IFERROR(VLOOKUP(A8,Сентябрь!A:AJ,35,FALSE),"")</f>
        <v>0</v>
      </c>
      <c r="F8" s="9" t="s">
        <v>6</v>
      </c>
      <c r="G8" s="9" t="s">
        <v>6</v>
      </c>
      <c r="H8" s="7"/>
      <c r="I8" s="7"/>
      <c r="J8" s="7"/>
      <c r="K8" s="8" t="s">
        <v>5</v>
      </c>
      <c r="L8" s="8" t="s">
        <v>5</v>
      </c>
      <c r="M8" s="7"/>
      <c r="N8" s="9" t="s">
        <v>6</v>
      </c>
      <c r="O8" s="9" t="s">
        <v>6</v>
      </c>
      <c r="P8" s="7"/>
      <c r="Q8" s="7"/>
      <c r="R8" s="7"/>
      <c r="S8" s="8" t="s">
        <v>5</v>
      </c>
      <c r="T8" s="8" t="s">
        <v>5</v>
      </c>
      <c r="U8" s="7"/>
      <c r="V8" s="9" t="s">
        <v>6</v>
      </c>
      <c r="W8" s="9" t="s">
        <v>6</v>
      </c>
      <c r="X8" s="7"/>
      <c r="Y8" s="7"/>
      <c r="Z8" s="7"/>
      <c r="AA8" s="8" t="s">
        <v>5</v>
      </c>
      <c r="AB8" s="8" t="s">
        <v>5</v>
      </c>
      <c r="AC8" s="7"/>
      <c r="AD8" s="9" t="s">
        <v>6</v>
      </c>
      <c r="AE8" s="9" t="s">
        <v>6</v>
      </c>
      <c r="AF8" s="7"/>
      <c r="AG8" s="7"/>
      <c r="AH8" s="7"/>
      <c r="AI8" s="8" t="s">
        <v>5</v>
      </c>
      <c r="AJ8" s="8" t="s">
        <v>5</v>
      </c>
    </row>
    <row r="9" spans="1:36" ht="24" customHeight="1" x14ac:dyDescent="0.4">
      <c r="A9" s="6" t="s">
        <v>55</v>
      </c>
      <c r="B9" s="54">
        <f t="shared" si="8"/>
        <v>144</v>
      </c>
      <c r="C9" s="54">
        <f t="shared" si="9"/>
        <v>144</v>
      </c>
      <c r="D9" s="54">
        <f t="shared" si="10"/>
        <v>0</v>
      </c>
      <c r="E9" s="54" t="str">
        <f>IFERROR(VLOOKUP(A9,Сентябрь!A:AJ,35,FALSE),"")</f>
        <v>Пятид</v>
      </c>
      <c r="F9" s="12" t="s">
        <v>30</v>
      </c>
      <c r="G9" s="12" t="s">
        <v>30</v>
      </c>
      <c r="H9" s="12" t="s">
        <v>30</v>
      </c>
      <c r="I9" s="12" t="s">
        <v>30</v>
      </c>
      <c r="J9" s="7"/>
      <c r="K9" s="7"/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7"/>
      <c r="R9" s="7"/>
      <c r="S9" s="12" t="s">
        <v>30</v>
      </c>
      <c r="T9" s="12" t="s">
        <v>30</v>
      </c>
      <c r="U9" s="12" t="s">
        <v>30</v>
      </c>
      <c r="V9" s="12" t="s">
        <v>30</v>
      </c>
      <c r="W9" s="12" t="s">
        <v>30</v>
      </c>
      <c r="X9" s="7"/>
      <c r="Y9" s="7"/>
      <c r="Z9" s="12" t="s">
        <v>30</v>
      </c>
      <c r="AA9" s="12" t="s">
        <v>30</v>
      </c>
      <c r="AB9" s="12" t="s">
        <v>30</v>
      </c>
      <c r="AC9" s="12" t="s">
        <v>30</v>
      </c>
      <c r="AD9" s="12" t="s">
        <v>30</v>
      </c>
      <c r="AE9" s="7"/>
      <c r="AF9" s="7"/>
      <c r="AG9" s="12" t="s">
        <v>30</v>
      </c>
      <c r="AH9" s="12" t="s">
        <v>30</v>
      </c>
      <c r="AI9" s="12" t="s">
        <v>30</v>
      </c>
      <c r="AJ9" s="12" t="s">
        <v>30</v>
      </c>
    </row>
    <row r="10" spans="1:36" ht="24" customHeight="1" x14ac:dyDescent="0.4">
      <c r="A10" s="6" t="s">
        <v>56</v>
      </c>
      <c r="B10" s="54">
        <f t="shared" si="8"/>
        <v>184</v>
      </c>
      <c r="C10" s="54">
        <f t="shared" si="9"/>
        <v>184</v>
      </c>
      <c r="D10" s="54">
        <f t="shared" si="10"/>
        <v>0</v>
      </c>
      <c r="E10" s="54" t="str">
        <f>IFERROR(VLOOKUP(A10,Сентябрь!A:AJ,35,FALSE),"")</f>
        <v>Пятид</v>
      </c>
      <c r="F10" s="12" t="s">
        <v>30</v>
      </c>
      <c r="G10" s="12" t="s">
        <v>30</v>
      </c>
      <c r="H10" s="12" t="s">
        <v>30</v>
      </c>
      <c r="I10" s="12" t="s">
        <v>30</v>
      </c>
      <c r="J10" s="7"/>
      <c r="K10" s="7"/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30</v>
      </c>
      <c r="Q10" s="7"/>
      <c r="R10" s="7"/>
      <c r="S10" s="12" t="s">
        <v>30</v>
      </c>
      <c r="T10" s="12" t="s">
        <v>30</v>
      </c>
      <c r="U10" s="12" t="s">
        <v>30</v>
      </c>
      <c r="V10" s="12" t="s">
        <v>30</v>
      </c>
      <c r="W10" s="12" t="s">
        <v>30</v>
      </c>
      <c r="X10" s="7"/>
      <c r="Y10" s="7"/>
      <c r="Z10" s="12" t="s">
        <v>30</v>
      </c>
      <c r="AA10" s="12" t="s">
        <v>30</v>
      </c>
      <c r="AB10" s="12" t="s">
        <v>30</v>
      </c>
      <c r="AC10" s="12" t="s">
        <v>30</v>
      </c>
      <c r="AD10" s="12" t="s">
        <v>30</v>
      </c>
      <c r="AE10" s="7"/>
      <c r="AF10" s="7"/>
      <c r="AG10" s="12" t="s">
        <v>30</v>
      </c>
      <c r="AH10" s="12" t="s">
        <v>30</v>
      </c>
      <c r="AI10" s="12" t="s">
        <v>30</v>
      </c>
      <c r="AJ10" s="12" t="s">
        <v>30</v>
      </c>
    </row>
    <row r="11" spans="1:36" ht="24" customHeight="1" x14ac:dyDescent="0.4">
      <c r="A11" s="6" t="s">
        <v>54</v>
      </c>
      <c r="B11" s="54">
        <f t="shared" si="8"/>
        <v>184</v>
      </c>
      <c r="C11" s="54">
        <f t="shared" si="9"/>
        <v>184</v>
      </c>
      <c r="D11" s="54">
        <f t="shared" si="10"/>
        <v>0</v>
      </c>
      <c r="E11" s="54" t="str">
        <f>IFERROR(VLOOKUP(A11,Сентябрь!A:AJ,35,FALSE),"")</f>
        <v>Пятид</v>
      </c>
      <c r="F11" s="12" t="s">
        <v>30</v>
      </c>
      <c r="G11" s="12" t="s">
        <v>30</v>
      </c>
      <c r="H11" s="12" t="s">
        <v>30</v>
      </c>
      <c r="I11" s="12" t="s">
        <v>30</v>
      </c>
      <c r="J11" s="7"/>
      <c r="K11" s="7"/>
      <c r="L11" s="12" t="s">
        <v>30</v>
      </c>
      <c r="M11" s="12" t="s">
        <v>30</v>
      </c>
      <c r="N11" s="12" t="s">
        <v>30</v>
      </c>
      <c r="O11" s="12" t="s">
        <v>30</v>
      </c>
      <c r="P11" s="12" t="s">
        <v>30</v>
      </c>
      <c r="Q11" s="7"/>
      <c r="R11" s="7"/>
      <c r="S11" s="12" t="s">
        <v>30</v>
      </c>
      <c r="T11" s="12" t="s">
        <v>30</v>
      </c>
      <c r="U11" s="12" t="s">
        <v>30</v>
      </c>
      <c r="V11" s="12" t="s">
        <v>30</v>
      </c>
      <c r="W11" s="12" t="s">
        <v>30</v>
      </c>
      <c r="X11" s="7"/>
      <c r="Y11" s="7"/>
      <c r="Z11" s="12" t="s">
        <v>30</v>
      </c>
      <c r="AA11" s="12" t="s">
        <v>30</v>
      </c>
      <c r="AB11" s="12" t="s">
        <v>30</v>
      </c>
      <c r="AC11" s="12" t="s">
        <v>30</v>
      </c>
      <c r="AD11" s="12" t="s">
        <v>30</v>
      </c>
      <c r="AE11" s="7"/>
      <c r="AF11" s="7"/>
      <c r="AG11" s="12" t="s">
        <v>30</v>
      </c>
      <c r="AH11" s="12" t="s">
        <v>30</v>
      </c>
      <c r="AI11" s="12" t="s">
        <v>30</v>
      </c>
      <c r="AJ11" s="12" t="s">
        <v>30</v>
      </c>
    </row>
    <row r="12" spans="1:36" ht="24" customHeight="1" x14ac:dyDescent="0.4">
      <c r="A12" s="6" t="s">
        <v>57</v>
      </c>
      <c r="B12" s="56">
        <f t="shared" ref="B12:B15" si="11">C12+D12</f>
        <v>184</v>
      </c>
      <c r="C12" s="56">
        <f t="shared" ref="C12:C15" si="12">COUNTIF(F12:AJ12,"День")*11+COUNTIF(F12:AJ12,"Пятид")*8+
IF(E12="Ночь",2,0)+IF($AJ$1="",COUNTIF(F12:AH12,"Ночь")*3+IF(AI12="Ночь",1,0),COUNTIF(F12:AI12,"Ночь")*3+IF(AJ12="Ночь",1,0))</f>
        <v>184</v>
      </c>
      <c r="D12" s="56">
        <f t="shared" ref="D12:D15" si="13">IF(E12="Ночь",6,0)+IF($AJ$1="",COUNTIF(F12:AH12,"Ночь")*8+IF(AI12="Ночь",2,0),COUNTIF(F12:AI12,"Ночь")*8+IF(AJ12="Ночь",2,0))</f>
        <v>0</v>
      </c>
      <c r="E12" s="56" t="str">
        <f>IFERROR(VLOOKUP(A12,Сентябрь!A:AJ,35,FALSE),"")</f>
        <v>Пятид</v>
      </c>
      <c r="F12" s="12" t="s">
        <v>30</v>
      </c>
      <c r="G12" s="12" t="s">
        <v>30</v>
      </c>
      <c r="H12" s="12" t="s">
        <v>30</v>
      </c>
      <c r="I12" s="12" t="s">
        <v>30</v>
      </c>
      <c r="J12" s="7"/>
      <c r="K12" s="7"/>
      <c r="L12" s="12" t="s">
        <v>30</v>
      </c>
      <c r="M12" s="12" t="s">
        <v>30</v>
      </c>
      <c r="N12" s="12" t="s">
        <v>30</v>
      </c>
      <c r="O12" s="12" t="s">
        <v>30</v>
      </c>
      <c r="P12" s="12" t="s">
        <v>30</v>
      </c>
      <c r="Q12" s="7"/>
      <c r="R12" s="7"/>
      <c r="S12" s="12" t="s">
        <v>30</v>
      </c>
      <c r="T12" s="12" t="s">
        <v>30</v>
      </c>
      <c r="U12" s="12" t="s">
        <v>30</v>
      </c>
      <c r="V12" s="12" t="s">
        <v>30</v>
      </c>
      <c r="W12" s="12" t="s">
        <v>30</v>
      </c>
      <c r="X12" s="7"/>
      <c r="Y12" s="7"/>
      <c r="Z12" s="12" t="s">
        <v>30</v>
      </c>
      <c r="AA12" s="12" t="s">
        <v>30</v>
      </c>
      <c r="AB12" s="12" t="s">
        <v>30</v>
      </c>
      <c r="AC12" s="12" t="s">
        <v>30</v>
      </c>
      <c r="AD12" s="12" t="s">
        <v>30</v>
      </c>
      <c r="AE12" s="7"/>
      <c r="AF12" s="7"/>
      <c r="AG12" s="12" t="s">
        <v>30</v>
      </c>
      <c r="AH12" s="12" t="s">
        <v>30</v>
      </c>
      <c r="AI12" s="12" t="s">
        <v>30</v>
      </c>
      <c r="AJ12" s="12" t="s">
        <v>30</v>
      </c>
    </row>
    <row r="13" spans="1:36" ht="24" customHeight="1" x14ac:dyDescent="0.4">
      <c r="A13" s="6" t="s">
        <v>59</v>
      </c>
      <c r="B13" s="56">
        <f t="shared" si="11"/>
        <v>176</v>
      </c>
      <c r="C13" s="56">
        <f t="shared" si="12"/>
        <v>176</v>
      </c>
      <c r="D13" s="56">
        <f t="shared" si="13"/>
        <v>0</v>
      </c>
      <c r="E13" s="56" t="str">
        <f>IFERROR(VLOOKUP(A13,Сентябрь!A:AJ,35,FALSE),"")</f>
        <v>Пятид</v>
      </c>
      <c r="F13" s="12" t="s">
        <v>30</v>
      </c>
      <c r="G13" s="12" t="s">
        <v>30</v>
      </c>
      <c r="H13" s="12" t="s">
        <v>30</v>
      </c>
      <c r="I13" s="12" t="s">
        <v>30</v>
      </c>
      <c r="J13" s="7"/>
      <c r="K13" s="7"/>
      <c r="L13" s="12" t="s">
        <v>30</v>
      </c>
      <c r="M13" s="12" t="s">
        <v>30</v>
      </c>
      <c r="N13" s="12" t="s">
        <v>30</v>
      </c>
      <c r="O13" s="12" t="s">
        <v>30</v>
      </c>
      <c r="P13" s="14" t="s">
        <v>37</v>
      </c>
      <c r="Q13" s="7"/>
      <c r="R13" s="7"/>
      <c r="S13" s="12" t="s">
        <v>30</v>
      </c>
      <c r="T13" s="12" t="s">
        <v>30</v>
      </c>
      <c r="U13" s="12" t="s">
        <v>30</v>
      </c>
      <c r="V13" s="12" t="s">
        <v>30</v>
      </c>
      <c r="W13" s="12" t="s">
        <v>30</v>
      </c>
      <c r="X13" s="7"/>
      <c r="Y13" s="7"/>
      <c r="Z13" s="12" t="s">
        <v>30</v>
      </c>
      <c r="AA13" s="12" t="s">
        <v>30</v>
      </c>
      <c r="AB13" s="12" t="s">
        <v>30</v>
      </c>
      <c r="AC13" s="12" t="s">
        <v>30</v>
      </c>
      <c r="AD13" s="12" t="s">
        <v>30</v>
      </c>
      <c r="AE13" s="7"/>
      <c r="AF13" s="7"/>
      <c r="AG13" s="12" t="s">
        <v>30</v>
      </c>
      <c r="AH13" s="12" t="s">
        <v>30</v>
      </c>
      <c r="AI13" s="12" t="s">
        <v>30</v>
      </c>
      <c r="AJ13" s="12" t="s">
        <v>30</v>
      </c>
    </row>
    <row r="14" spans="1:36" ht="24" customHeight="1" x14ac:dyDescent="0.4">
      <c r="A14" s="6" t="s">
        <v>60</v>
      </c>
      <c r="B14" s="56">
        <f t="shared" si="11"/>
        <v>184</v>
      </c>
      <c r="C14" s="56">
        <f t="shared" si="12"/>
        <v>184</v>
      </c>
      <c r="D14" s="56">
        <f t="shared" si="13"/>
        <v>0</v>
      </c>
      <c r="E14" s="56" t="str">
        <f>IFERROR(VLOOKUP(A14,Сентябрь!A:AJ,35,FALSE),"")</f>
        <v>Пятид</v>
      </c>
      <c r="F14" s="12" t="s">
        <v>30</v>
      </c>
      <c r="G14" s="12" t="s">
        <v>30</v>
      </c>
      <c r="H14" s="12" t="s">
        <v>30</v>
      </c>
      <c r="I14" s="12" t="s">
        <v>30</v>
      </c>
      <c r="J14" s="7"/>
      <c r="K14" s="7"/>
      <c r="L14" s="12" t="s">
        <v>30</v>
      </c>
      <c r="M14" s="12" t="s">
        <v>30</v>
      </c>
      <c r="N14" s="12" t="s">
        <v>30</v>
      </c>
      <c r="O14" s="12" t="s">
        <v>30</v>
      </c>
      <c r="P14" s="12" t="s">
        <v>30</v>
      </c>
      <c r="Q14" s="7"/>
      <c r="R14" s="7"/>
      <c r="S14" s="12" t="s">
        <v>30</v>
      </c>
      <c r="T14" s="12" t="s">
        <v>30</v>
      </c>
      <c r="U14" s="12" t="s">
        <v>30</v>
      </c>
      <c r="V14" s="12" t="s">
        <v>30</v>
      </c>
      <c r="W14" s="12" t="s">
        <v>30</v>
      </c>
      <c r="X14" s="7"/>
      <c r="Y14" s="7"/>
      <c r="Z14" s="12" t="s">
        <v>30</v>
      </c>
      <c r="AA14" s="12" t="s">
        <v>30</v>
      </c>
      <c r="AB14" s="12" t="s">
        <v>30</v>
      </c>
      <c r="AC14" s="12" t="s">
        <v>30</v>
      </c>
      <c r="AD14" s="12" t="s">
        <v>30</v>
      </c>
      <c r="AE14" s="7"/>
      <c r="AF14" s="7"/>
      <c r="AG14" s="12" t="s">
        <v>30</v>
      </c>
      <c r="AH14" s="12" t="s">
        <v>30</v>
      </c>
      <c r="AI14" s="12" t="s">
        <v>30</v>
      </c>
      <c r="AJ14" s="12" t="s">
        <v>30</v>
      </c>
    </row>
    <row r="15" spans="1:36" ht="24" customHeight="1" x14ac:dyDescent="0.4">
      <c r="A15" s="6" t="s">
        <v>61</v>
      </c>
      <c r="B15" s="56">
        <f t="shared" si="11"/>
        <v>184</v>
      </c>
      <c r="C15" s="56">
        <f t="shared" si="12"/>
        <v>184</v>
      </c>
      <c r="D15" s="56">
        <f t="shared" si="13"/>
        <v>0</v>
      </c>
      <c r="E15" s="56" t="str">
        <f>IFERROR(VLOOKUP(A15,Сентябрь!A:AJ,35,FALSE),"")</f>
        <v>Пятид</v>
      </c>
      <c r="F15" s="12" t="s">
        <v>30</v>
      </c>
      <c r="G15" s="12" t="s">
        <v>30</v>
      </c>
      <c r="H15" s="12" t="s">
        <v>30</v>
      </c>
      <c r="I15" s="12" t="s">
        <v>30</v>
      </c>
      <c r="J15" s="7"/>
      <c r="K15" s="7"/>
      <c r="L15" s="12" t="s">
        <v>30</v>
      </c>
      <c r="M15" s="12" t="s">
        <v>30</v>
      </c>
      <c r="N15" s="12" t="s">
        <v>30</v>
      </c>
      <c r="O15" s="12" t="s">
        <v>30</v>
      </c>
      <c r="P15" s="12" t="s">
        <v>30</v>
      </c>
      <c r="Q15" s="7"/>
      <c r="R15" s="7"/>
      <c r="S15" s="12" t="s">
        <v>30</v>
      </c>
      <c r="T15" s="12" t="s">
        <v>30</v>
      </c>
      <c r="U15" s="12" t="s">
        <v>30</v>
      </c>
      <c r="V15" s="12" t="s">
        <v>30</v>
      </c>
      <c r="W15" s="12" t="s">
        <v>30</v>
      </c>
      <c r="X15" s="7"/>
      <c r="Y15" s="7"/>
      <c r="Z15" s="12" t="s">
        <v>30</v>
      </c>
      <c r="AA15" s="12" t="s">
        <v>30</v>
      </c>
      <c r="AB15" s="12" t="s">
        <v>30</v>
      </c>
      <c r="AC15" s="12" t="s">
        <v>30</v>
      </c>
      <c r="AD15" s="12" t="s">
        <v>30</v>
      </c>
      <c r="AE15" s="7"/>
      <c r="AF15" s="7"/>
      <c r="AG15" s="12" t="s">
        <v>30</v>
      </c>
      <c r="AH15" s="12" t="s">
        <v>30</v>
      </c>
      <c r="AI15" s="12" t="s">
        <v>30</v>
      </c>
      <c r="AJ15" s="12" t="s">
        <v>30</v>
      </c>
    </row>
    <row r="19" spans="1:36" ht="15" thickBot="1" x14ac:dyDescent="0.45">
      <c r="A19" s="30" t="s">
        <v>67</v>
      </c>
      <c r="B19" s="61" t="str">
        <f>IF(B3=C20,"Индивидуальные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9" s="61"/>
      <c r="D19" s="61"/>
      <c r="E19" s="61"/>
      <c r="F19" s="61"/>
      <c r="G19" s="61"/>
    </row>
    <row r="20" spans="1:36" ht="15" thickBot="1" x14ac:dyDescent="0.45">
      <c r="A20" s="40" t="s">
        <v>51</v>
      </c>
      <c r="B20" s="41"/>
      <c r="C20" s="41">
        <f>SUM(C21:C44)</f>
        <v>1933</v>
      </c>
      <c r="D20" s="41"/>
      <c r="E20" s="42">
        <f t="shared" ref="E20:AJ20" si="14">E1</f>
        <v>45565</v>
      </c>
      <c r="F20" s="42">
        <f t="shared" si="14"/>
        <v>45566</v>
      </c>
      <c r="G20" s="42">
        <f t="shared" si="14"/>
        <v>45567</v>
      </c>
      <c r="H20" s="42">
        <f t="shared" si="14"/>
        <v>45568</v>
      </c>
      <c r="I20" s="42">
        <f t="shared" si="14"/>
        <v>45569</v>
      </c>
      <c r="J20" s="42">
        <f t="shared" si="14"/>
        <v>45570</v>
      </c>
      <c r="K20" s="42">
        <f t="shared" si="14"/>
        <v>45571</v>
      </c>
      <c r="L20" s="42">
        <f t="shared" si="14"/>
        <v>45572</v>
      </c>
      <c r="M20" s="42">
        <f t="shared" si="14"/>
        <v>45573</v>
      </c>
      <c r="N20" s="42">
        <f t="shared" si="14"/>
        <v>45574</v>
      </c>
      <c r="O20" s="42">
        <f t="shared" si="14"/>
        <v>45575</v>
      </c>
      <c r="P20" s="42">
        <f t="shared" si="14"/>
        <v>45576</v>
      </c>
      <c r="Q20" s="42">
        <f t="shared" si="14"/>
        <v>45577</v>
      </c>
      <c r="R20" s="42">
        <f t="shared" si="14"/>
        <v>45578</v>
      </c>
      <c r="S20" s="42">
        <f t="shared" si="14"/>
        <v>45579</v>
      </c>
      <c r="T20" s="42">
        <f t="shared" si="14"/>
        <v>45580</v>
      </c>
      <c r="U20" s="42">
        <f t="shared" si="14"/>
        <v>45581</v>
      </c>
      <c r="V20" s="42">
        <f t="shared" si="14"/>
        <v>45582</v>
      </c>
      <c r="W20" s="42">
        <f t="shared" si="14"/>
        <v>45583</v>
      </c>
      <c r="X20" s="42">
        <f t="shared" si="14"/>
        <v>45584</v>
      </c>
      <c r="Y20" s="42">
        <f t="shared" si="14"/>
        <v>45585</v>
      </c>
      <c r="Z20" s="42">
        <f t="shared" si="14"/>
        <v>45586</v>
      </c>
      <c r="AA20" s="42">
        <f t="shared" si="14"/>
        <v>45587</v>
      </c>
      <c r="AB20" s="42">
        <f t="shared" si="14"/>
        <v>45588</v>
      </c>
      <c r="AC20" s="42">
        <f t="shared" si="14"/>
        <v>45589</v>
      </c>
      <c r="AD20" s="42">
        <f t="shared" si="14"/>
        <v>45590</v>
      </c>
      <c r="AE20" s="42">
        <f t="shared" si="14"/>
        <v>45591</v>
      </c>
      <c r="AF20" s="42">
        <f t="shared" si="14"/>
        <v>45592</v>
      </c>
      <c r="AG20" s="42">
        <f t="shared" si="14"/>
        <v>45593</v>
      </c>
      <c r="AH20" s="42">
        <f t="shared" si="14"/>
        <v>45594</v>
      </c>
      <c r="AI20" s="43">
        <f t="shared" si="14"/>
        <v>45595</v>
      </c>
      <c r="AJ20" s="43">
        <f t="shared" si="14"/>
        <v>45596</v>
      </c>
    </row>
    <row r="21" spans="1:36" ht="14.6" x14ac:dyDescent="0.4">
      <c r="A21" s="34" t="str">
        <f>A4</f>
        <v>Иванов Антон Викторович</v>
      </c>
      <c r="B21" s="35" t="s">
        <v>52</v>
      </c>
      <c r="C21" s="35">
        <f t="shared" ref="C21:C42" si="15">SUM(F21:AJ21)</f>
        <v>101</v>
      </c>
      <c r="D21" s="35"/>
      <c r="E21" s="48"/>
      <c r="F21" s="48">
        <f t="shared" ref="F21:AJ21" si="16">IF(IF(F4="День",11,0)+IF(E4="Ночь",2,0)+IF(F4="Ночь",1,0)+IF(F4="Пятид",8,0)=0,"",IF(F4="День",11,0)+IF(E4="Ночь",2,0)+IF(F4="Ночь",1,0)+IF(F4="Пятид",8,0))</f>
        <v>11</v>
      </c>
      <c r="G21" s="48" t="str">
        <f t="shared" si="16"/>
        <v/>
      </c>
      <c r="H21" s="48">
        <f t="shared" si="16"/>
        <v>1</v>
      </c>
      <c r="I21" s="48">
        <f t="shared" si="16"/>
        <v>3</v>
      </c>
      <c r="J21" s="48">
        <f t="shared" si="16"/>
        <v>2</v>
      </c>
      <c r="K21" s="48" t="str">
        <f t="shared" si="16"/>
        <v/>
      </c>
      <c r="L21" s="48" t="str">
        <f t="shared" si="16"/>
        <v/>
      </c>
      <c r="M21" s="48">
        <f t="shared" si="16"/>
        <v>11</v>
      </c>
      <c r="N21" s="48">
        <f t="shared" si="16"/>
        <v>11</v>
      </c>
      <c r="O21" s="48" t="str">
        <f t="shared" si="16"/>
        <v/>
      </c>
      <c r="P21" s="48">
        <f t="shared" si="16"/>
        <v>1</v>
      </c>
      <c r="Q21" s="48">
        <f t="shared" si="16"/>
        <v>3</v>
      </c>
      <c r="R21" s="48">
        <f t="shared" si="16"/>
        <v>2</v>
      </c>
      <c r="S21" s="48" t="str">
        <f t="shared" si="16"/>
        <v/>
      </c>
      <c r="T21" s="48" t="str">
        <f t="shared" si="16"/>
        <v/>
      </c>
      <c r="U21" s="48">
        <f t="shared" si="16"/>
        <v>11</v>
      </c>
      <c r="V21" s="48">
        <f t="shared" si="16"/>
        <v>11</v>
      </c>
      <c r="W21" s="48" t="str">
        <f t="shared" si="16"/>
        <v/>
      </c>
      <c r="X21" s="48">
        <f t="shared" si="16"/>
        <v>1</v>
      </c>
      <c r="Y21" s="48">
        <f t="shared" si="16"/>
        <v>3</v>
      </c>
      <c r="Z21" s="48">
        <f t="shared" si="16"/>
        <v>2</v>
      </c>
      <c r="AA21" s="48" t="str">
        <f t="shared" si="16"/>
        <v/>
      </c>
      <c r="AB21" s="48" t="str">
        <f t="shared" si="16"/>
        <v/>
      </c>
      <c r="AC21" s="48">
        <f t="shared" si="16"/>
        <v>11</v>
      </c>
      <c r="AD21" s="48">
        <f t="shared" si="16"/>
        <v>11</v>
      </c>
      <c r="AE21" s="48" t="str">
        <f t="shared" si="16"/>
        <v/>
      </c>
      <c r="AF21" s="48">
        <f t="shared" si="16"/>
        <v>1</v>
      </c>
      <c r="AG21" s="48">
        <f t="shared" si="16"/>
        <v>3</v>
      </c>
      <c r="AH21" s="48">
        <f t="shared" si="16"/>
        <v>2</v>
      </c>
      <c r="AI21" s="49" t="str">
        <f t="shared" si="16"/>
        <v/>
      </c>
      <c r="AJ21" s="49" t="str">
        <f t="shared" si="16"/>
        <v/>
      </c>
    </row>
    <row r="22" spans="1:36" ht="15" thickBot="1" x14ac:dyDescent="0.45">
      <c r="A22" s="36"/>
      <c r="B22" s="37" t="s">
        <v>53</v>
      </c>
      <c r="C22" s="37">
        <f t="shared" si="15"/>
        <v>64</v>
      </c>
      <c r="D22" s="37"/>
      <c r="E22" s="38"/>
      <c r="F22" s="38" t="str">
        <f t="shared" ref="F22:AJ22" si="17">IF(IF(E4="Ночь",6,0)+IF(F4="Ночь",2,0)=0,"",IF(E4="Ночь",6,0)+IF(F4="Ночь",2,0))</f>
        <v/>
      </c>
      <c r="G22" s="38" t="str">
        <f t="shared" si="17"/>
        <v/>
      </c>
      <c r="H22" s="38">
        <f t="shared" si="17"/>
        <v>2</v>
      </c>
      <c r="I22" s="38">
        <f t="shared" si="17"/>
        <v>8</v>
      </c>
      <c r="J22" s="38">
        <f t="shared" si="17"/>
        <v>6</v>
      </c>
      <c r="K22" s="38" t="str">
        <f t="shared" si="17"/>
        <v/>
      </c>
      <c r="L22" s="38" t="str">
        <f t="shared" si="17"/>
        <v/>
      </c>
      <c r="M22" s="38" t="str">
        <f t="shared" si="17"/>
        <v/>
      </c>
      <c r="N22" s="38" t="str">
        <f t="shared" si="17"/>
        <v/>
      </c>
      <c r="O22" s="38" t="str">
        <f t="shared" si="17"/>
        <v/>
      </c>
      <c r="P22" s="38">
        <f t="shared" si="17"/>
        <v>2</v>
      </c>
      <c r="Q22" s="38">
        <f t="shared" si="17"/>
        <v>8</v>
      </c>
      <c r="R22" s="38">
        <f t="shared" si="17"/>
        <v>6</v>
      </c>
      <c r="S22" s="38" t="str">
        <f t="shared" si="17"/>
        <v/>
      </c>
      <c r="T22" s="38" t="str">
        <f t="shared" si="17"/>
        <v/>
      </c>
      <c r="U22" s="38" t="str">
        <f t="shared" si="17"/>
        <v/>
      </c>
      <c r="V22" s="38" t="str">
        <f t="shared" si="17"/>
        <v/>
      </c>
      <c r="W22" s="38" t="str">
        <f t="shared" si="17"/>
        <v/>
      </c>
      <c r="X22" s="38">
        <f t="shared" si="17"/>
        <v>2</v>
      </c>
      <c r="Y22" s="38">
        <f t="shared" si="17"/>
        <v>8</v>
      </c>
      <c r="Z22" s="38">
        <f t="shared" si="17"/>
        <v>6</v>
      </c>
      <c r="AA22" s="38" t="str">
        <f t="shared" si="17"/>
        <v/>
      </c>
      <c r="AB22" s="38" t="str">
        <f t="shared" si="17"/>
        <v/>
      </c>
      <c r="AC22" s="38" t="str">
        <f t="shared" si="17"/>
        <v/>
      </c>
      <c r="AD22" s="38" t="str">
        <f t="shared" si="17"/>
        <v/>
      </c>
      <c r="AE22" s="38" t="str">
        <f t="shared" si="17"/>
        <v/>
      </c>
      <c r="AF22" s="38">
        <f t="shared" si="17"/>
        <v>2</v>
      </c>
      <c r="AG22" s="38">
        <f t="shared" si="17"/>
        <v>8</v>
      </c>
      <c r="AH22" s="38">
        <f t="shared" si="17"/>
        <v>6</v>
      </c>
      <c r="AI22" s="39" t="str">
        <f t="shared" si="17"/>
        <v/>
      </c>
      <c r="AJ22" s="39" t="str">
        <f t="shared" si="17"/>
        <v/>
      </c>
    </row>
    <row r="23" spans="1:36" ht="14.6" x14ac:dyDescent="0.4">
      <c r="A23" s="34" t="str">
        <f>A5</f>
        <v>Ермакова Анна Вячеславовна</v>
      </c>
      <c r="B23" s="35" t="s">
        <v>52</v>
      </c>
      <c r="C23" s="35">
        <f t="shared" si="15"/>
        <v>11</v>
      </c>
      <c r="D23" s="35"/>
      <c r="E23" s="48"/>
      <c r="F23" s="48" t="str">
        <f t="shared" ref="F23:AJ23" si="18">IF(IF(F5="День",11,0)+IF(E5="Ночь",2,0)+IF(F5="Ночь",1,0)+IF(F5="Пятид",8,0)=0,"",IF(F5="День",11,0)+IF(E5="Ночь",2,0)+IF(F5="Ночь",1,0)+IF(F5="Пятид",8,0))</f>
        <v/>
      </c>
      <c r="G23" s="48">
        <f t="shared" si="18"/>
        <v>11</v>
      </c>
      <c r="H23" s="48" t="str">
        <f t="shared" si="18"/>
        <v/>
      </c>
      <c r="I23" s="48" t="str">
        <f t="shared" si="18"/>
        <v/>
      </c>
      <c r="J23" s="48" t="str">
        <f t="shared" si="18"/>
        <v/>
      </c>
      <c r="K23" s="48" t="str">
        <f t="shared" si="18"/>
        <v/>
      </c>
      <c r="L23" s="48" t="str">
        <f t="shared" si="18"/>
        <v/>
      </c>
      <c r="M23" s="48" t="str">
        <f t="shared" si="18"/>
        <v/>
      </c>
      <c r="N23" s="48" t="str">
        <f t="shared" si="18"/>
        <v/>
      </c>
      <c r="O23" s="48" t="str">
        <f t="shared" si="18"/>
        <v/>
      </c>
      <c r="P23" s="48" t="str">
        <f t="shared" si="18"/>
        <v/>
      </c>
      <c r="Q23" s="48" t="str">
        <f t="shared" si="18"/>
        <v/>
      </c>
      <c r="R23" s="48" t="str">
        <f t="shared" si="18"/>
        <v/>
      </c>
      <c r="S23" s="48" t="str">
        <f t="shared" si="18"/>
        <v/>
      </c>
      <c r="T23" s="48" t="str">
        <f t="shared" si="18"/>
        <v/>
      </c>
      <c r="U23" s="48" t="str">
        <f t="shared" si="18"/>
        <v/>
      </c>
      <c r="V23" s="48" t="str">
        <f t="shared" si="18"/>
        <v/>
      </c>
      <c r="W23" s="48" t="str">
        <f t="shared" si="18"/>
        <v/>
      </c>
      <c r="X23" s="48" t="str">
        <f t="shared" si="18"/>
        <v/>
      </c>
      <c r="Y23" s="48" t="str">
        <f t="shared" si="18"/>
        <v/>
      </c>
      <c r="Z23" s="48" t="str">
        <f t="shared" si="18"/>
        <v/>
      </c>
      <c r="AA23" s="48" t="str">
        <f t="shared" si="18"/>
        <v/>
      </c>
      <c r="AB23" s="48" t="str">
        <f t="shared" si="18"/>
        <v/>
      </c>
      <c r="AC23" s="48" t="str">
        <f t="shared" si="18"/>
        <v/>
      </c>
      <c r="AD23" s="48" t="str">
        <f t="shared" si="18"/>
        <v/>
      </c>
      <c r="AE23" s="48" t="str">
        <f t="shared" si="18"/>
        <v/>
      </c>
      <c r="AF23" s="48" t="str">
        <f t="shared" si="18"/>
        <v/>
      </c>
      <c r="AG23" s="48" t="str">
        <f t="shared" si="18"/>
        <v/>
      </c>
      <c r="AH23" s="48" t="str">
        <f t="shared" si="18"/>
        <v/>
      </c>
      <c r="AI23" s="49" t="str">
        <f t="shared" si="18"/>
        <v/>
      </c>
      <c r="AJ23" s="49" t="str">
        <f t="shared" si="18"/>
        <v/>
      </c>
    </row>
    <row r="24" spans="1:36" ht="15" thickBot="1" x14ac:dyDescent="0.45">
      <c r="A24" s="36"/>
      <c r="B24" s="37" t="s">
        <v>53</v>
      </c>
      <c r="C24" s="37">
        <f t="shared" si="15"/>
        <v>0</v>
      </c>
      <c r="D24" s="37"/>
      <c r="E24" s="38"/>
      <c r="F24" s="38" t="str">
        <f t="shared" ref="F24:AJ24" si="19">IF(IF(E5="Ночь",6,0)+IF(F5="Ночь",2,0)=0,"",IF(E5="Ночь",6,0)+IF(F5="Ночь",2,0))</f>
        <v/>
      </c>
      <c r="G24" s="38" t="str">
        <f t="shared" si="19"/>
        <v/>
      </c>
      <c r="H24" s="38" t="str">
        <f t="shared" si="19"/>
        <v/>
      </c>
      <c r="I24" s="38" t="str">
        <f t="shared" si="19"/>
        <v/>
      </c>
      <c r="J24" s="38" t="str">
        <f t="shared" si="19"/>
        <v/>
      </c>
      <c r="K24" s="38" t="str">
        <f t="shared" si="19"/>
        <v/>
      </c>
      <c r="L24" s="38" t="str">
        <f t="shared" si="19"/>
        <v/>
      </c>
      <c r="M24" s="38" t="str">
        <f t="shared" si="19"/>
        <v/>
      </c>
      <c r="N24" s="38" t="str">
        <f t="shared" si="19"/>
        <v/>
      </c>
      <c r="O24" s="38" t="str">
        <f t="shared" si="19"/>
        <v/>
      </c>
      <c r="P24" s="38" t="str">
        <f t="shared" si="19"/>
        <v/>
      </c>
      <c r="Q24" s="38" t="str">
        <f t="shared" si="19"/>
        <v/>
      </c>
      <c r="R24" s="38" t="str">
        <f t="shared" si="19"/>
        <v/>
      </c>
      <c r="S24" s="38" t="str">
        <f t="shared" si="19"/>
        <v/>
      </c>
      <c r="T24" s="38" t="str">
        <f t="shared" si="19"/>
        <v/>
      </c>
      <c r="U24" s="38" t="str">
        <f t="shared" si="19"/>
        <v/>
      </c>
      <c r="V24" s="38" t="str">
        <f t="shared" si="19"/>
        <v/>
      </c>
      <c r="W24" s="38" t="str">
        <f t="shared" si="19"/>
        <v/>
      </c>
      <c r="X24" s="38" t="str">
        <f t="shared" si="19"/>
        <v/>
      </c>
      <c r="Y24" s="38" t="str">
        <f t="shared" si="19"/>
        <v/>
      </c>
      <c r="Z24" s="38" t="str">
        <f t="shared" si="19"/>
        <v/>
      </c>
      <c r="AA24" s="38" t="str">
        <f t="shared" si="19"/>
        <v/>
      </c>
      <c r="AB24" s="38" t="str">
        <f t="shared" si="19"/>
        <v/>
      </c>
      <c r="AC24" s="38" t="str">
        <f t="shared" si="19"/>
        <v/>
      </c>
      <c r="AD24" s="38" t="str">
        <f t="shared" si="19"/>
        <v/>
      </c>
      <c r="AE24" s="38" t="str">
        <f t="shared" si="19"/>
        <v/>
      </c>
      <c r="AF24" s="38" t="str">
        <f t="shared" si="19"/>
        <v/>
      </c>
      <c r="AG24" s="38" t="str">
        <f t="shared" si="19"/>
        <v/>
      </c>
      <c r="AH24" s="38" t="str">
        <f t="shared" si="19"/>
        <v/>
      </c>
      <c r="AI24" s="39" t="str">
        <f t="shared" si="19"/>
        <v/>
      </c>
      <c r="AJ24" s="39" t="str">
        <f t="shared" si="19"/>
        <v/>
      </c>
    </row>
    <row r="25" spans="1:36" ht="14.6" x14ac:dyDescent="0.4">
      <c r="A25" s="34" t="str">
        <f>A6</f>
        <v>Новоселов Егор Станиславовчи</v>
      </c>
      <c r="B25" s="35" t="s">
        <v>52</v>
      </c>
      <c r="C25" s="35">
        <f t="shared" si="15"/>
        <v>112</v>
      </c>
      <c r="D25" s="35"/>
      <c r="E25" s="48"/>
      <c r="F25" s="48" t="str">
        <f t="shared" ref="F25:AJ25" si="20">IF(IF(F6="День",11,0)+IF(E6="Ночь",2,0)+IF(F6="Ночь",1,0)+IF(F6="Пятид",8,0)=0,"",IF(F6="День",11,0)+IF(E6="Ночь",2,0)+IF(F6="Ночь",1,0)+IF(F6="Пятид",8,0))</f>
        <v/>
      </c>
      <c r="G25" s="48">
        <f t="shared" si="20"/>
        <v>11</v>
      </c>
      <c r="H25" s="48">
        <f t="shared" si="20"/>
        <v>11</v>
      </c>
      <c r="I25" s="48" t="str">
        <f t="shared" si="20"/>
        <v/>
      </c>
      <c r="J25" s="48">
        <f t="shared" si="20"/>
        <v>1</v>
      </c>
      <c r="K25" s="48">
        <f t="shared" si="20"/>
        <v>3</v>
      </c>
      <c r="L25" s="48">
        <f t="shared" si="20"/>
        <v>2</v>
      </c>
      <c r="M25" s="48" t="str">
        <f t="shared" si="20"/>
        <v/>
      </c>
      <c r="N25" s="48" t="str">
        <f t="shared" si="20"/>
        <v/>
      </c>
      <c r="O25" s="48">
        <f t="shared" si="20"/>
        <v>11</v>
      </c>
      <c r="P25" s="48">
        <f t="shared" si="20"/>
        <v>11</v>
      </c>
      <c r="Q25" s="48" t="str">
        <f t="shared" si="20"/>
        <v/>
      </c>
      <c r="R25" s="48">
        <f t="shared" si="20"/>
        <v>1</v>
      </c>
      <c r="S25" s="48">
        <f t="shared" si="20"/>
        <v>3</v>
      </c>
      <c r="T25" s="48">
        <f t="shared" si="20"/>
        <v>2</v>
      </c>
      <c r="U25" s="48" t="str">
        <f t="shared" si="20"/>
        <v/>
      </c>
      <c r="V25" s="48" t="str">
        <f t="shared" si="20"/>
        <v/>
      </c>
      <c r="W25" s="48">
        <f t="shared" si="20"/>
        <v>11</v>
      </c>
      <c r="X25" s="48">
        <f t="shared" si="20"/>
        <v>11</v>
      </c>
      <c r="Y25" s="48" t="str">
        <f t="shared" si="20"/>
        <v/>
      </c>
      <c r="Z25" s="48">
        <f t="shared" si="20"/>
        <v>1</v>
      </c>
      <c r="AA25" s="48">
        <f t="shared" si="20"/>
        <v>3</v>
      </c>
      <c r="AB25" s="48">
        <f t="shared" si="20"/>
        <v>2</v>
      </c>
      <c r="AC25" s="48" t="str">
        <f t="shared" si="20"/>
        <v/>
      </c>
      <c r="AD25" s="48" t="str">
        <f t="shared" si="20"/>
        <v/>
      </c>
      <c r="AE25" s="48">
        <f t="shared" si="20"/>
        <v>11</v>
      </c>
      <c r="AF25" s="48">
        <f t="shared" si="20"/>
        <v>11</v>
      </c>
      <c r="AG25" s="48" t="str">
        <f t="shared" si="20"/>
        <v/>
      </c>
      <c r="AH25" s="48">
        <f t="shared" si="20"/>
        <v>1</v>
      </c>
      <c r="AI25" s="49">
        <f t="shared" si="20"/>
        <v>3</v>
      </c>
      <c r="AJ25" s="49">
        <f t="shared" si="20"/>
        <v>2</v>
      </c>
    </row>
    <row r="26" spans="1:36" ht="15" thickBot="1" x14ac:dyDescent="0.45">
      <c r="A26" s="36"/>
      <c r="B26" s="37" t="s">
        <v>53</v>
      </c>
      <c r="C26" s="37">
        <f t="shared" si="15"/>
        <v>64</v>
      </c>
      <c r="D26" s="37"/>
      <c r="E26" s="38"/>
      <c r="F26" s="38" t="str">
        <f t="shared" ref="F26:AJ26" si="21">IF(IF(E6="Ночь",6,0)+IF(F6="Ночь",2,0)=0,"",IF(E6="Ночь",6,0)+IF(F6="Ночь",2,0))</f>
        <v/>
      </c>
      <c r="G26" s="38" t="str">
        <f t="shared" si="21"/>
        <v/>
      </c>
      <c r="H26" s="38" t="str">
        <f t="shared" si="21"/>
        <v/>
      </c>
      <c r="I26" s="38" t="str">
        <f t="shared" si="21"/>
        <v/>
      </c>
      <c r="J26" s="38">
        <f t="shared" si="21"/>
        <v>2</v>
      </c>
      <c r="K26" s="38">
        <f t="shared" si="21"/>
        <v>8</v>
      </c>
      <c r="L26" s="38">
        <f t="shared" si="21"/>
        <v>6</v>
      </c>
      <c r="M26" s="38" t="str">
        <f t="shared" si="21"/>
        <v/>
      </c>
      <c r="N26" s="38" t="str">
        <f t="shared" si="21"/>
        <v/>
      </c>
      <c r="O26" s="38" t="str">
        <f t="shared" si="21"/>
        <v/>
      </c>
      <c r="P26" s="38" t="str">
        <f t="shared" si="21"/>
        <v/>
      </c>
      <c r="Q26" s="38" t="str">
        <f t="shared" si="21"/>
        <v/>
      </c>
      <c r="R26" s="38">
        <f t="shared" si="21"/>
        <v>2</v>
      </c>
      <c r="S26" s="38">
        <f t="shared" si="21"/>
        <v>8</v>
      </c>
      <c r="T26" s="38">
        <f t="shared" si="21"/>
        <v>6</v>
      </c>
      <c r="U26" s="38" t="str">
        <f t="shared" si="21"/>
        <v/>
      </c>
      <c r="V26" s="38" t="str">
        <f t="shared" si="21"/>
        <v/>
      </c>
      <c r="W26" s="38" t="str">
        <f t="shared" si="21"/>
        <v/>
      </c>
      <c r="X26" s="38" t="str">
        <f t="shared" si="21"/>
        <v/>
      </c>
      <c r="Y26" s="38" t="str">
        <f t="shared" si="21"/>
        <v/>
      </c>
      <c r="Z26" s="38">
        <f t="shared" si="21"/>
        <v>2</v>
      </c>
      <c r="AA26" s="38">
        <f t="shared" si="21"/>
        <v>8</v>
      </c>
      <c r="AB26" s="38">
        <f t="shared" si="21"/>
        <v>6</v>
      </c>
      <c r="AC26" s="38" t="str">
        <f t="shared" si="21"/>
        <v/>
      </c>
      <c r="AD26" s="38" t="str">
        <f t="shared" si="21"/>
        <v/>
      </c>
      <c r="AE26" s="38" t="str">
        <f t="shared" si="21"/>
        <v/>
      </c>
      <c r="AF26" s="38" t="str">
        <f t="shared" si="21"/>
        <v/>
      </c>
      <c r="AG26" s="38" t="str">
        <f t="shared" si="21"/>
        <v/>
      </c>
      <c r="AH26" s="38">
        <f t="shared" si="21"/>
        <v>2</v>
      </c>
      <c r="AI26" s="39">
        <f t="shared" si="21"/>
        <v>8</v>
      </c>
      <c r="AJ26" s="39">
        <f t="shared" si="21"/>
        <v>6</v>
      </c>
    </row>
    <row r="27" spans="1:36" ht="14.6" x14ac:dyDescent="0.4">
      <c r="A27" s="34" t="str">
        <f>A7</f>
        <v>Масленников Даниил Андреевич</v>
      </c>
      <c r="B27" s="35" t="s">
        <v>52</v>
      </c>
      <c r="C27" s="35">
        <f t="shared" si="15"/>
        <v>109</v>
      </c>
      <c r="D27" s="35"/>
      <c r="E27" s="48"/>
      <c r="F27" s="48">
        <f t="shared" ref="F27:AJ27" si="22">IF(IF(F7="День",11,0)+IF(E7="Ночь",2,0)+IF(F7="Ночь",1,0)+IF(F7="Пятид",8,0)=0,"",IF(F7="День",11,0)+IF(E7="Ночь",2,0)+IF(F7="Ночь",1,0)+IF(F7="Пятид",8,0))</f>
        <v>2</v>
      </c>
      <c r="G27" s="48" t="str">
        <f t="shared" si="22"/>
        <v/>
      </c>
      <c r="H27" s="48" t="str">
        <f t="shared" si="22"/>
        <v/>
      </c>
      <c r="I27" s="48">
        <f t="shared" si="22"/>
        <v>11</v>
      </c>
      <c r="J27" s="48">
        <f t="shared" si="22"/>
        <v>11</v>
      </c>
      <c r="K27" s="48" t="str">
        <f t="shared" si="22"/>
        <v/>
      </c>
      <c r="L27" s="48">
        <f t="shared" si="22"/>
        <v>1</v>
      </c>
      <c r="M27" s="48">
        <f t="shared" si="22"/>
        <v>3</v>
      </c>
      <c r="N27" s="48">
        <f t="shared" si="22"/>
        <v>2</v>
      </c>
      <c r="O27" s="48" t="str">
        <f t="shared" si="22"/>
        <v/>
      </c>
      <c r="P27" s="48" t="str">
        <f t="shared" si="22"/>
        <v/>
      </c>
      <c r="Q27" s="48">
        <f t="shared" si="22"/>
        <v>11</v>
      </c>
      <c r="R27" s="48">
        <f t="shared" si="22"/>
        <v>11</v>
      </c>
      <c r="S27" s="48" t="str">
        <f t="shared" si="22"/>
        <v/>
      </c>
      <c r="T27" s="48">
        <f t="shared" si="22"/>
        <v>1</v>
      </c>
      <c r="U27" s="48">
        <f t="shared" si="22"/>
        <v>3</v>
      </c>
      <c r="V27" s="48">
        <f t="shared" si="22"/>
        <v>2</v>
      </c>
      <c r="W27" s="48" t="str">
        <f t="shared" si="22"/>
        <v/>
      </c>
      <c r="X27" s="48" t="str">
        <f t="shared" si="22"/>
        <v/>
      </c>
      <c r="Y27" s="48">
        <f t="shared" si="22"/>
        <v>11</v>
      </c>
      <c r="Z27" s="48">
        <f t="shared" si="22"/>
        <v>11</v>
      </c>
      <c r="AA27" s="48" t="str">
        <f t="shared" si="22"/>
        <v/>
      </c>
      <c r="AB27" s="48">
        <f t="shared" si="22"/>
        <v>1</v>
      </c>
      <c r="AC27" s="48">
        <f t="shared" si="22"/>
        <v>3</v>
      </c>
      <c r="AD27" s="48">
        <f t="shared" si="22"/>
        <v>2</v>
      </c>
      <c r="AE27" s="48" t="str">
        <f t="shared" si="22"/>
        <v/>
      </c>
      <c r="AF27" s="48" t="str">
        <f t="shared" si="22"/>
        <v/>
      </c>
      <c r="AG27" s="48">
        <f t="shared" si="22"/>
        <v>11</v>
      </c>
      <c r="AH27" s="48">
        <f t="shared" si="22"/>
        <v>11</v>
      </c>
      <c r="AI27" s="49" t="str">
        <f t="shared" si="22"/>
        <v/>
      </c>
      <c r="AJ27" s="49">
        <f t="shared" si="22"/>
        <v>1</v>
      </c>
    </row>
    <row r="28" spans="1:36" ht="15" thickBot="1" x14ac:dyDescent="0.45">
      <c r="A28" s="36"/>
      <c r="B28" s="37" t="s">
        <v>53</v>
      </c>
      <c r="C28" s="37">
        <f t="shared" si="15"/>
        <v>56</v>
      </c>
      <c r="D28" s="37"/>
      <c r="E28" s="38"/>
      <c r="F28" s="38">
        <f t="shared" ref="F28:AJ28" si="23">IF(IF(E7="Ночь",6,0)+IF(F7="Ночь",2,0)=0,"",IF(E7="Ночь",6,0)+IF(F7="Ночь",2,0))</f>
        <v>6</v>
      </c>
      <c r="G28" s="38" t="str">
        <f t="shared" si="23"/>
        <v/>
      </c>
      <c r="H28" s="38" t="str">
        <f t="shared" si="23"/>
        <v/>
      </c>
      <c r="I28" s="38" t="str">
        <f t="shared" si="23"/>
        <v/>
      </c>
      <c r="J28" s="38" t="str">
        <f t="shared" si="23"/>
        <v/>
      </c>
      <c r="K28" s="38" t="str">
        <f t="shared" si="23"/>
        <v/>
      </c>
      <c r="L28" s="38">
        <f t="shared" si="23"/>
        <v>2</v>
      </c>
      <c r="M28" s="38">
        <f t="shared" si="23"/>
        <v>8</v>
      </c>
      <c r="N28" s="38">
        <f t="shared" si="23"/>
        <v>6</v>
      </c>
      <c r="O28" s="38" t="str">
        <f t="shared" si="23"/>
        <v/>
      </c>
      <c r="P28" s="38" t="str">
        <f t="shared" si="23"/>
        <v/>
      </c>
      <c r="Q28" s="38" t="str">
        <f t="shared" si="23"/>
        <v/>
      </c>
      <c r="R28" s="38" t="str">
        <f t="shared" si="23"/>
        <v/>
      </c>
      <c r="S28" s="38" t="str">
        <f t="shared" si="23"/>
        <v/>
      </c>
      <c r="T28" s="38">
        <f t="shared" si="23"/>
        <v>2</v>
      </c>
      <c r="U28" s="38">
        <f t="shared" si="23"/>
        <v>8</v>
      </c>
      <c r="V28" s="38">
        <f t="shared" si="23"/>
        <v>6</v>
      </c>
      <c r="W28" s="38" t="str">
        <f t="shared" si="23"/>
        <v/>
      </c>
      <c r="X28" s="38" t="str">
        <f t="shared" si="23"/>
        <v/>
      </c>
      <c r="Y28" s="38" t="str">
        <f t="shared" si="23"/>
        <v/>
      </c>
      <c r="Z28" s="38" t="str">
        <f t="shared" si="23"/>
        <v/>
      </c>
      <c r="AA28" s="38" t="str">
        <f t="shared" si="23"/>
        <v/>
      </c>
      <c r="AB28" s="38">
        <f t="shared" si="23"/>
        <v>2</v>
      </c>
      <c r="AC28" s="38">
        <f t="shared" si="23"/>
        <v>8</v>
      </c>
      <c r="AD28" s="38">
        <f t="shared" si="23"/>
        <v>6</v>
      </c>
      <c r="AE28" s="38" t="str">
        <f t="shared" si="23"/>
        <v/>
      </c>
      <c r="AF28" s="38" t="str">
        <f t="shared" si="23"/>
        <v/>
      </c>
      <c r="AG28" s="38" t="str">
        <f t="shared" si="23"/>
        <v/>
      </c>
      <c r="AH28" s="38" t="str">
        <f t="shared" si="23"/>
        <v/>
      </c>
      <c r="AI28" s="39" t="str">
        <f t="shared" si="23"/>
        <v/>
      </c>
      <c r="AJ28" s="39">
        <f t="shared" si="23"/>
        <v>2</v>
      </c>
    </row>
    <row r="29" spans="1:36" ht="14.6" x14ac:dyDescent="0.4">
      <c r="A29" s="34" t="str">
        <f>A8</f>
        <v>Плинто Евгений Дмитриевич</v>
      </c>
      <c r="B29" s="35" t="s">
        <v>52</v>
      </c>
      <c r="C29" s="35">
        <f t="shared" si="15"/>
        <v>112</v>
      </c>
      <c r="D29" s="35"/>
      <c r="E29" s="48"/>
      <c r="F29" s="48">
        <f t="shared" ref="F29:AJ29" si="24">IF(IF(F8="День",11,0)+IF(E8="Ночь",2,0)+IF(F8="Ночь",1,0)+IF(F8="Пятид",8,0)=0,"",IF(F8="День",11,0)+IF(E8="Ночь",2,0)+IF(F8="Ночь",1,0)+IF(F8="Пятид",8,0))</f>
        <v>1</v>
      </c>
      <c r="G29" s="48">
        <f t="shared" si="24"/>
        <v>3</v>
      </c>
      <c r="H29" s="48">
        <f t="shared" si="24"/>
        <v>2</v>
      </c>
      <c r="I29" s="48" t="str">
        <f t="shared" si="24"/>
        <v/>
      </c>
      <c r="J29" s="48" t="str">
        <f t="shared" si="24"/>
        <v/>
      </c>
      <c r="K29" s="48">
        <f t="shared" si="24"/>
        <v>11</v>
      </c>
      <c r="L29" s="48">
        <f t="shared" si="24"/>
        <v>11</v>
      </c>
      <c r="M29" s="48" t="str">
        <f t="shared" si="24"/>
        <v/>
      </c>
      <c r="N29" s="48">
        <f t="shared" si="24"/>
        <v>1</v>
      </c>
      <c r="O29" s="48">
        <f t="shared" si="24"/>
        <v>3</v>
      </c>
      <c r="P29" s="48">
        <f t="shared" si="24"/>
        <v>2</v>
      </c>
      <c r="Q29" s="48" t="str">
        <f t="shared" si="24"/>
        <v/>
      </c>
      <c r="R29" s="48" t="str">
        <f t="shared" si="24"/>
        <v/>
      </c>
      <c r="S29" s="48">
        <f t="shared" si="24"/>
        <v>11</v>
      </c>
      <c r="T29" s="48">
        <f t="shared" si="24"/>
        <v>11</v>
      </c>
      <c r="U29" s="48" t="str">
        <f t="shared" si="24"/>
        <v/>
      </c>
      <c r="V29" s="48">
        <f t="shared" si="24"/>
        <v>1</v>
      </c>
      <c r="W29" s="48">
        <f t="shared" si="24"/>
        <v>3</v>
      </c>
      <c r="X29" s="48">
        <f t="shared" si="24"/>
        <v>2</v>
      </c>
      <c r="Y29" s="48" t="str">
        <f t="shared" si="24"/>
        <v/>
      </c>
      <c r="Z29" s="48" t="str">
        <f t="shared" si="24"/>
        <v/>
      </c>
      <c r="AA29" s="48">
        <f t="shared" si="24"/>
        <v>11</v>
      </c>
      <c r="AB29" s="48">
        <f t="shared" si="24"/>
        <v>11</v>
      </c>
      <c r="AC29" s="48" t="str">
        <f t="shared" si="24"/>
        <v/>
      </c>
      <c r="AD29" s="48">
        <f t="shared" si="24"/>
        <v>1</v>
      </c>
      <c r="AE29" s="48">
        <f t="shared" si="24"/>
        <v>3</v>
      </c>
      <c r="AF29" s="48">
        <f t="shared" si="24"/>
        <v>2</v>
      </c>
      <c r="AG29" s="48" t="str">
        <f t="shared" si="24"/>
        <v/>
      </c>
      <c r="AH29" s="48" t="str">
        <f t="shared" si="24"/>
        <v/>
      </c>
      <c r="AI29" s="49">
        <f t="shared" si="24"/>
        <v>11</v>
      </c>
      <c r="AJ29" s="49">
        <f t="shared" si="24"/>
        <v>11</v>
      </c>
    </row>
    <row r="30" spans="1:36" ht="15" thickBot="1" x14ac:dyDescent="0.45">
      <c r="A30" s="36"/>
      <c r="B30" s="37" t="s">
        <v>53</v>
      </c>
      <c r="C30" s="37">
        <f t="shared" si="15"/>
        <v>64</v>
      </c>
      <c r="D30" s="37"/>
      <c r="E30" s="38"/>
      <c r="F30" s="38">
        <f t="shared" ref="F30:AJ30" si="25">IF(IF(E8="Ночь",6,0)+IF(F8="Ночь",2,0)=0,"",IF(E8="Ночь",6,0)+IF(F8="Ночь",2,0))</f>
        <v>2</v>
      </c>
      <c r="G30" s="38">
        <f t="shared" si="25"/>
        <v>8</v>
      </c>
      <c r="H30" s="38">
        <f t="shared" si="25"/>
        <v>6</v>
      </c>
      <c r="I30" s="38" t="str">
        <f t="shared" si="25"/>
        <v/>
      </c>
      <c r="J30" s="38" t="str">
        <f t="shared" si="25"/>
        <v/>
      </c>
      <c r="K30" s="38" t="str">
        <f t="shared" si="25"/>
        <v/>
      </c>
      <c r="L30" s="38" t="str">
        <f t="shared" si="25"/>
        <v/>
      </c>
      <c r="M30" s="38" t="str">
        <f t="shared" si="25"/>
        <v/>
      </c>
      <c r="N30" s="38">
        <f t="shared" si="25"/>
        <v>2</v>
      </c>
      <c r="O30" s="38">
        <f t="shared" si="25"/>
        <v>8</v>
      </c>
      <c r="P30" s="38">
        <f t="shared" si="25"/>
        <v>6</v>
      </c>
      <c r="Q30" s="38" t="str">
        <f t="shared" si="25"/>
        <v/>
      </c>
      <c r="R30" s="38" t="str">
        <f t="shared" si="25"/>
        <v/>
      </c>
      <c r="S30" s="38" t="str">
        <f t="shared" si="25"/>
        <v/>
      </c>
      <c r="T30" s="38" t="str">
        <f t="shared" si="25"/>
        <v/>
      </c>
      <c r="U30" s="38" t="str">
        <f t="shared" si="25"/>
        <v/>
      </c>
      <c r="V30" s="38">
        <f t="shared" si="25"/>
        <v>2</v>
      </c>
      <c r="W30" s="38">
        <f t="shared" si="25"/>
        <v>8</v>
      </c>
      <c r="X30" s="38">
        <f t="shared" si="25"/>
        <v>6</v>
      </c>
      <c r="Y30" s="38" t="str">
        <f t="shared" si="25"/>
        <v/>
      </c>
      <c r="Z30" s="38" t="str">
        <f t="shared" si="25"/>
        <v/>
      </c>
      <c r="AA30" s="38" t="str">
        <f t="shared" si="25"/>
        <v/>
      </c>
      <c r="AB30" s="38" t="str">
        <f t="shared" si="25"/>
        <v/>
      </c>
      <c r="AC30" s="38" t="str">
        <f t="shared" si="25"/>
        <v/>
      </c>
      <c r="AD30" s="38">
        <f t="shared" si="25"/>
        <v>2</v>
      </c>
      <c r="AE30" s="38">
        <f t="shared" si="25"/>
        <v>8</v>
      </c>
      <c r="AF30" s="38">
        <f t="shared" si="25"/>
        <v>6</v>
      </c>
      <c r="AG30" s="38" t="str">
        <f t="shared" si="25"/>
        <v/>
      </c>
      <c r="AH30" s="38" t="str">
        <f t="shared" si="25"/>
        <v/>
      </c>
      <c r="AI30" s="39" t="str">
        <f t="shared" si="25"/>
        <v/>
      </c>
      <c r="AJ30" s="39" t="str">
        <f t="shared" si="25"/>
        <v/>
      </c>
    </row>
    <row r="31" spans="1:36" ht="14.6" x14ac:dyDescent="0.4">
      <c r="A31" s="44" t="str">
        <f>A9</f>
        <v>Харченко Алексей Эдуардович</v>
      </c>
      <c r="B31" s="45" t="s">
        <v>52</v>
      </c>
      <c r="C31" s="45">
        <f t="shared" si="15"/>
        <v>144</v>
      </c>
      <c r="D31" s="45"/>
      <c r="E31" s="46"/>
      <c r="F31" s="46">
        <f t="shared" ref="F31:AJ31" si="26">IF(IF(F9="День",11,0)+IF(E9="Ночь",2,0)+IF(F9="Ночь",1,0)+IF(F9="Пятид",8,0)=0,"",IF(F9="День",11,0)+IF(E9="Ночь",2,0)+IF(F9="Ночь",1,0)+IF(F9="Пятид",8,0))</f>
        <v>8</v>
      </c>
      <c r="G31" s="46">
        <f t="shared" si="26"/>
        <v>8</v>
      </c>
      <c r="H31" s="46">
        <f t="shared" si="26"/>
        <v>8</v>
      </c>
      <c r="I31" s="46">
        <f t="shared" si="26"/>
        <v>8</v>
      </c>
      <c r="J31" s="46" t="str">
        <f t="shared" si="26"/>
        <v/>
      </c>
      <c r="K31" s="46" t="str">
        <f t="shared" si="26"/>
        <v/>
      </c>
      <c r="L31" s="46" t="str">
        <f t="shared" si="26"/>
        <v/>
      </c>
      <c r="M31" s="46" t="str">
        <f t="shared" si="26"/>
        <v/>
      </c>
      <c r="N31" s="46" t="str">
        <f t="shared" si="26"/>
        <v/>
      </c>
      <c r="O31" s="46" t="str">
        <f t="shared" si="26"/>
        <v/>
      </c>
      <c r="P31" s="46" t="str">
        <f t="shared" si="26"/>
        <v/>
      </c>
      <c r="Q31" s="46" t="str">
        <f t="shared" si="26"/>
        <v/>
      </c>
      <c r="R31" s="46" t="str">
        <f t="shared" si="26"/>
        <v/>
      </c>
      <c r="S31" s="46">
        <f t="shared" si="26"/>
        <v>8</v>
      </c>
      <c r="T31" s="46">
        <f t="shared" si="26"/>
        <v>8</v>
      </c>
      <c r="U31" s="46">
        <f t="shared" si="26"/>
        <v>8</v>
      </c>
      <c r="V31" s="46">
        <f t="shared" si="26"/>
        <v>8</v>
      </c>
      <c r="W31" s="46">
        <f t="shared" si="26"/>
        <v>8</v>
      </c>
      <c r="X31" s="46" t="str">
        <f t="shared" si="26"/>
        <v/>
      </c>
      <c r="Y31" s="46" t="str">
        <f t="shared" si="26"/>
        <v/>
      </c>
      <c r="Z31" s="46">
        <f t="shared" si="26"/>
        <v>8</v>
      </c>
      <c r="AA31" s="46">
        <f t="shared" si="26"/>
        <v>8</v>
      </c>
      <c r="AB31" s="46">
        <f t="shared" si="26"/>
        <v>8</v>
      </c>
      <c r="AC31" s="46">
        <f t="shared" si="26"/>
        <v>8</v>
      </c>
      <c r="AD31" s="46">
        <f t="shared" si="26"/>
        <v>8</v>
      </c>
      <c r="AE31" s="46" t="str">
        <f t="shared" si="26"/>
        <v/>
      </c>
      <c r="AF31" s="46" t="str">
        <f t="shared" si="26"/>
        <v/>
      </c>
      <c r="AG31" s="46">
        <f t="shared" si="26"/>
        <v>8</v>
      </c>
      <c r="AH31" s="46">
        <f t="shared" si="26"/>
        <v>8</v>
      </c>
      <c r="AI31" s="47">
        <f t="shared" si="26"/>
        <v>8</v>
      </c>
      <c r="AJ31" s="47">
        <f t="shared" si="26"/>
        <v>8</v>
      </c>
    </row>
    <row r="32" spans="1:36" ht="15" thickBot="1" x14ac:dyDescent="0.45">
      <c r="A32" s="50"/>
      <c r="B32" s="51" t="s">
        <v>53</v>
      </c>
      <c r="C32" s="51">
        <f t="shared" si="15"/>
        <v>0</v>
      </c>
      <c r="D32" s="51"/>
      <c r="E32" s="52"/>
      <c r="F32" s="52" t="str">
        <f t="shared" ref="F32:AJ32" si="27">IF(IF(E9="Ночь",6,0)+IF(F9="Ночь",2,0)=0,"",IF(E9="Ночь",6,0)+IF(F9="Ночь",2,0))</f>
        <v/>
      </c>
      <c r="G32" s="52" t="str">
        <f t="shared" si="27"/>
        <v/>
      </c>
      <c r="H32" s="52" t="str">
        <f t="shared" si="27"/>
        <v/>
      </c>
      <c r="I32" s="52" t="str">
        <f t="shared" si="27"/>
        <v/>
      </c>
      <c r="J32" s="52" t="str">
        <f t="shared" si="27"/>
        <v/>
      </c>
      <c r="K32" s="52" t="str">
        <f t="shared" si="27"/>
        <v/>
      </c>
      <c r="L32" s="52" t="str">
        <f t="shared" si="27"/>
        <v/>
      </c>
      <c r="M32" s="52" t="str">
        <f t="shared" si="27"/>
        <v/>
      </c>
      <c r="N32" s="52" t="str">
        <f t="shared" si="27"/>
        <v/>
      </c>
      <c r="O32" s="52" t="str">
        <f t="shared" si="27"/>
        <v/>
      </c>
      <c r="P32" s="52" t="str">
        <f t="shared" si="27"/>
        <v/>
      </c>
      <c r="Q32" s="52" t="str">
        <f t="shared" si="27"/>
        <v/>
      </c>
      <c r="R32" s="52" t="str">
        <f t="shared" si="27"/>
        <v/>
      </c>
      <c r="S32" s="52" t="str">
        <f t="shared" si="27"/>
        <v/>
      </c>
      <c r="T32" s="52" t="str">
        <f t="shared" si="27"/>
        <v/>
      </c>
      <c r="U32" s="52" t="str">
        <f t="shared" si="27"/>
        <v/>
      </c>
      <c r="V32" s="52" t="str">
        <f t="shared" si="27"/>
        <v/>
      </c>
      <c r="W32" s="52" t="str">
        <f t="shared" si="27"/>
        <v/>
      </c>
      <c r="X32" s="52" t="str">
        <f t="shared" si="27"/>
        <v/>
      </c>
      <c r="Y32" s="52" t="str">
        <f t="shared" si="27"/>
        <v/>
      </c>
      <c r="Z32" s="52" t="str">
        <f t="shared" si="27"/>
        <v/>
      </c>
      <c r="AA32" s="52" t="str">
        <f t="shared" si="27"/>
        <v/>
      </c>
      <c r="AB32" s="52" t="str">
        <f t="shared" si="27"/>
        <v/>
      </c>
      <c r="AC32" s="52" t="str">
        <f t="shared" si="27"/>
        <v/>
      </c>
      <c r="AD32" s="52" t="str">
        <f t="shared" si="27"/>
        <v/>
      </c>
      <c r="AE32" s="52" t="str">
        <f t="shared" si="27"/>
        <v/>
      </c>
      <c r="AF32" s="52" t="str">
        <f t="shared" si="27"/>
        <v/>
      </c>
      <c r="AG32" s="52" t="str">
        <f t="shared" si="27"/>
        <v/>
      </c>
      <c r="AH32" s="52" t="str">
        <f t="shared" si="27"/>
        <v/>
      </c>
      <c r="AI32" s="53" t="str">
        <f t="shared" si="27"/>
        <v/>
      </c>
      <c r="AJ32" s="53" t="str">
        <f t="shared" si="27"/>
        <v/>
      </c>
    </row>
    <row r="33" spans="1:36" ht="14.6" x14ac:dyDescent="0.4">
      <c r="A33" s="34" t="str">
        <f>A10</f>
        <v>Захарова Анастасия Михайловна</v>
      </c>
      <c r="B33" s="35" t="s">
        <v>52</v>
      </c>
      <c r="C33" s="35">
        <f t="shared" si="15"/>
        <v>184</v>
      </c>
      <c r="D33" s="35"/>
      <c r="E33" s="48"/>
      <c r="F33" s="48">
        <f t="shared" ref="F33:AJ33" si="28">IF(IF(F10="День",11,0)+IF(E10="Ночь",2,0)+IF(F10="Ночь",1,0)+IF(F10="Пятид",8,0)=0,"",IF(F10="День",11,0)+IF(E10="Ночь",2,0)+IF(F10="Ночь",1,0)+IF(F10="Пятид",8,0))</f>
        <v>8</v>
      </c>
      <c r="G33" s="48">
        <f t="shared" si="28"/>
        <v>8</v>
      </c>
      <c r="H33" s="48">
        <f t="shared" si="28"/>
        <v>8</v>
      </c>
      <c r="I33" s="48">
        <f t="shared" si="28"/>
        <v>8</v>
      </c>
      <c r="J33" s="48" t="str">
        <f t="shared" si="28"/>
        <v/>
      </c>
      <c r="K33" s="48" t="str">
        <f t="shared" si="28"/>
        <v/>
      </c>
      <c r="L33" s="48">
        <f t="shared" si="28"/>
        <v>8</v>
      </c>
      <c r="M33" s="48">
        <f t="shared" si="28"/>
        <v>8</v>
      </c>
      <c r="N33" s="48">
        <f t="shared" si="28"/>
        <v>8</v>
      </c>
      <c r="O33" s="48">
        <f t="shared" si="28"/>
        <v>8</v>
      </c>
      <c r="P33" s="48">
        <f t="shared" si="28"/>
        <v>8</v>
      </c>
      <c r="Q33" s="48" t="str">
        <f t="shared" si="28"/>
        <v/>
      </c>
      <c r="R33" s="48" t="str">
        <f t="shared" si="28"/>
        <v/>
      </c>
      <c r="S33" s="48">
        <f t="shared" si="28"/>
        <v>8</v>
      </c>
      <c r="T33" s="48">
        <f t="shared" si="28"/>
        <v>8</v>
      </c>
      <c r="U33" s="48">
        <f t="shared" si="28"/>
        <v>8</v>
      </c>
      <c r="V33" s="48">
        <f t="shared" si="28"/>
        <v>8</v>
      </c>
      <c r="W33" s="48">
        <f t="shared" si="28"/>
        <v>8</v>
      </c>
      <c r="X33" s="48" t="str">
        <f t="shared" si="28"/>
        <v/>
      </c>
      <c r="Y33" s="48" t="str">
        <f t="shared" si="28"/>
        <v/>
      </c>
      <c r="Z33" s="48">
        <f t="shared" si="28"/>
        <v>8</v>
      </c>
      <c r="AA33" s="48">
        <f t="shared" si="28"/>
        <v>8</v>
      </c>
      <c r="AB33" s="48">
        <f t="shared" si="28"/>
        <v>8</v>
      </c>
      <c r="AC33" s="48">
        <f t="shared" si="28"/>
        <v>8</v>
      </c>
      <c r="AD33" s="48">
        <f t="shared" si="28"/>
        <v>8</v>
      </c>
      <c r="AE33" s="48" t="str">
        <f t="shared" si="28"/>
        <v/>
      </c>
      <c r="AF33" s="48" t="str">
        <f t="shared" si="28"/>
        <v/>
      </c>
      <c r="AG33" s="48">
        <f t="shared" si="28"/>
        <v>8</v>
      </c>
      <c r="AH33" s="48">
        <f t="shared" si="28"/>
        <v>8</v>
      </c>
      <c r="AI33" s="49">
        <f t="shared" si="28"/>
        <v>8</v>
      </c>
      <c r="AJ33" s="49">
        <f t="shared" si="28"/>
        <v>8</v>
      </c>
    </row>
    <row r="34" spans="1:36" ht="15" thickBot="1" x14ac:dyDescent="0.45">
      <c r="A34" s="36"/>
      <c r="B34" s="37" t="s">
        <v>53</v>
      </c>
      <c r="C34" s="37">
        <f t="shared" si="15"/>
        <v>0</v>
      </c>
      <c r="D34" s="37"/>
      <c r="E34" s="38"/>
      <c r="F34" s="38" t="str">
        <f t="shared" ref="F34:AJ34" si="29">IF(IF(E10="Ночь",6,0)+IF(F10="Ночь",2,0)=0,"",IF(E10="Ночь",6,0)+IF(F10="Ночь",2,0))</f>
        <v/>
      </c>
      <c r="G34" s="38" t="str">
        <f t="shared" si="29"/>
        <v/>
      </c>
      <c r="H34" s="38" t="str">
        <f t="shared" si="29"/>
        <v/>
      </c>
      <c r="I34" s="38" t="str">
        <f t="shared" si="29"/>
        <v/>
      </c>
      <c r="J34" s="38" t="str">
        <f t="shared" si="29"/>
        <v/>
      </c>
      <c r="K34" s="38" t="str">
        <f t="shared" si="29"/>
        <v/>
      </c>
      <c r="L34" s="38" t="str">
        <f t="shared" si="29"/>
        <v/>
      </c>
      <c r="M34" s="38" t="str">
        <f t="shared" si="29"/>
        <v/>
      </c>
      <c r="N34" s="38" t="str">
        <f t="shared" si="29"/>
        <v/>
      </c>
      <c r="O34" s="38" t="str">
        <f t="shared" si="29"/>
        <v/>
      </c>
      <c r="P34" s="38" t="str">
        <f t="shared" si="29"/>
        <v/>
      </c>
      <c r="Q34" s="38" t="str">
        <f t="shared" si="29"/>
        <v/>
      </c>
      <c r="R34" s="38" t="str">
        <f t="shared" si="29"/>
        <v/>
      </c>
      <c r="S34" s="38" t="str">
        <f t="shared" si="29"/>
        <v/>
      </c>
      <c r="T34" s="38" t="str">
        <f t="shared" si="29"/>
        <v/>
      </c>
      <c r="U34" s="38" t="str">
        <f t="shared" si="29"/>
        <v/>
      </c>
      <c r="V34" s="38" t="str">
        <f t="shared" si="29"/>
        <v/>
      </c>
      <c r="W34" s="38" t="str">
        <f t="shared" si="29"/>
        <v/>
      </c>
      <c r="X34" s="38" t="str">
        <f t="shared" si="29"/>
        <v/>
      </c>
      <c r="Y34" s="38" t="str">
        <f t="shared" si="29"/>
        <v/>
      </c>
      <c r="Z34" s="38" t="str">
        <f t="shared" si="29"/>
        <v/>
      </c>
      <c r="AA34" s="38" t="str">
        <f t="shared" si="29"/>
        <v/>
      </c>
      <c r="AB34" s="38" t="str">
        <f t="shared" si="29"/>
        <v/>
      </c>
      <c r="AC34" s="38" t="str">
        <f t="shared" si="29"/>
        <v/>
      </c>
      <c r="AD34" s="38" t="str">
        <f t="shared" si="29"/>
        <v/>
      </c>
      <c r="AE34" s="38" t="str">
        <f t="shared" si="29"/>
        <v/>
      </c>
      <c r="AF34" s="38" t="str">
        <f t="shared" si="29"/>
        <v/>
      </c>
      <c r="AG34" s="38" t="str">
        <f t="shared" si="29"/>
        <v/>
      </c>
      <c r="AH34" s="38" t="str">
        <f t="shared" si="29"/>
        <v/>
      </c>
      <c r="AI34" s="39" t="str">
        <f t="shared" si="29"/>
        <v/>
      </c>
      <c r="AJ34" s="39" t="str">
        <f t="shared" si="29"/>
        <v/>
      </c>
    </row>
    <row r="35" spans="1:36" ht="14.6" x14ac:dyDescent="0.4">
      <c r="A35" s="34" t="str">
        <f>A11</f>
        <v>Худяков Владислав Вячеславович</v>
      </c>
      <c r="B35" s="35" t="s">
        <v>52</v>
      </c>
      <c r="C35" s="35">
        <f t="shared" si="15"/>
        <v>184</v>
      </c>
      <c r="D35" s="35"/>
      <c r="E35" s="48"/>
      <c r="F35" s="48">
        <f t="shared" ref="F35:AJ35" si="30">IF(IF(F11="День",11,0)+IF(E11="Ночь",2,0)+IF(F11="Ночь",1,0)+IF(F11="Пятид",8,0)=0,"",IF(F11="День",11,0)+IF(E11="Ночь",2,0)+IF(F11="Ночь",1,0)+IF(F11="Пятид",8,0))</f>
        <v>8</v>
      </c>
      <c r="G35" s="48">
        <f t="shared" si="30"/>
        <v>8</v>
      </c>
      <c r="H35" s="48">
        <f t="shared" si="30"/>
        <v>8</v>
      </c>
      <c r="I35" s="48">
        <f t="shared" si="30"/>
        <v>8</v>
      </c>
      <c r="J35" s="48" t="str">
        <f t="shared" si="30"/>
        <v/>
      </c>
      <c r="K35" s="48" t="str">
        <f t="shared" si="30"/>
        <v/>
      </c>
      <c r="L35" s="48">
        <f t="shared" si="30"/>
        <v>8</v>
      </c>
      <c r="M35" s="48">
        <f t="shared" si="30"/>
        <v>8</v>
      </c>
      <c r="N35" s="48">
        <f t="shared" si="30"/>
        <v>8</v>
      </c>
      <c r="O35" s="48">
        <f t="shared" si="30"/>
        <v>8</v>
      </c>
      <c r="P35" s="48">
        <f t="shared" si="30"/>
        <v>8</v>
      </c>
      <c r="Q35" s="48" t="str">
        <f t="shared" si="30"/>
        <v/>
      </c>
      <c r="R35" s="48" t="str">
        <f t="shared" si="30"/>
        <v/>
      </c>
      <c r="S35" s="48">
        <f t="shared" si="30"/>
        <v>8</v>
      </c>
      <c r="T35" s="48">
        <f t="shared" si="30"/>
        <v>8</v>
      </c>
      <c r="U35" s="48">
        <f t="shared" si="30"/>
        <v>8</v>
      </c>
      <c r="V35" s="48">
        <f t="shared" si="30"/>
        <v>8</v>
      </c>
      <c r="W35" s="48">
        <f t="shared" si="30"/>
        <v>8</v>
      </c>
      <c r="X35" s="48" t="str">
        <f t="shared" si="30"/>
        <v/>
      </c>
      <c r="Y35" s="48" t="str">
        <f t="shared" si="30"/>
        <v/>
      </c>
      <c r="Z35" s="48">
        <f t="shared" si="30"/>
        <v>8</v>
      </c>
      <c r="AA35" s="48">
        <f t="shared" si="30"/>
        <v>8</v>
      </c>
      <c r="AB35" s="48">
        <f t="shared" si="30"/>
        <v>8</v>
      </c>
      <c r="AC35" s="48">
        <f t="shared" si="30"/>
        <v>8</v>
      </c>
      <c r="AD35" s="48">
        <f t="shared" si="30"/>
        <v>8</v>
      </c>
      <c r="AE35" s="48" t="str">
        <f t="shared" si="30"/>
        <v/>
      </c>
      <c r="AF35" s="48" t="str">
        <f t="shared" si="30"/>
        <v/>
      </c>
      <c r="AG35" s="48">
        <f t="shared" si="30"/>
        <v>8</v>
      </c>
      <c r="AH35" s="48">
        <f t="shared" si="30"/>
        <v>8</v>
      </c>
      <c r="AI35" s="49">
        <f t="shared" si="30"/>
        <v>8</v>
      </c>
      <c r="AJ35" s="49">
        <f t="shared" si="30"/>
        <v>8</v>
      </c>
    </row>
    <row r="36" spans="1:36" ht="15" thickBot="1" x14ac:dyDescent="0.45">
      <c r="A36" s="36"/>
      <c r="B36" s="37" t="s">
        <v>53</v>
      </c>
      <c r="C36" s="37">
        <f t="shared" si="15"/>
        <v>0</v>
      </c>
      <c r="D36" s="37"/>
      <c r="E36" s="38"/>
      <c r="F36" s="38" t="str">
        <f t="shared" ref="F36:AJ36" si="31">IF(IF(E11="Ночь",6,0)+IF(F11="Ночь",2,0)=0,"",IF(E11="Ночь",6,0)+IF(F11="Ночь",2,0))</f>
        <v/>
      </c>
      <c r="G36" s="38" t="str">
        <f t="shared" si="31"/>
        <v/>
      </c>
      <c r="H36" s="38" t="str">
        <f t="shared" si="31"/>
        <v/>
      </c>
      <c r="I36" s="38" t="str">
        <f t="shared" si="31"/>
        <v/>
      </c>
      <c r="J36" s="38" t="str">
        <f t="shared" si="31"/>
        <v/>
      </c>
      <c r="K36" s="38" t="str">
        <f t="shared" si="31"/>
        <v/>
      </c>
      <c r="L36" s="38" t="str">
        <f t="shared" si="31"/>
        <v/>
      </c>
      <c r="M36" s="38" t="str">
        <f t="shared" si="31"/>
        <v/>
      </c>
      <c r="N36" s="38" t="str">
        <f t="shared" si="31"/>
        <v/>
      </c>
      <c r="O36" s="38" t="str">
        <f t="shared" si="31"/>
        <v/>
      </c>
      <c r="P36" s="38" t="str">
        <f t="shared" si="31"/>
        <v/>
      </c>
      <c r="Q36" s="38" t="str">
        <f t="shared" si="31"/>
        <v/>
      </c>
      <c r="R36" s="38" t="str">
        <f t="shared" si="31"/>
        <v/>
      </c>
      <c r="S36" s="38" t="str">
        <f t="shared" si="31"/>
        <v/>
      </c>
      <c r="T36" s="38" t="str">
        <f t="shared" si="31"/>
        <v/>
      </c>
      <c r="U36" s="38" t="str">
        <f t="shared" si="31"/>
        <v/>
      </c>
      <c r="V36" s="38" t="str">
        <f t="shared" si="31"/>
        <v/>
      </c>
      <c r="W36" s="38" t="str">
        <f t="shared" si="31"/>
        <v/>
      </c>
      <c r="X36" s="38" t="str">
        <f t="shared" si="31"/>
        <v/>
      </c>
      <c r="Y36" s="38" t="str">
        <f t="shared" si="31"/>
        <v/>
      </c>
      <c r="Z36" s="38" t="str">
        <f t="shared" si="31"/>
        <v/>
      </c>
      <c r="AA36" s="38" t="str">
        <f t="shared" si="31"/>
        <v/>
      </c>
      <c r="AB36" s="38" t="str">
        <f t="shared" si="31"/>
        <v/>
      </c>
      <c r="AC36" s="38" t="str">
        <f t="shared" si="31"/>
        <v/>
      </c>
      <c r="AD36" s="38" t="str">
        <f t="shared" si="31"/>
        <v/>
      </c>
      <c r="AE36" s="38" t="str">
        <f t="shared" si="31"/>
        <v/>
      </c>
      <c r="AF36" s="38" t="str">
        <f t="shared" si="31"/>
        <v/>
      </c>
      <c r="AG36" s="38" t="str">
        <f t="shared" si="31"/>
        <v/>
      </c>
      <c r="AH36" s="38" t="str">
        <f t="shared" si="31"/>
        <v/>
      </c>
      <c r="AI36" s="39" t="str">
        <f t="shared" si="31"/>
        <v/>
      </c>
      <c r="AJ36" s="39" t="str">
        <f t="shared" si="31"/>
        <v/>
      </c>
    </row>
    <row r="37" spans="1:36" ht="14.6" x14ac:dyDescent="0.4">
      <c r="A37" s="34" t="str">
        <f>A12</f>
        <v>Белан Андрей Алексеевич</v>
      </c>
      <c r="B37" s="35" t="s">
        <v>52</v>
      </c>
      <c r="C37" s="35">
        <f t="shared" si="15"/>
        <v>184</v>
      </c>
      <c r="D37" s="35"/>
      <c r="E37" s="48"/>
      <c r="F37" s="48">
        <f t="shared" ref="F37:AJ37" si="32">IF(IF(F12="День",11,0)+IF(E12="Ночь",2,0)+IF(F12="Ночь",1,0)+IF(F12="Пятид",8,0)=0,"",IF(F12="День",11,0)+IF(E12="Ночь",2,0)+IF(F12="Ночь",1,0)+IF(F12="Пятид",8,0))</f>
        <v>8</v>
      </c>
      <c r="G37" s="48">
        <f t="shared" si="32"/>
        <v>8</v>
      </c>
      <c r="H37" s="48">
        <f t="shared" si="32"/>
        <v>8</v>
      </c>
      <c r="I37" s="48">
        <f t="shared" si="32"/>
        <v>8</v>
      </c>
      <c r="J37" s="48" t="str">
        <f t="shared" si="32"/>
        <v/>
      </c>
      <c r="K37" s="48" t="str">
        <f t="shared" si="32"/>
        <v/>
      </c>
      <c r="L37" s="48">
        <f t="shared" si="32"/>
        <v>8</v>
      </c>
      <c r="M37" s="48">
        <f t="shared" si="32"/>
        <v>8</v>
      </c>
      <c r="N37" s="48">
        <f t="shared" si="32"/>
        <v>8</v>
      </c>
      <c r="O37" s="48">
        <f t="shared" si="32"/>
        <v>8</v>
      </c>
      <c r="P37" s="48">
        <f t="shared" si="32"/>
        <v>8</v>
      </c>
      <c r="Q37" s="48" t="str">
        <f t="shared" si="32"/>
        <v/>
      </c>
      <c r="R37" s="48" t="str">
        <f t="shared" si="32"/>
        <v/>
      </c>
      <c r="S37" s="48">
        <f t="shared" si="32"/>
        <v>8</v>
      </c>
      <c r="T37" s="48">
        <f t="shared" si="32"/>
        <v>8</v>
      </c>
      <c r="U37" s="48">
        <f t="shared" si="32"/>
        <v>8</v>
      </c>
      <c r="V37" s="48">
        <f t="shared" si="32"/>
        <v>8</v>
      </c>
      <c r="W37" s="48">
        <f t="shared" si="32"/>
        <v>8</v>
      </c>
      <c r="X37" s="48" t="str">
        <f t="shared" si="32"/>
        <v/>
      </c>
      <c r="Y37" s="48" t="str">
        <f t="shared" si="32"/>
        <v/>
      </c>
      <c r="Z37" s="48">
        <f t="shared" si="32"/>
        <v>8</v>
      </c>
      <c r="AA37" s="48">
        <f t="shared" si="32"/>
        <v>8</v>
      </c>
      <c r="AB37" s="48">
        <f t="shared" si="32"/>
        <v>8</v>
      </c>
      <c r="AC37" s="48">
        <f t="shared" si="32"/>
        <v>8</v>
      </c>
      <c r="AD37" s="48">
        <f t="shared" si="32"/>
        <v>8</v>
      </c>
      <c r="AE37" s="48" t="str">
        <f t="shared" si="32"/>
        <v/>
      </c>
      <c r="AF37" s="48" t="str">
        <f t="shared" si="32"/>
        <v/>
      </c>
      <c r="AG37" s="48">
        <f t="shared" si="32"/>
        <v>8</v>
      </c>
      <c r="AH37" s="48">
        <f t="shared" si="32"/>
        <v>8</v>
      </c>
      <c r="AI37" s="49">
        <f t="shared" si="32"/>
        <v>8</v>
      </c>
      <c r="AJ37" s="49">
        <f t="shared" si="32"/>
        <v>8</v>
      </c>
    </row>
    <row r="38" spans="1:36" ht="15" thickBot="1" x14ac:dyDescent="0.45">
      <c r="A38" s="36"/>
      <c r="B38" s="37" t="s">
        <v>53</v>
      </c>
      <c r="C38" s="37">
        <f t="shared" si="15"/>
        <v>0</v>
      </c>
      <c r="D38" s="37"/>
      <c r="E38" s="38"/>
      <c r="F38" s="38" t="str">
        <f t="shared" ref="F38:AJ38" si="33">IF(IF(E12="Ночь",6,0)+IF(F12="Ночь",2,0)=0,"",IF(E12="Ночь",6,0)+IF(F12="Ночь",2,0))</f>
        <v/>
      </c>
      <c r="G38" s="38" t="str">
        <f t="shared" si="33"/>
        <v/>
      </c>
      <c r="H38" s="38" t="str">
        <f t="shared" si="33"/>
        <v/>
      </c>
      <c r="I38" s="38" t="str">
        <f t="shared" si="33"/>
        <v/>
      </c>
      <c r="J38" s="38" t="str">
        <f t="shared" si="33"/>
        <v/>
      </c>
      <c r="K38" s="38" t="str">
        <f t="shared" si="33"/>
        <v/>
      </c>
      <c r="L38" s="38" t="str">
        <f t="shared" si="33"/>
        <v/>
      </c>
      <c r="M38" s="38" t="str">
        <f t="shared" si="33"/>
        <v/>
      </c>
      <c r="N38" s="38" t="str">
        <f t="shared" si="33"/>
        <v/>
      </c>
      <c r="O38" s="38" t="str">
        <f t="shared" si="33"/>
        <v/>
      </c>
      <c r="P38" s="38" t="str">
        <f t="shared" si="33"/>
        <v/>
      </c>
      <c r="Q38" s="38" t="str">
        <f t="shared" si="33"/>
        <v/>
      </c>
      <c r="R38" s="38" t="str">
        <f t="shared" si="33"/>
        <v/>
      </c>
      <c r="S38" s="38" t="str">
        <f t="shared" si="33"/>
        <v/>
      </c>
      <c r="T38" s="38" t="str">
        <f t="shared" si="33"/>
        <v/>
      </c>
      <c r="U38" s="38" t="str">
        <f t="shared" si="33"/>
        <v/>
      </c>
      <c r="V38" s="38" t="str">
        <f t="shared" si="33"/>
        <v/>
      </c>
      <c r="W38" s="38" t="str">
        <f t="shared" si="33"/>
        <v/>
      </c>
      <c r="X38" s="38" t="str">
        <f t="shared" si="33"/>
        <v/>
      </c>
      <c r="Y38" s="38" t="str">
        <f t="shared" si="33"/>
        <v/>
      </c>
      <c r="Z38" s="38" t="str">
        <f t="shared" si="33"/>
        <v/>
      </c>
      <c r="AA38" s="38" t="str">
        <f t="shared" si="33"/>
        <v/>
      </c>
      <c r="AB38" s="38" t="str">
        <f t="shared" si="33"/>
        <v/>
      </c>
      <c r="AC38" s="38" t="str">
        <f t="shared" si="33"/>
        <v/>
      </c>
      <c r="AD38" s="38" t="str">
        <f t="shared" si="33"/>
        <v/>
      </c>
      <c r="AE38" s="38" t="str">
        <f t="shared" si="33"/>
        <v/>
      </c>
      <c r="AF38" s="38" t="str">
        <f t="shared" si="33"/>
        <v/>
      </c>
      <c r="AG38" s="38" t="str">
        <f t="shared" si="33"/>
        <v/>
      </c>
      <c r="AH38" s="38" t="str">
        <f t="shared" si="33"/>
        <v/>
      </c>
      <c r="AI38" s="39" t="str">
        <f t="shared" si="33"/>
        <v/>
      </c>
      <c r="AJ38" s="39" t="str">
        <f t="shared" si="33"/>
        <v/>
      </c>
    </row>
    <row r="39" spans="1:36" ht="14.6" x14ac:dyDescent="0.4">
      <c r="A39" s="34" t="str">
        <f>A13</f>
        <v>Строганова Василиса Сергеевна</v>
      </c>
      <c r="B39" s="35" t="s">
        <v>52</v>
      </c>
      <c r="C39" s="35">
        <f t="shared" si="15"/>
        <v>176</v>
      </c>
      <c r="D39" s="35"/>
      <c r="E39" s="48"/>
      <c r="F39" s="48">
        <f>IF(IF(F13="День",11,0)+IF(E13="Ночь",2,0)+IF(F13="Ночь",1,0)+IF(F13="Пятид",8,0)=0,"",IF(F13="День",11,0)+IF(E13="Ночь",2,0)+IF(F13="Ночь",1,0)+IF(F13="Пятид",8,0))</f>
        <v>8</v>
      </c>
      <c r="G39" s="48">
        <f t="shared" ref="G39:AJ39" si="34">IF(IF(G13="День",11,0)+IF(F13="Ночь",2,0)+IF(G13="Ночь",1,0)+IF(G13="Пятид",8,0)=0,"",IF(G13="День",11,0)+IF(F13="Ночь",2,0)+IF(G13="Ночь",1,0)+IF(G13="Пятид",8,0))</f>
        <v>8</v>
      </c>
      <c r="H39" s="48">
        <f t="shared" si="34"/>
        <v>8</v>
      </c>
      <c r="I39" s="48">
        <f t="shared" si="34"/>
        <v>8</v>
      </c>
      <c r="J39" s="48" t="str">
        <f t="shared" si="34"/>
        <v/>
      </c>
      <c r="K39" s="48" t="str">
        <f t="shared" si="34"/>
        <v/>
      </c>
      <c r="L39" s="48">
        <f t="shared" si="34"/>
        <v>8</v>
      </c>
      <c r="M39" s="48">
        <f t="shared" si="34"/>
        <v>8</v>
      </c>
      <c r="N39" s="48">
        <f t="shared" si="34"/>
        <v>8</v>
      </c>
      <c r="O39" s="48">
        <f t="shared" si="34"/>
        <v>8</v>
      </c>
      <c r="P39" s="48" t="str">
        <f t="shared" si="34"/>
        <v/>
      </c>
      <c r="Q39" s="48" t="str">
        <f t="shared" si="34"/>
        <v/>
      </c>
      <c r="R39" s="48" t="str">
        <f t="shared" si="34"/>
        <v/>
      </c>
      <c r="S39" s="48">
        <f t="shared" si="34"/>
        <v>8</v>
      </c>
      <c r="T39" s="48">
        <f t="shared" si="34"/>
        <v>8</v>
      </c>
      <c r="U39" s="48">
        <f t="shared" si="34"/>
        <v>8</v>
      </c>
      <c r="V39" s="48">
        <f t="shared" si="34"/>
        <v>8</v>
      </c>
      <c r="W39" s="48">
        <f t="shared" si="34"/>
        <v>8</v>
      </c>
      <c r="X39" s="48" t="str">
        <f t="shared" si="34"/>
        <v/>
      </c>
      <c r="Y39" s="48" t="str">
        <f t="shared" si="34"/>
        <v/>
      </c>
      <c r="Z39" s="48">
        <f t="shared" si="34"/>
        <v>8</v>
      </c>
      <c r="AA39" s="48">
        <f t="shared" si="34"/>
        <v>8</v>
      </c>
      <c r="AB39" s="48">
        <f t="shared" si="34"/>
        <v>8</v>
      </c>
      <c r="AC39" s="48">
        <f t="shared" si="34"/>
        <v>8</v>
      </c>
      <c r="AD39" s="48">
        <f t="shared" si="34"/>
        <v>8</v>
      </c>
      <c r="AE39" s="48" t="str">
        <f t="shared" si="34"/>
        <v/>
      </c>
      <c r="AF39" s="48" t="str">
        <f t="shared" si="34"/>
        <v/>
      </c>
      <c r="AG39" s="48">
        <f t="shared" si="34"/>
        <v>8</v>
      </c>
      <c r="AH39" s="48">
        <f t="shared" si="34"/>
        <v>8</v>
      </c>
      <c r="AI39" s="49">
        <f t="shared" si="34"/>
        <v>8</v>
      </c>
      <c r="AJ39" s="49">
        <f t="shared" si="34"/>
        <v>8</v>
      </c>
    </row>
    <row r="40" spans="1:36" ht="15" thickBot="1" x14ac:dyDescent="0.45">
      <c r="A40" s="36"/>
      <c r="B40" s="37" t="s">
        <v>53</v>
      </c>
      <c r="C40" s="37">
        <f t="shared" si="15"/>
        <v>0</v>
      </c>
      <c r="D40" s="37"/>
      <c r="E40" s="38"/>
      <c r="F40" s="38" t="str">
        <f>IF(IF(E13="Ночь",6,0)+IF(F13="Ночь",2,0)=0,"",IF(E13="Ночь",6,0)+IF(F13="Ночь",2,0))</f>
        <v/>
      </c>
      <c r="G40" s="38" t="str">
        <f t="shared" ref="G40:AJ40" si="35">IF(IF(F13="Ночь",6,0)+IF(G13="Ночь",2,0)=0,"",IF(F13="Ночь",6,0)+IF(G13="Ночь",2,0))</f>
        <v/>
      </c>
      <c r="H40" s="38" t="str">
        <f t="shared" si="35"/>
        <v/>
      </c>
      <c r="I40" s="38" t="str">
        <f t="shared" si="35"/>
        <v/>
      </c>
      <c r="J40" s="38" t="str">
        <f t="shared" si="35"/>
        <v/>
      </c>
      <c r="K40" s="38" t="str">
        <f t="shared" si="35"/>
        <v/>
      </c>
      <c r="L40" s="38" t="str">
        <f t="shared" si="35"/>
        <v/>
      </c>
      <c r="M40" s="38" t="str">
        <f t="shared" si="35"/>
        <v/>
      </c>
      <c r="N40" s="38" t="str">
        <f t="shared" si="35"/>
        <v/>
      </c>
      <c r="O40" s="38" t="str">
        <f t="shared" si="35"/>
        <v/>
      </c>
      <c r="P40" s="38" t="str">
        <f t="shared" si="35"/>
        <v/>
      </c>
      <c r="Q40" s="38" t="str">
        <f t="shared" si="35"/>
        <v/>
      </c>
      <c r="R40" s="38" t="str">
        <f t="shared" si="35"/>
        <v/>
      </c>
      <c r="S40" s="38" t="str">
        <f t="shared" si="35"/>
        <v/>
      </c>
      <c r="T40" s="38" t="str">
        <f t="shared" si="35"/>
        <v/>
      </c>
      <c r="U40" s="38" t="str">
        <f t="shared" si="35"/>
        <v/>
      </c>
      <c r="V40" s="38" t="str">
        <f t="shared" si="35"/>
        <v/>
      </c>
      <c r="W40" s="38" t="str">
        <f t="shared" si="35"/>
        <v/>
      </c>
      <c r="X40" s="38" t="str">
        <f t="shared" si="35"/>
        <v/>
      </c>
      <c r="Y40" s="38" t="str">
        <f t="shared" si="35"/>
        <v/>
      </c>
      <c r="Z40" s="38" t="str">
        <f t="shared" si="35"/>
        <v/>
      </c>
      <c r="AA40" s="38" t="str">
        <f t="shared" si="35"/>
        <v/>
      </c>
      <c r="AB40" s="38" t="str">
        <f t="shared" si="35"/>
        <v/>
      </c>
      <c r="AC40" s="38" t="str">
        <f t="shared" si="35"/>
        <v/>
      </c>
      <c r="AD40" s="38" t="str">
        <f t="shared" si="35"/>
        <v/>
      </c>
      <c r="AE40" s="38" t="str">
        <f t="shared" si="35"/>
        <v/>
      </c>
      <c r="AF40" s="38" t="str">
        <f t="shared" si="35"/>
        <v/>
      </c>
      <c r="AG40" s="38" t="str">
        <f t="shared" si="35"/>
        <v/>
      </c>
      <c r="AH40" s="38" t="str">
        <f t="shared" si="35"/>
        <v/>
      </c>
      <c r="AI40" s="39" t="str">
        <f t="shared" si="35"/>
        <v/>
      </c>
      <c r="AJ40" s="39" t="str">
        <f t="shared" si="35"/>
        <v/>
      </c>
    </row>
    <row r="41" spans="1:36" ht="14.6" x14ac:dyDescent="0.4">
      <c r="A41" s="34" t="str">
        <f>A14</f>
        <v>Хамзина Валерия Ринатовна</v>
      </c>
      <c r="B41" s="35" t="s">
        <v>52</v>
      </c>
      <c r="C41" s="35">
        <f t="shared" si="15"/>
        <v>184</v>
      </c>
      <c r="D41" s="35"/>
      <c r="E41" s="48"/>
      <c r="F41" s="48">
        <f>IF(IF(F14="День",11,0)+IF(E14="Ночь",2,0)+IF(F14="Ночь",1,0)+IF(F14="Пятид",8,0)=0,"",IF(F14="День",11,0)+IF(E14="Ночь",2,0)+IF(F14="Ночь",1,0)+IF(F14="Пятид",8,0))</f>
        <v>8</v>
      </c>
      <c r="G41" s="48">
        <f t="shared" ref="G41:AJ41" si="36">IF(IF(G14="День",11,0)+IF(F14="Ночь",2,0)+IF(G14="Ночь",1,0)+IF(G14="Пятид",8,0)=0,"",IF(G14="День",11,0)+IF(F14="Ночь",2,0)+IF(G14="Ночь",1,0)+IF(G14="Пятид",8,0))</f>
        <v>8</v>
      </c>
      <c r="H41" s="48">
        <f t="shared" si="36"/>
        <v>8</v>
      </c>
      <c r="I41" s="48">
        <f t="shared" si="36"/>
        <v>8</v>
      </c>
      <c r="J41" s="48" t="str">
        <f t="shared" si="36"/>
        <v/>
      </c>
      <c r="K41" s="48" t="str">
        <f t="shared" si="36"/>
        <v/>
      </c>
      <c r="L41" s="48">
        <f t="shared" si="36"/>
        <v>8</v>
      </c>
      <c r="M41" s="48">
        <f t="shared" si="36"/>
        <v>8</v>
      </c>
      <c r="N41" s="48">
        <f t="shared" si="36"/>
        <v>8</v>
      </c>
      <c r="O41" s="48">
        <f t="shared" si="36"/>
        <v>8</v>
      </c>
      <c r="P41" s="48">
        <f t="shared" si="36"/>
        <v>8</v>
      </c>
      <c r="Q41" s="48" t="str">
        <f t="shared" si="36"/>
        <v/>
      </c>
      <c r="R41" s="48" t="str">
        <f t="shared" si="36"/>
        <v/>
      </c>
      <c r="S41" s="48">
        <f t="shared" si="36"/>
        <v>8</v>
      </c>
      <c r="T41" s="48">
        <f t="shared" si="36"/>
        <v>8</v>
      </c>
      <c r="U41" s="48">
        <f t="shared" si="36"/>
        <v>8</v>
      </c>
      <c r="V41" s="48">
        <f t="shared" si="36"/>
        <v>8</v>
      </c>
      <c r="W41" s="48">
        <f t="shared" si="36"/>
        <v>8</v>
      </c>
      <c r="X41" s="48" t="str">
        <f t="shared" si="36"/>
        <v/>
      </c>
      <c r="Y41" s="48" t="str">
        <f t="shared" si="36"/>
        <v/>
      </c>
      <c r="Z41" s="48">
        <f t="shared" si="36"/>
        <v>8</v>
      </c>
      <c r="AA41" s="48">
        <f t="shared" si="36"/>
        <v>8</v>
      </c>
      <c r="AB41" s="48">
        <f t="shared" si="36"/>
        <v>8</v>
      </c>
      <c r="AC41" s="48">
        <f t="shared" si="36"/>
        <v>8</v>
      </c>
      <c r="AD41" s="48">
        <f t="shared" si="36"/>
        <v>8</v>
      </c>
      <c r="AE41" s="48" t="str">
        <f t="shared" si="36"/>
        <v/>
      </c>
      <c r="AF41" s="48" t="str">
        <f t="shared" si="36"/>
        <v/>
      </c>
      <c r="AG41" s="48">
        <f t="shared" si="36"/>
        <v>8</v>
      </c>
      <c r="AH41" s="48">
        <f t="shared" si="36"/>
        <v>8</v>
      </c>
      <c r="AI41" s="49">
        <f t="shared" si="36"/>
        <v>8</v>
      </c>
      <c r="AJ41" s="49">
        <f t="shared" si="36"/>
        <v>8</v>
      </c>
    </row>
    <row r="42" spans="1:36" ht="15" thickBot="1" x14ac:dyDescent="0.45">
      <c r="A42" s="36"/>
      <c r="B42" s="37" t="s">
        <v>53</v>
      </c>
      <c r="C42" s="37">
        <f t="shared" si="15"/>
        <v>0</v>
      </c>
      <c r="D42" s="37"/>
      <c r="E42" s="38"/>
      <c r="F42" s="38" t="str">
        <f>IF(IF(E14="Ночь",6,0)+IF(F14="Ночь",2,0)=0,"",IF(E14="Ночь",6,0)+IF(F14="Ночь",2,0))</f>
        <v/>
      </c>
      <c r="G42" s="38" t="str">
        <f t="shared" ref="G42:AJ42" si="37">IF(IF(F14="Ночь",6,0)+IF(G14="Ночь",2,0)=0,"",IF(F14="Ночь",6,0)+IF(G14="Ночь",2,0))</f>
        <v/>
      </c>
      <c r="H42" s="38" t="str">
        <f t="shared" si="37"/>
        <v/>
      </c>
      <c r="I42" s="38" t="str">
        <f t="shared" si="37"/>
        <v/>
      </c>
      <c r="J42" s="38" t="str">
        <f t="shared" si="37"/>
        <v/>
      </c>
      <c r="K42" s="38" t="str">
        <f t="shared" si="37"/>
        <v/>
      </c>
      <c r="L42" s="38" t="str">
        <f t="shared" si="37"/>
        <v/>
      </c>
      <c r="M42" s="38" t="str">
        <f t="shared" si="37"/>
        <v/>
      </c>
      <c r="N42" s="38" t="str">
        <f t="shared" si="37"/>
        <v/>
      </c>
      <c r="O42" s="38" t="str">
        <f t="shared" si="37"/>
        <v/>
      </c>
      <c r="P42" s="38" t="str">
        <f t="shared" si="37"/>
        <v/>
      </c>
      <c r="Q42" s="38" t="str">
        <f t="shared" si="37"/>
        <v/>
      </c>
      <c r="R42" s="38" t="str">
        <f t="shared" si="37"/>
        <v/>
      </c>
      <c r="S42" s="38" t="str">
        <f t="shared" si="37"/>
        <v/>
      </c>
      <c r="T42" s="38" t="str">
        <f t="shared" si="37"/>
        <v/>
      </c>
      <c r="U42" s="38" t="str">
        <f t="shared" si="37"/>
        <v/>
      </c>
      <c r="V42" s="38" t="str">
        <f t="shared" si="37"/>
        <v/>
      </c>
      <c r="W42" s="38" t="str">
        <f t="shared" si="37"/>
        <v/>
      </c>
      <c r="X42" s="38" t="str">
        <f t="shared" si="37"/>
        <v/>
      </c>
      <c r="Y42" s="38" t="str">
        <f t="shared" si="37"/>
        <v/>
      </c>
      <c r="Z42" s="38" t="str">
        <f t="shared" si="37"/>
        <v/>
      </c>
      <c r="AA42" s="38" t="str">
        <f t="shared" si="37"/>
        <v/>
      </c>
      <c r="AB42" s="38" t="str">
        <f t="shared" si="37"/>
        <v/>
      </c>
      <c r="AC42" s="38" t="str">
        <f t="shared" si="37"/>
        <v/>
      </c>
      <c r="AD42" s="38" t="str">
        <f t="shared" si="37"/>
        <v/>
      </c>
      <c r="AE42" s="38" t="str">
        <f t="shared" si="37"/>
        <v/>
      </c>
      <c r="AF42" s="38" t="str">
        <f t="shared" si="37"/>
        <v/>
      </c>
      <c r="AG42" s="38" t="str">
        <f t="shared" si="37"/>
        <v/>
      </c>
      <c r="AH42" s="38" t="str">
        <f t="shared" si="37"/>
        <v/>
      </c>
      <c r="AI42" s="39" t="str">
        <f t="shared" si="37"/>
        <v/>
      </c>
      <c r="AJ42" s="39" t="str">
        <f t="shared" si="37"/>
        <v/>
      </c>
    </row>
    <row r="43" spans="1:36" ht="14.6" x14ac:dyDescent="0.4">
      <c r="A43" s="34" t="str">
        <f>A15</f>
        <v>Низамов Радмир Рамилевич</v>
      </c>
      <c r="B43" s="35" t="s">
        <v>52</v>
      </c>
      <c r="C43" s="35">
        <f t="shared" ref="C43:C44" si="38">SUM(F43:AJ43)</f>
        <v>184</v>
      </c>
      <c r="D43" s="35"/>
      <c r="E43" s="48"/>
      <c r="F43" s="48">
        <f>IF(IF(F15="День",11,0)+IF(E15="Ночь",2,0)+IF(F15="Ночь",1,0)+IF(F15="Пятид",8,0)=0,"",IF(F15="День",11,0)+IF(E15="Ночь",2,0)+IF(F15="Ночь",1,0)+IF(F15="Пятид",8,0))</f>
        <v>8</v>
      </c>
      <c r="G43" s="48">
        <f t="shared" ref="G43:AJ43" si="39">IF(IF(G15="День",11,0)+IF(F15="Ночь",2,0)+IF(G15="Ночь",1,0)+IF(G15="Пятид",8,0)=0,"",IF(G15="День",11,0)+IF(F15="Ночь",2,0)+IF(G15="Ночь",1,0)+IF(G15="Пятид",8,0))</f>
        <v>8</v>
      </c>
      <c r="H43" s="48">
        <f t="shared" si="39"/>
        <v>8</v>
      </c>
      <c r="I43" s="48">
        <f t="shared" si="39"/>
        <v>8</v>
      </c>
      <c r="J43" s="48" t="str">
        <f t="shared" si="39"/>
        <v/>
      </c>
      <c r="K43" s="48" t="str">
        <f t="shared" si="39"/>
        <v/>
      </c>
      <c r="L43" s="48">
        <f t="shared" si="39"/>
        <v>8</v>
      </c>
      <c r="M43" s="48">
        <f t="shared" si="39"/>
        <v>8</v>
      </c>
      <c r="N43" s="48">
        <f t="shared" si="39"/>
        <v>8</v>
      </c>
      <c r="O43" s="48">
        <f t="shared" si="39"/>
        <v>8</v>
      </c>
      <c r="P43" s="48">
        <f t="shared" si="39"/>
        <v>8</v>
      </c>
      <c r="Q43" s="48" t="str">
        <f t="shared" si="39"/>
        <v/>
      </c>
      <c r="R43" s="48" t="str">
        <f t="shared" si="39"/>
        <v/>
      </c>
      <c r="S43" s="48">
        <f t="shared" si="39"/>
        <v>8</v>
      </c>
      <c r="T43" s="48">
        <f t="shared" si="39"/>
        <v>8</v>
      </c>
      <c r="U43" s="48">
        <f t="shared" si="39"/>
        <v>8</v>
      </c>
      <c r="V43" s="48">
        <f t="shared" si="39"/>
        <v>8</v>
      </c>
      <c r="W43" s="48">
        <f t="shared" si="39"/>
        <v>8</v>
      </c>
      <c r="X43" s="48" t="str">
        <f t="shared" si="39"/>
        <v/>
      </c>
      <c r="Y43" s="48" t="str">
        <f t="shared" si="39"/>
        <v/>
      </c>
      <c r="Z43" s="48">
        <f t="shared" si="39"/>
        <v>8</v>
      </c>
      <c r="AA43" s="48">
        <f t="shared" si="39"/>
        <v>8</v>
      </c>
      <c r="AB43" s="48">
        <f t="shared" si="39"/>
        <v>8</v>
      </c>
      <c r="AC43" s="48">
        <f t="shared" si="39"/>
        <v>8</v>
      </c>
      <c r="AD43" s="48">
        <f t="shared" si="39"/>
        <v>8</v>
      </c>
      <c r="AE43" s="48" t="str">
        <f t="shared" si="39"/>
        <v/>
      </c>
      <c r="AF43" s="48" t="str">
        <f t="shared" si="39"/>
        <v/>
      </c>
      <c r="AG43" s="48">
        <f t="shared" si="39"/>
        <v>8</v>
      </c>
      <c r="AH43" s="48">
        <f t="shared" si="39"/>
        <v>8</v>
      </c>
      <c r="AI43" s="48">
        <f t="shared" si="39"/>
        <v>8</v>
      </c>
      <c r="AJ43" s="48">
        <f t="shared" si="39"/>
        <v>8</v>
      </c>
    </row>
    <row r="44" spans="1:36" ht="15" thickBot="1" x14ac:dyDescent="0.45">
      <c r="A44" s="36"/>
      <c r="B44" s="37" t="s">
        <v>53</v>
      </c>
      <c r="C44" s="37">
        <f t="shared" si="38"/>
        <v>0</v>
      </c>
      <c r="D44" s="37"/>
      <c r="E44" s="38"/>
      <c r="F44" s="38" t="str">
        <f>IF(IF(E15="Ночь",6,0)+IF(F15="Ночь",2,0)=0,"",IF(E15="Ночь",6,0)+IF(F15="Ночь",2,0))</f>
        <v/>
      </c>
      <c r="G44" s="38" t="str">
        <f t="shared" ref="G44:AJ44" si="40">IF(IF(F15="Ночь",6,0)+IF(G15="Ночь",2,0)=0,"",IF(F15="Ночь",6,0)+IF(G15="Ночь",2,0))</f>
        <v/>
      </c>
      <c r="H44" s="38" t="str">
        <f t="shared" si="40"/>
        <v/>
      </c>
      <c r="I44" s="38" t="str">
        <f t="shared" si="40"/>
        <v/>
      </c>
      <c r="J44" s="38" t="str">
        <f t="shared" si="40"/>
        <v/>
      </c>
      <c r="K44" s="38" t="str">
        <f t="shared" si="40"/>
        <v/>
      </c>
      <c r="L44" s="38" t="str">
        <f t="shared" si="40"/>
        <v/>
      </c>
      <c r="M44" s="38" t="str">
        <f t="shared" si="40"/>
        <v/>
      </c>
      <c r="N44" s="38" t="str">
        <f t="shared" si="40"/>
        <v/>
      </c>
      <c r="O44" s="38" t="str">
        <f t="shared" si="40"/>
        <v/>
      </c>
      <c r="P44" s="38" t="str">
        <f t="shared" si="40"/>
        <v/>
      </c>
      <c r="Q44" s="38" t="str">
        <f t="shared" si="40"/>
        <v/>
      </c>
      <c r="R44" s="38" t="str">
        <f t="shared" si="40"/>
        <v/>
      </c>
      <c r="S44" s="38" t="str">
        <f t="shared" si="40"/>
        <v/>
      </c>
      <c r="T44" s="38" t="str">
        <f t="shared" si="40"/>
        <v/>
      </c>
      <c r="U44" s="38" t="str">
        <f t="shared" si="40"/>
        <v/>
      </c>
      <c r="V44" s="38" t="str">
        <f t="shared" si="40"/>
        <v/>
      </c>
      <c r="W44" s="38" t="str">
        <f t="shared" si="40"/>
        <v/>
      </c>
      <c r="X44" s="38" t="str">
        <f t="shared" si="40"/>
        <v/>
      </c>
      <c r="Y44" s="38" t="str">
        <f t="shared" si="40"/>
        <v/>
      </c>
      <c r="Z44" s="38" t="str">
        <f t="shared" si="40"/>
        <v/>
      </c>
      <c r="AA44" s="38" t="str">
        <f t="shared" si="40"/>
        <v/>
      </c>
      <c r="AB44" s="38" t="str">
        <f t="shared" si="40"/>
        <v/>
      </c>
      <c r="AC44" s="38" t="str">
        <f t="shared" si="40"/>
        <v/>
      </c>
      <c r="AD44" s="38" t="str">
        <f t="shared" si="40"/>
        <v/>
      </c>
      <c r="AE44" s="38" t="str">
        <f t="shared" si="40"/>
        <v/>
      </c>
      <c r="AF44" s="38" t="str">
        <f t="shared" si="40"/>
        <v/>
      </c>
      <c r="AG44" s="38" t="str">
        <f t="shared" si="40"/>
        <v/>
      </c>
      <c r="AH44" s="38" t="str">
        <f t="shared" si="40"/>
        <v/>
      </c>
      <c r="AI44" s="38" t="str">
        <f t="shared" si="40"/>
        <v/>
      </c>
      <c r="AJ44" s="38" t="str">
        <f t="shared" si="40"/>
        <v/>
      </c>
    </row>
  </sheetData>
  <mergeCells count="3">
    <mergeCell ref="B1:D1"/>
    <mergeCell ref="A1:A3"/>
    <mergeCell ref="B19:G19"/>
  </mergeCells>
  <conditionalFormatting sqref="N4">
    <cfRule type="expression" dxfId="101" priority="36">
      <formula>$E$12=День</formula>
    </cfRule>
  </conditionalFormatting>
  <conditionalFormatting sqref="Q6:R6">
    <cfRule type="expression" dxfId="100" priority="34">
      <formula>$E$12=День</formula>
    </cfRule>
  </conditionalFormatting>
  <conditionalFormatting sqref="U4">
    <cfRule type="expression" dxfId="99" priority="32">
      <formula>$E$12=День</formula>
    </cfRule>
  </conditionalFormatting>
  <conditionalFormatting sqref="I6:J6">
    <cfRule type="expression" dxfId="98" priority="40">
      <formula>$E$12=День</formula>
    </cfRule>
  </conditionalFormatting>
  <conditionalFormatting sqref="M4">
    <cfRule type="expression" dxfId="97" priority="38">
      <formula>$E$12=День</formula>
    </cfRule>
  </conditionalFormatting>
  <conditionalFormatting sqref="G5">
    <cfRule type="expression" dxfId="96" priority="41">
      <formula>$E$12=День</formula>
    </cfRule>
  </conditionalFormatting>
  <conditionalFormatting sqref="F4">
    <cfRule type="expression" dxfId="95" priority="42">
      <formula>$E$12=День</formula>
    </cfRule>
  </conditionalFormatting>
  <conditionalFormatting sqref="V4">
    <cfRule type="expression" dxfId="94" priority="31">
      <formula>$E$12=День</formula>
    </cfRule>
  </conditionalFormatting>
  <conditionalFormatting sqref="Y6:Z6">
    <cfRule type="expression" dxfId="93" priority="29">
      <formula>$E$12=День</formula>
    </cfRule>
  </conditionalFormatting>
  <conditionalFormatting sqref="AC4">
    <cfRule type="expression" dxfId="92" priority="27">
      <formula>$E$12=День</formula>
    </cfRule>
  </conditionalFormatting>
  <conditionalFormatting sqref="AD4">
    <cfRule type="expression" dxfId="91" priority="26">
      <formula>$E$12=День</formula>
    </cfRule>
  </conditionalFormatting>
  <conditionalFormatting sqref="AG6:AH6">
    <cfRule type="expression" dxfId="90" priority="24">
      <formula>$E$12=День</formula>
    </cfRule>
  </conditionalFormatting>
  <conditionalFormatting sqref="AE13:AF13">
    <cfRule type="expression" dxfId="89" priority="18">
      <formula>$E$12=День</formula>
    </cfRule>
  </conditionalFormatting>
  <conditionalFormatting sqref="O13">
    <cfRule type="expression" dxfId="88" priority="20">
      <formula>$E$12=День</formula>
    </cfRule>
  </conditionalFormatting>
  <conditionalFormatting sqref="G13:H13">
    <cfRule type="expression" dxfId="87" priority="21">
      <formula>$E$12=День</formula>
    </cfRule>
  </conditionalFormatting>
  <conditionalFormatting sqref="W13:X13">
    <cfRule type="expression" dxfId="86" priority="19">
      <formula>$E$12=День</formula>
    </cfRule>
  </conditionalFormatting>
  <conditionalFormatting sqref="S8:T8">
    <cfRule type="expression" dxfId="85" priority="16">
      <formula>$E$12=День</formula>
    </cfRule>
  </conditionalFormatting>
  <conditionalFormatting sqref="K8:L8">
    <cfRule type="expression" dxfId="84" priority="17">
      <formula>$E$12=День</formula>
    </cfRule>
  </conditionalFormatting>
  <conditionalFormatting sqref="AA8:AB8">
    <cfRule type="expression" dxfId="83" priority="15">
      <formula>$E$12=День</formula>
    </cfRule>
  </conditionalFormatting>
  <conditionalFormatting sqref="AI8:AJ8">
    <cfRule type="expression" dxfId="82" priority="14">
      <formula>$E$12=День</formula>
    </cfRule>
  </conditionalFormatting>
  <conditionalFormatting sqref="Q7:R7">
    <cfRule type="expression" dxfId="81" priority="12">
      <formula>$E$12=День</formula>
    </cfRule>
  </conditionalFormatting>
  <conditionalFormatting sqref="I7:J7">
    <cfRule type="expression" dxfId="80" priority="13">
      <formula>$E$12=День</formula>
    </cfRule>
  </conditionalFormatting>
  <conditionalFormatting sqref="Y7:Z7">
    <cfRule type="expression" dxfId="79" priority="11">
      <formula>$E$12=День</formula>
    </cfRule>
  </conditionalFormatting>
  <conditionalFormatting sqref="AG7:AH7">
    <cfRule type="expression" dxfId="78" priority="10">
      <formula>$E$12=День</formula>
    </cfRule>
  </conditionalFormatting>
  <conditionalFormatting sqref="O6:P6">
    <cfRule type="expression" dxfId="77" priority="8">
      <formula>$E$12=День</formula>
    </cfRule>
  </conditionalFormatting>
  <conditionalFormatting sqref="G6:H6">
    <cfRule type="expression" dxfId="76" priority="9">
      <formula>$E$12=День</formula>
    </cfRule>
  </conditionalFormatting>
  <conditionalFormatting sqref="W6:X6">
    <cfRule type="expression" dxfId="75" priority="7">
      <formula>$E$12=День</formula>
    </cfRule>
  </conditionalFormatting>
  <conditionalFormatting sqref="AE6:AF6">
    <cfRule type="expression" dxfId="74" priority="6">
      <formula>$E$12=День</formula>
    </cfRule>
  </conditionalFormatting>
  <conditionalFormatting sqref="AI6">
    <cfRule type="expression" dxfId="73" priority="5">
      <formula>$E$12=День</formula>
    </cfRule>
  </conditionalFormatting>
  <conditionalFormatting sqref="AE14:AF14">
    <cfRule type="expression" dxfId="72" priority="1">
      <formula>$E$12=День</formula>
    </cfRule>
  </conditionalFormatting>
  <conditionalFormatting sqref="O14:P14">
    <cfRule type="expression" dxfId="71" priority="3">
      <formula>$E$12=День</formula>
    </cfRule>
  </conditionalFormatting>
  <conditionalFormatting sqref="G14:H14">
    <cfRule type="expression" dxfId="70" priority="4">
      <formula>$E$12=День</formula>
    </cfRule>
  </conditionalFormatting>
  <conditionalFormatting sqref="W14:X14">
    <cfRule type="expression" dxfId="69" priority="2">
      <formula>$E$12=День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81BF-EF71-423F-AE90-81AE71AB2A3F}">
  <dimension ref="A1:AJ38"/>
  <sheetViews>
    <sheetView zoomScale="85" zoomScaleNormal="85" workbookViewId="0">
      <selection activeCell="R9" sqref="R9"/>
    </sheetView>
  </sheetViews>
  <sheetFormatPr defaultColWidth="7" defaultRowHeight="24" customHeight="1" x14ac:dyDescent="0.4"/>
  <cols>
    <col min="1" max="1" width="32.15234375" bestFit="1" customWidth="1"/>
    <col min="4" max="4" width="0" hidden="1" customWidth="1"/>
    <col min="5" max="5" width="7" hidden="1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Октябрь!AJ1</f>
        <v>45596</v>
      </c>
      <c r="F1" s="15">
        <f>E1+1</f>
        <v>45597</v>
      </c>
      <c r="G1" s="15">
        <f>F1+1</f>
        <v>45598</v>
      </c>
      <c r="H1" s="15">
        <f t="shared" ref="H1:AI1" si="0">G1+1</f>
        <v>45599</v>
      </c>
      <c r="I1" s="15">
        <f t="shared" si="0"/>
        <v>45600</v>
      </c>
      <c r="J1" s="15">
        <f t="shared" si="0"/>
        <v>45601</v>
      </c>
      <c r="K1" s="15">
        <f t="shared" si="0"/>
        <v>45602</v>
      </c>
      <c r="L1" s="15">
        <f t="shared" si="0"/>
        <v>45603</v>
      </c>
      <c r="M1" s="15">
        <f t="shared" si="0"/>
        <v>45604</v>
      </c>
      <c r="N1" s="15">
        <f t="shared" si="0"/>
        <v>45605</v>
      </c>
      <c r="O1" s="15">
        <f t="shared" si="0"/>
        <v>45606</v>
      </c>
      <c r="P1" s="15">
        <f t="shared" si="0"/>
        <v>45607</v>
      </c>
      <c r="Q1" s="15">
        <f t="shared" si="0"/>
        <v>45608</v>
      </c>
      <c r="R1" s="15">
        <f t="shared" si="0"/>
        <v>45609</v>
      </c>
      <c r="S1" s="15">
        <f t="shared" si="0"/>
        <v>45610</v>
      </c>
      <c r="T1" s="15">
        <f t="shared" si="0"/>
        <v>45611</v>
      </c>
      <c r="U1" s="15">
        <f t="shared" si="0"/>
        <v>45612</v>
      </c>
      <c r="V1" s="15">
        <f t="shared" si="0"/>
        <v>45613</v>
      </c>
      <c r="W1" s="15">
        <f t="shared" si="0"/>
        <v>45614</v>
      </c>
      <c r="X1" s="15">
        <f t="shared" si="0"/>
        <v>45615</v>
      </c>
      <c r="Y1" s="15">
        <f t="shared" si="0"/>
        <v>45616</v>
      </c>
      <c r="Z1" s="15">
        <f t="shared" si="0"/>
        <v>45617</v>
      </c>
      <c r="AA1" s="15">
        <f t="shared" si="0"/>
        <v>45618</v>
      </c>
      <c r="AB1" s="15">
        <f t="shared" si="0"/>
        <v>45619</v>
      </c>
      <c r="AC1" s="15">
        <f t="shared" si="0"/>
        <v>45620</v>
      </c>
      <c r="AD1" s="15">
        <f t="shared" si="0"/>
        <v>45621</v>
      </c>
      <c r="AE1" s="15">
        <f t="shared" si="0"/>
        <v>45622</v>
      </c>
      <c r="AF1" s="15">
        <f t="shared" si="0"/>
        <v>45623</v>
      </c>
      <c r="AG1" s="15">
        <f t="shared" si="0"/>
        <v>45624</v>
      </c>
      <c r="AH1" s="15">
        <f t="shared" si="0"/>
        <v>45625</v>
      </c>
      <c r="AI1" s="15">
        <f t="shared" si="0"/>
        <v>45626</v>
      </c>
      <c r="AJ1" s="15"/>
    </row>
    <row r="2" spans="1:36" ht="24" customHeight="1" x14ac:dyDescent="0.4">
      <c r="A2" s="59"/>
      <c r="B2" s="17" t="s">
        <v>34</v>
      </c>
      <c r="C2" s="17" t="s">
        <v>35</v>
      </c>
      <c r="D2" s="17" t="s">
        <v>36</v>
      </c>
      <c r="E2" s="16" t="str">
        <f>VLOOKUP(WEEKDAY(E1,2),Шаблон!$AL$3:$AN$9,3,FALSE)</f>
        <v>чт</v>
      </c>
      <c r="F2" s="16" t="str">
        <f>VLOOKUP(WEEKDAY(F1,2),Шаблон!$AL$3:$AN$9,3,FALSE)</f>
        <v>пт</v>
      </c>
      <c r="G2" s="16" t="str">
        <f>VLOOKUP(WEEKDAY(G1,2),Шаблон!$AL$3:$AN$9,3,FALSE)</f>
        <v>сб</v>
      </c>
      <c r="H2" s="16" t="str">
        <f>VLOOKUP(WEEKDAY(H1,2),Шаблон!$AL$3:$AN$9,3,FALSE)</f>
        <v>вс</v>
      </c>
      <c r="I2" s="16" t="str">
        <f>VLOOKUP(WEEKDAY(I1,2),Шаблон!$AL$3:$AN$9,3,FALSE)</f>
        <v>пн</v>
      </c>
      <c r="J2" s="16" t="str">
        <f>VLOOKUP(WEEKDAY(J1,2),Шаблон!$AL$3:$AN$9,3,FALSE)</f>
        <v>вт</v>
      </c>
      <c r="K2" s="16" t="str">
        <f>VLOOKUP(WEEKDAY(K1,2),Шаблон!$AL$3:$AN$9,3,FALSE)</f>
        <v>ср</v>
      </c>
      <c r="L2" s="16" t="str">
        <f>VLOOKUP(WEEKDAY(L1,2),Шаблон!$AL$3:$AN$9,3,FALSE)</f>
        <v>чт</v>
      </c>
      <c r="M2" s="16" t="str">
        <f>VLOOKUP(WEEKDAY(M1,2),Шаблон!$AL$3:$AN$9,3,FALSE)</f>
        <v>пт</v>
      </c>
      <c r="N2" s="16" t="str">
        <f>VLOOKUP(WEEKDAY(N1,2),Шаблон!$AL$3:$AN$9,3,FALSE)</f>
        <v>сб</v>
      </c>
      <c r="O2" s="16" t="str">
        <f>VLOOKUP(WEEKDAY(O1,2),Шаблон!$AL$3:$AN$9,3,FALSE)</f>
        <v>вс</v>
      </c>
      <c r="P2" s="16" t="str">
        <f>VLOOKUP(WEEKDAY(P1,2),Шаблон!$AL$3:$AN$9,3,FALSE)</f>
        <v>пн</v>
      </c>
      <c r="Q2" s="16" t="str">
        <f>VLOOKUP(WEEKDAY(Q1,2),Шаблон!$AL$3:$AN$9,3,FALSE)</f>
        <v>вт</v>
      </c>
      <c r="R2" s="16" t="str">
        <f>VLOOKUP(WEEKDAY(R1,2),Шаблон!$AL$3:$AN$9,3,FALSE)</f>
        <v>ср</v>
      </c>
      <c r="S2" s="16" t="str">
        <f>VLOOKUP(WEEKDAY(S1,2),Шаблон!$AL$3:$AN$9,3,FALSE)</f>
        <v>чт</v>
      </c>
      <c r="T2" s="16" t="str">
        <f>VLOOKUP(WEEKDAY(T1,2),Шаблон!$AL$3:$AN$9,3,FALSE)</f>
        <v>пт</v>
      </c>
      <c r="U2" s="16" t="str">
        <f>VLOOKUP(WEEKDAY(U1,2),Шаблон!$AL$3:$AN$9,3,FALSE)</f>
        <v>сб</v>
      </c>
      <c r="V2" s="16" t="str">
        <f>VLOOKUP(WEEKDAY(V1,2),Шаблон!$AL$3:$AN$9,3,FALSE)</f>
        <v>вс</v>
      </c>
      <c r="W2" s="16" t="str">
        <f>VLOOKUP(WEEKDAY(W1,2),Шаблон!$AL$3:$AN$9,3,FALSE)</f>
        <v>пн</v>
      </c>
      <c r="X2" s="16" t="str">
        <f>VLOOKUP(WEEKDAY(X1,2),Шаблон!$AL$3:$AN$9,3,FALSE)</f>
        <v>вт</v>
      </c>
      <c r="Y2" s="16" t="str">
        <f>VLOOKUP(WEEKDAY(Y1,2),Шаблон!$AL$3:$AN$9,3,FALSE)</f>
        <v>ср</v>
      </c>
      <c r="Z2" s="16" t="str">
        <f>VLOOKUP(WEEKDAY(Z1,2),Шаблон!$AL$3:$AN$9,3,FALSE)</f>
        <v>чт</v>
      </c>
      <c r="AA2" s="16" t="str">
        <f>VLOOKUP(WEEKDAY(AA1,2),Шаблон!$AL$3:$AN$9,3,FALSE)</f>
        <v>пт</v>
      </c>
      <c r="AB2" s="16" t="str">
        <f>VLOOKUP(WEEKDAY(AB1,2),Шаблон!$AL$3:$AN$9,3,FALSE)</f>
        <v>сб</v>
      </c>
      <c r="AC2" s="16" t="str">
        <f>VLOOKUP(WEEKDAY(AC1,2),Шаблон!$AL$3:$AN$9,3,FALSE)</f>
        <v>вс</v>
      </c>
      <c r="AD2" s="16" t="str">
        <f>VLOOKUP(WEEKDAY(AD1,2),Шаблон!$AL$3:$AN$9,3,FALSE)</f>
        <v>пн</v>
      </c>
      <c r="AE2" s="16" t="str">
        <f>VLOOKUP(WEEKDAY(AE1,2),Шаблон!$AL$3:$AN$9,3,FALSE)</f>
        <v>вт</v>
      </c>
      <c r="AF2" s="16" t="str">
        <f>VLOOKUP(WEEKDAY(AF1,2),Шаблон!$AL$3:$AN$9,3,FALSE)</f>
        <v>ср</v>
      </c>
      <c r="AG2" s="16" t="str">
        <f>VLOOKUP(WEEKDAY(AG1,2),Шаблон!$AL$3:$AN$9,3,FALSE)</f>
        <v>чт</v>
      </c>
      <c r="AH2" s="16" t="str">
        <f>VLOOKUP(WEEKDAY(AH1,2),Шаблон!$AL$3:$AN$9,3,FALSE)</f>
        <v>пт</v>
      </c>
      <c r="AI2" s="16" t="str">
        <f>VLOOKUP(WEEKDAY(AI1,2),Шаблон!$AL$3:$AN$9,3,FALSE)</f>
        <v>сб</v>
      </c>
      <c r="AJ2" s="16" t="str">
        <f>VLOOKUP(WEEKDAY(AJ1,2),Шаблон!$AL$3:$AN$9,3,FALSE)</f>
        <v>сб</v>
      </c>
    </row>
    <row r="3" spans="1:36" ht="24" customHeight="1" x14ac:dyDescent="0.4">
      <c r="A3" s="60"/>
      <c r="B3" s="55">
        <f>SUM(B4:B13)</f>
        <v>1636</v>
      </c>
      <c r="C3" s="17">
        <f>SUM(C4:C13)</f>
        <v>1396</v>
      </c>
      <c r="D3" s="17">
        <f>SUM(D4:E13)</f>
        <v>240</v>
      </c>
      <c r="E3" s="17"/>
      <c r="F3" s="23">
        <f t="shared" ref="F3:AJ3" si="1">COUNTIF(F4:F13,"Ночь")*11+COUNTIF(F4:F13,"День")*11+COUNTIF(F4:F13,"Пятид")*8</f>
        <v>70</v>
      </c>
      <c r="G3" s="23">
        <f t="shared" si="1"/>
        <v>70</v>
      </c>
      <c r="H3" s="23">
        <f t="shared" si="1"/>
        <v>22</v>
      </c>
      <c r="I3" s="23">
        <f t="shared" si="1"/>
        <v>22</v>
      </c>
      <c r="J3" s="23">
        <f t="shared" si="1"/>
        <v>62</v>
      </c>
      <c r="K3" s="23">
        <f t="shared" si="1"/>
        <v>62</v>
      </c>
      <c r="L3" s="23">
        <f t="shared" si="1"/>
        <v>62</v>
      </c>
      <c r="M3" s="23">
        <f t="shared" si="1"/>
        <v>62</v>
      </c>
      <c r="N3" s="23">
        <f t="shared" si="1"/>
        <v>22</v>
      </c>
      <c r="O3" s="23">
        <f t="shared" si="1"/>
        <v>22</v>
      </c>
      <c r="P3" s="23">
        <f t="shared" si="1"/>
        <v>70</v>
      </c>
      <c r="Q3" s="23">
        <f t="shared" si="1"/>
        <v>70</v>
      </c>
      <c r="R3" s="23">
        <f t="shared" si="1"/>
        <v>70</v>
      </c>
      <c r="S3" s="23">
        <f t="shared" si="1"/>
        <v>70</v>
      </c>
      <c r="T3" s="23">
        <f t="shared" si="1"/>
        <v>70</v>
      </c>
      <c r="U3" s="23">
        <f t="shared" si="1"/>
        <v>22</v>
      </c>
      <c r="V3" s="23">
        <f t="shared" si="1"/>
        <v>22</v>
      </c>
      <c r="W3" s="23">
        <f t="shared" si="1"/>
        <v>70</v>
      </c>
      <c r="X3" s="23">
        <f t="shared" si="1"/>
        <v>70</v>
      </c>
      <c r="Y3" s="23">
        <f t="shared" si="1"/>
        <v>70</v>
      </c>
      <c r="Z3" s="23">
        <f t="shared" si="1"/>
        <v>70</v>
      </c>
      <c r="AA3" s="23">
        <f t="shared" si="1"/>
        <v>70</v>
      </c>
      <c r="AB3" s="23">
        <f t="shared" si="1"/>
        <v>22</v>
      </c>
      <c r="AC3" s="23">
        <f t="shared" si="1"/>
        <v>22</v>
      </c>
      <c r="AD3" s="23">
        <f t="shared" si="1"/>
        <v>70</v>
      </c>
      <c r="AE3" s="23">
        <f t="shared" si="1"/>
        <v>70</v>
      </c>
      <c r="AF3" s="23">
        <f t="shared" si="1"/>
        <v>70</v>
      </c>
      <c r="AG3" s="23">
        <f t="shared" si="1"/>
        <v>70</v>
      </c>
      <c r="AH3" s="23">
        <f t="shared" si="1"/>
        <v>70</v>
      </c>
      <c r="AI3" s="23">
        <f t="shared" si="1"/>
        <v>22</v>
      </c>
      <c r="AJ3" s="23">
        <f t="shared" si="1"/>
        <v>0</v>
      </c>
    </row>
    <row r="4" spans="1:36" ht="24" customHeight="1" x14ac:dyDescent="0.4">
      <c r="A4" s="6" t="s">
        <v>65</v>
      </c>
      <c r="B4" s="17">
        <f>C4+D4</f>
        <v>176</v>
      </c>
      <c r="C4" s="17">
        <f>COUNTIF(F4:AJ4,"День")*11+COUNTIF(F4:AJ4,"Пятид")*8+
IF(E4="Ночь",2,0)+IF($AJ$1="",COUNTIF(F4:AH4,"Ночь")*3+IF(AI4="Ночь",1,0),COUNTIF(F4:AI4,"Ночь")*3+IF(AJ4="Ночь",1,0))</f>
        <v>112</v>
      </c>
      <c r="D4" s="17">
        <f>IF(E4="Ночь",6,0)+IF($AJ$1="",COUNTIF(F4:AH4,"Ночь")*8+IF(AI4="Ночь",2,0),COUNTIF(F4:AI4,"Ночь")*8+IF(AJ4="Ночь",2,0))</f>
        <v>64</v>
      </c>
      <c r="E4" s="17">
        <f>IFERROR(VLOOKUP(A4,Октябрь!A:AJ,36,FALSE),"")</f>
        <v>0</v>
      </c>
      <c r="F4" s="8" t="s">
        <v>5</v>
      </c>
      <c r="G4" s="8" t="s">
        <v>5</v>
      </c>
      <c r="H4" s="7"/>
      <c r="I4" s="9" t="s">
        <v>6</v>
      </c>
      <c r="J4" s="9" t="s">
        <v>6</v>
      </c>
      <c r="K4" s="7"/>
      <c r="L4" s="7"/>
      <c r="M4" s="7"/>
      <c r="N4" s="8" t="s">
        <v>5</v>
      </c>
      <c r="O4" s="8" t="s">
        <v>5</v>
      </c>
      <c r="P4" s="7"/>
      <c r="Q4" s="9" t="s">
        <v>6</v>
      </c>
      <c r="R4" s="9" t="s">
        <v>6</v>
      </c>
      <c r="S4" s="7"/>
      <c r="T4" s="7"/>
      <c r="U4" s="7"/>
      <c r="V4" s="8" t="s">
        <v>5</v>
      </c>
      <c r="W4" s="8" t="s">
        <v>5</v>
      </c>
      <c r="X4" s="7"/>
      <c r="Y4" s="9" t="s">
        <v>6</v>
      </c>
      <c r="Z4" s="9" t="s">
        <v>6</v>
      </c>
      <c r="AA4" s="7"/>
      <c r="AB4" s="7"/>
      <c r="AC4" s="7"/>
      <c r="AD4" s="8" t="s">
        <v>5</v>
      </c>
      <c r="AE4" s="8" t="s">
        <v>5</v>
      </c>
      <c r="AF4" s="7"/>
      <c r="AG4" s="9" t="s">
        <v>6</v>
      </c>
      <c r="AH4" s="9" t="s">
        <v>6</v>
      </c>
      <c r="AI4" s="7"/>
      <c r="AJ4" s="18"/>
    </row>
    <row r="5" spans="1:36" ht="24" customHeight="1" x14ac:dyDescent="0.4">
      <c r="A5" s="6" t="s">
        <v>66</v>
      </c>
      <c r="B5" s="17">
        <f t="shared" ref="B5:B12" si="2">C5+D5</f>
        <v>157</v>
      </c>
      <c r="C5" s="17">
        <f t="shared" ref="C5:C12" si="3">COUNTIF(F5:AJ5,"День")*11+COUNTIF(F5:AJ5,"Пятид")*8+
IF(E5="Ночь",2,0)+IF($AJ$1="",COUNTIF(F5:AH5,"Ночь")*3+IF(AI5="Ночь",1,0),COUNTIF(F5:AI5,"Ночь")*3+IF(AJ5="Ночь",1,0))</f>
        <v>107</v>
      </c>
      <c r="D5" s="17">
        <f t="shared" ref="D5:D12" si="4">IF(E5="Ночь",6,0)+IF($AJ$1="",COUNTIF(F5:AH5,"Ночь")*8+IF(AI5="Ночь",2,0),COUNTIF(F5:AI5,"Ночь")*8+IF(AJ5="Ночь",2,0))</f>
        <v>50</v>
      </c>
      <c r="E5" s="17">
        <f>IFERROR(VLOOKUP(A5,Октябрь!A:AJ,36,FALSE),"")</f>
        <v>0</v>
      </c>
      <c r="F5" s="7"/>
      <c r="G5" s="7"/>
      <c r="H5" s="8" t="s">
        <v>5</v>
      </c>
      <c r="I5" s="8" t="s">
        <v>5</v>
      </c>
      <c r="J5" s="7"/>
      <c r="K5" s="9" t="s">
        <v>6</v>
      </c>
      <c r="L5" s="9" t="s">
        <v>6</v>
      </c>
      <c r="M5" s="7"/>
      <c r="N5" s="7"/>
      <c r="O5" s="7"/>
      <c r="P5" s="8" t="s">
        <v>5</v>
      </c>
      <c r="Q5" s="8" t="s">
        <v>5</v>
      </c>
      <c r="R5" s="7"/>
      <c r="S5" s="9" t="s">
        <v>6</v>
      </c>
      <c r="T5" s="9" t="s">
        <v>6</v>
      </c>
      <c r="U5" s="7"/>
      <c r="V5" s="7"/>
      <c r="W5" s="7"/>
      <c r="X5" s="8" t="s">
        <v>5</v>
      </c>
      <c r="Y5" s="8" t="s">
        <v>5</v>
      </c>
      <c r="Z5" s="7"/>
      <c r="AA5" s="9" t="s">
        <v>6</v>
      </c>
      <c r="AB5" s="9" t="s">
        <v>6</v>
      </c>
      <c r="AC5" s="7"/>
      <c r="AD5" s="7"/>
      <c r="AE5" s="7"/>
      <c r="AF5" s="8" t="s">
        <v>5</v>
      </c>
      <c r="AG5" s="8" t="s">
        <v>5</v>
      </c>
      <c r="AH5" s="7"/>
      <c r="AI5" s="9" t="s">
        <v>6</v>
      </c>
      <c r="AJ5" s="18"/>
    </row>
    <row r="6" spans="1:36" ht="24" customHeight="1" x14ac:dyDescent="0.4">
      <c r="A6" s="6" t="s">
        <v>63</v>
      </c>
      <c r="B6" s="17">
        <f t="shared" si="2"/>
        <v>173</v>
      </c>
      <c r="C6" s="17">
        <f t="shared" si="3"/>
        <v>111</v>
      </c>
      <c r="D6" s="17">
        <f t="shared" si="4"/>
        <v>62</v>
      </c>
      <c r="E6" s="17" t="str">
        <f>IFERROR(VLOOKUP(A6,Октябрь!A:AJ,36,FALSE),"")</f>
        <v>Ночь</v>
      </c>
      <c r="F6" s="9" t="s">
        <v>6</v>
      </c>
      <c r="G6" s="7"/>
      <c r="H6" s="7"/>
      <c r="I6" s="7"/>
      <c r="J6" s="8" t="s">
        <v>5</v>
      </c>
      <c r="K6" s="8" t="s">
        <v>5</v>
      </c>
      <c r="L6" s="7"/>
      <c r="M6" s="9" t="s">
        <v>6</v>
      </c>
      <c r="N6" s="9" t="s">
        <v>6</v>
      </c>
      <c r="O6" s="7"/>
      <c r="P6" s="7"/>
      <c r="Q6" s="7"/>
      <c r="R6" s="8" t="s">
        <v>5</v>
      </c>
      <c r="S6" s="8" t="s">
        <v>5</v>
      </c>
      <c r="T6" s="7"/>
      <c r="U6" s="9" t="s">
        <v>6</v>
      </c>
      <c r="V6" s="9" t="s">
        <v>6</v>
      </c>
      <c r="W6" s="7"/>
      <c r="X6" s="7"/>
      <c r="Y6" s="7"/>
      <c r="Z6" s="8" t="s">
        <v>5</v>
      </c>
      <c r="AA6" s="8" t="s">
        <v>5</v>
      </c>
      <c r="AB6" s="7"/>
      <c r="AC6" s="9" t="s">
        <v>6</v>
      </c>
      <c r="AD6" s="9" t="s">
        <v>6</v>
      </c>
      <c r="AE6" s="7"/>
      <c r="AF6" s="7"/>
      <c r="AG6" s="7"/>
      <c r="AH6" s="8" t="s">
        <v>5</v>
      </c>
      <c r="AI6" s="8" t="s">
        <v>5</v>
      </c>
      <c r="AJ6" s="18"/>
    </row>
    <row r="7" spans="1:36" ht="24" customHeight="1" x14ac:dyDescent="0.4">
      <c r="A7" s="6" t="s">
        <v>64</v>
      </c>
      <c r="B7" s="17">
        <f t="shared" si="2"/>
        <v>154</v>
      </c>
      <c r="C7" s="17">
        <f t="shared" si="3"/>
        <v>90</v>
      </c>
      <c r="D7" s="17">
        <f t="shared" si="4"/>
        <v>64</v>
      </c>
      <c r="E7" s="17" t="str">
        <f>IFERROR(VLOOKUP(A7,Октябрь!A:AJ,36,FALSE),"")</f>
        <v>День</v>
      </c>
      <c r="F7" s="7"/>
      <c r="G7" s="9" t="s">
        <v>6</v>
      </c>
      <c r="H7" s="9" t="s">
        <v>6</v>
      </c>
      <c r="I7" s="7"/>
      <c r="J7" s="7"/>
      <c r="K7" s="7"/>
      <c r="L7" s="8" t="s">
        <v>5</v>
      </c>
      <c r="M7" s="8" t="s">
        <v>5</v>
      </c>
      <c r="N7" s="7"/>
      <c r="O7" s="9" t="s">
        <v>6</v>
      </c>
      <c r="P7" s="9" t="s">
        <v>6</v>
      </c>
      <c r="Q7" s="7"/>
      <c r="R7" s="7"/>
      <c r="S7" s="7"/>
      <c r="T7" s="8" t="s">
        <v>5</v>
      </c>
      <c r="U7" s="8" t="s">
        <v>5</v>
      </c>
      <c r="V7" s="7"/>
      <c r="W7" s="9" t="s">
        <v>6</v>
      </c>
      <c r="X7" s="9" t="s">
        <v>6</v>
      </c>
      <c r="Y7" s="7"/>
      <c r="Z7" s="7"/>
      <c r="AA7" s="7"/>
      <c r="AB7" s="8" t="s">
        <v>5</v>
      </c>
      <c r="AC7" s="8" t="s">
        <v>5</v>
      </c>
      <c r="AD7" s="7"/>
      <c r="AE7" s="9" t="s">
        <v>6</v>
      </c>
      <c r="AF7" s="9" t="s">
        <v>6</v>
      </c>
      <c r="AG7" s="7"/>
      <c r="AH7" s="7"/>
      <c r="AI7" s="7"/>
      <c r="AJ7" s="18"/>
    </row>
    <row r="8" spans="1:36" ht="24" customHeight="1" x14ac:dyDescent="0.4">
      <c r="A8" s="6" t="s">
        <v>55</v>
      </c>
      <c r="B8" s="17">
        <f t="shared" si="2"/>
        <v>168</v>
      </c>
      <c r="C8" s="17">
        <f t="shared" si="3"/>
        <v>168</v>
      </c>
      <c r="D8" s="17">
        <f t="shared" si="4"/>
        <v>0</v>
      </c>
      <c r="E8" s="17" t="str">
        <f>IFERROR(VLOOKUP(A8,Октябрь!A:AJ,36,FALSE),"")</f>
        <v>Пятид</v>
      </c>
      <c r="F8" s="12" t="s">
        <v>30</v>
      </c>
      <c r="G8" s="12" t="s">
        <v>30</v>
      </c>
      <c r="H8" s="7"/>
      <c r="I8" s="14" t="s">
        <v>39</v>
      </c>
      <c r="J8" s="12" t="s">
        <v>30</v>
      </c>
      <c r="K8" s="12" t="s">
        <v>30</v>
      </c>
      <c r="L8" s="12" t="s">
        <v>30</v>
      </c>
      <c r="M8" s="12" t="s">
        <v>30</v>
      </c>
      <c r="N8" s="7"/>
      <c r="O8" s="7"/>
      <c r="P8" s="12" t="s">
        <v>30</v>
      </c>
      <c r="Q8" s="12" t="s">
        <v>30</v>
      </c>
      <c r="R8" s="12" t="s">
        <v>30</v>
      </c>
      <c r="S8" s="12" t="s">
        <v>30</v>
      </c>
      <c r="T8" s="12" t="s">
        <v>30</v>
      </c>
      <c r="U8" s="7"/>
      <c r="V8" s="7"/>
      <c r="W8" s="12" t="s">
        <v>30</v>
      </c>
      <c r="X8" s="12" t="s">
        <v>30</v>
      </c>
      <c r="Y8" s="12" t="s">
        <v>30</v>
      </c>
      <c r="Z8" s="12" t="s">
        <v>30</v>
      </c>
      <c r="AA8" s="12" t="s">
        <v>30</v>
      </c>
      <c r="AB8" s="7"/>
      <c r="AC8" s="7"/>
      <c r="AD8" s="12" t="s">
        <v>30</v>
      </c>
      <c r="AE8" s="12" t="s">
        <v>30</v>
      </c>
      <c r="AF8" s="12" t="s">
        <v>30</v>
      </c>
      <c r="AG8" s="12" t="s">
        <v>30</v>
      </c>
      <c r="AH8" s="12" t="s">
        <v>30</v>
      </c>
      <c r="AI8" s="7"/>
      <c r="AJ8" s="18"/>
    </row>
    <row r="9" spans="1:36" ht="24" customHeight="1" x14ac:dyDescent="0.4">
      <c r="A9" s="6" t="s">
        <v>56</v>
      </c>
      <c r="B9" s="17">
        <f t="shared" si="2"/>
        <v>136</v>
      </c>
      <c r="C9" s="17">
        <f t="shared" si="3"/>
        <v>136</v>
      </c>
      <c r="D9" s="17">
        <f t="shared" si="4"/>
        <v>0</v>
      </c>
      <c r="E9" s="17" t="str">
        <f>IFERROR(VLOOKUP(A9,Октябрь!A:AJ,36,FALSE),"")</f>
        <v>Пятид</v>
      </c>
      <c r="F9" s="12" t="s">
        <v>30</v>
      </c>
      <c r="G9" s="12" t="s">
        <v>30</v>
      </c>
      <c r="H9" s="7"/>
      <c r="I9" s="14" t="s">
        <v>39</v>
      </c>
      <c r="J9" s="14" t="s">
        <v>37</v>
      </c>
      <c r="K9" s="14" t="s">
        <v>37</v>
      </c>
      <c r="L9" s="14" t="s">
        <v>37</v>
      </c>
      <c r="M9" s="14" t="s">
        <v>37</v>
      </c>
      <c r="N9" s="7"/>
      <c r="O9" s="7"/>
      <c r="P9" s="12" t="s">
        <v>30</v>
      </c>
      <c r="Q9" s="12" t="s">
        <v>30</v>
      </c>
      <c r="R9" s="12" t="s">
        <v>30</v>
      </c>
      <c r="S9" s="12" t="s">
        <v>30</v>
      </c>
      <c r="T9" s="12" t="s">
        <v>30</v>
      </c>
      <c r="U9" s="7"/>
      <c r="V9" s="7"/>
      <c r="W9" s="12" t="s">
        <v>30</v>
      </c>
      <c r="X9" s="12" t="s">
        <v>30</v>
      </c>
      <c r="Y9" s="12" t="s">
        <v>30</v>
      </c>
      <c r="Z9" s="12" t="s">
        <v>30</v>
      </c>
      <c r="AA9" s="12" t="s">
        <v>30</v>
      </c>
      <c r="AB9" s="7"/>
      <c r="AC9" s="7"/>
      <c r="AD9" s="12" t="s">
        <v>30</v>
      </c>
      <c r="AE9" s="12" t="s">
        <v>30</v>
      </c>
      <c r="AF9" s="12" t="s">
        <v>30</v>
      </c>
      <c r="AG9" s="12" t="s">
        <v>30</v>
      </c>
      <c r="AH9" s="12" t="s">
        <v>30</v>
      </c>
      <c r="AI9" s="7"/>
      <c r="AJ9" s="18"/>
    </row>
    <row r="10" spans="1:36" ht="24" customHeight="1" x14ac:dyDescent="0.4">
      <c r="A10" s="6" t="s">
        <v>57</v>
      </c>
      <c r="B10" s="17">
        <f t="shared" si="2"/>
        <v>168</v>
      </c>
      <c r="C10" s="17">
        <f t="shared" si="3"/>
        <v>168</v>
      </c>
      <c r="D10" s="17">
        <f t="shared" si="4"/>
        <v>0</v>
      </c>
      <c r="E10" s="17" t="str">
        <f>IFERROR(VLOOKUP(A10,Октябрь!A:AJ,36,FALSE),"")</f>
        <v>Пятид</v>
      </c>
      <c r="F10" s="12" t="s">
        <v>30</v>
      </c>
      <c r="G10" s="12" t="s">
        <v>30</v>
      </c>
      <c r="H10" s="7"/>
      <c r="I10" s="14" t="s">
        <v>39</v>
      </c>
      <c r="J10" s="12" t="s">
        <v>30</v>
      </c>
      <c r="K10" s="12" t="s">
        <v>30</v>
      </c>
      <c r="L10" s="12" t="s">
        <v>30</v>
      </c>
      <c r="M10" s="12" t="s">
        <v>30</v>
      </c>
      <c r="N10" s="7"/>
      <c r="O10" s="7"/>
      <c r="P10" s="12" t="s">
        <v>30</v>
      </c>
      <c r="Q10" s="12" t="s">
        <v>30</v>
      </c>
      <c r="R10" s="12" t="s">
        <v>30</v>
      </c>
      <c r="S10" s="12" t="s">
        <v>30</v>
      </c>
      <c r="T10" s="12" t="s">
        <v>30</v>
      </c>
      <c r="U10" s="7"/>
      <c r="V10" s="7"/>
      <c r="W10" s="12" t="s">
        <v>30</v>
      </c>
      <c r="X10" s="12" t="s">
        <v>30</v>
      </c>
      <c r="Y10" s="12" t="s">
        <v>30</v>
      </c>
      <c r="Z10" s="12" t="s">
        <v>30</v>
      </c>
      <c r="AA10" s="12" t="s">
        <v>30</v>
      </c>
      <c r="AB10" s="7"/>
      <c r="AC10" s="7"/>
      <c r="AD10" s="12" t="s">
        <v>30</v>
      </c>
      <c r="AE10" s="12" t="s">
        <v>30</v>
      </c>
      <c r="AF10" s="12" t="s">
        <v>30</v>
      </c>
      <c r="AG10" s="12" t="s">
        <v>30</v>
      </c>
      <c r="AH10" s="12" t="s">
        <v>30</v>
      </c>
      <c r="AI10" s="7"/>
      <c r="AJ10" s="18"/>
    </row>
    <row r="11" spans="1:36" ht="24" customHeight="1" x14ac:dyDescent="0.4">
      <c r="A11" s="6" t="s">
        <v>59</v>
      </c>
      <c r="B11" s="17">
        <f t="shared" si="2"/>
        <v>168</v>
      </c>
      <c r="C11" s="17">
        <f t="shared" si="3"/>
        <v>168</v>
      </c>
      <c r="D11" s="17">
        <f t="shared" si="4"/>
        <v>0</v>
      </c>
      <c r="E11" s="17" t="str">
        <f>IFERROR(VLOOKUP(A11,Октябрь!A:AJ,36,FALSE),"")</f>
        <v>Пятид</v>
      </c>
      <c r="F11" s="12" t="s">
        <v>30</v>
      </c>
      <c r="G11" s="12" t="s">
        <v>30</v>
      </c>
      <c r="H11" s="7"/>
      <c r="I11" s="14" t="s">
        <v>39</v>
      </c>
      <c r="J11" s="12" t="s">
        <v>30</v>
      </c>
      <c r="K11" s="12" t="s">
        <v>30</v>
      </c>
      <c r="L11" s="12" t="s">
        <v>30</v>
      </c>
      <c r="M11" s="12" t="s">
        <v>30</v>
      </c>
      <c r="N11" s="7"/>
      <c r="O11" s="7"/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30</v>
      </c>
      <c r="U11" s="7"/>
      <c r="V11" s="7"/>
      <c r="W11" s="12" t="s">
        <v>30</v>
      </c>
      <c r="X11" s="12" t="s">
        <v>30</v>
      </c>
      <c r="Y11" s="12" t="s">
        <v>30</v>
      </c>
      <c r="Z11" s="12" t="s">
        <v>30</v>
      </c>
      <c r="AA11" s="12" t="s">
        <v>30</v>
      </c>
      <c r="AB11" s="7"/>
      <c r="AC11" s="7"/>
      <c r="AD11" s="12" t="s">
        <v>30</v>
      </c>
      <c r="AE11" s="12" t="s">
        <v>30</v>
      </c>
      <c r="AF11" s="12" t="s">
        <v>30</v>
      </c>
      <c r="AG11" s="12" t="s">
        <v>30</v>
      </c>
      <c r="AH11" s="12" t="s">
        <v>30</v>
      </c>
      <c r="AI11" s="7"/>
      <c r="AJ11" s="18"/>
    </row>
    <row r="12" spans="1:36" ht="24" customHeight="1" x14ac:dyDescent="0.4">
      <c r="A12" s="6" t="s">
        <v>60</v>
      </c>
      <c r="B12" s="17">
        <f t="shared" si="2"/>
        <v>168</v>
      </c>
      <c r="C12" s="17">
        <f t="shared" si="3"/>
        <v>168</v>
      </c>
      <c r="D12" s="17">
        <f t="shared" si="4"/>
        <v>0</v>
      </c>
      <c r="E12" s="17" t="str">
        <f>IFERROR(VLOOKUP(A12,Октябрь!A:AJ,36,FALSE),"")</f>
        <v>Пятид</v>
      </c>
      <c r="F12" s="12" t="s">
        <v>30</v>
      </c>
      <c r="G12" s="12" t="s">
        <v>30</v>
      </c>
      <c r="H12" s="7"/>
      <c r="I12" s="14" t="s">
        <v>39</v>
      </c>
      <c r="J12" s="12" t="s">
        <v>30</v>
      </c>
      <c r="K12" s="12" t="s">
        <v>30</v>
      </c>
      <c r="L12" s="12" t="s">
        <v>30</v>
      </c>
      <c r="M12" s="12" t="s">
        <v>30</v>
      </c>
      <c r="N12" s="7"/>
      <c r="O12" s="7"/>
      <c r="P12" s="12" t="s">
        <v>30</v>
      </c>
      <c r="Q12" s="12" t="s">
        <v>30</v>
      </c>
      <c r="R12" s="12" t="s">
        <v>30</v>
      </c>
      <c r="S12" s="12" t="s">
        <v>30</v>
      </c>
      <c r="T12" s="12" t="s">
        <v>30</v>
      </c>
      <c r="U12" s="7"/>
      <c r="V12" s="7"/>
      <c r="W12" s="12" t="s">
        <v>30</v>
      </c>
      <c r="X12" s="12" t="s">
        <v>30</v>
      </c>
      <c r="Y12" s="12" t="s">
        <v>30</v>
      </c>
      <c r="Z12" s="12" t="s">
        <v>30</v>
      </c>
      <c r="AA12" s="12" t="s">
        <v>30</v>
      </c>
      <c r="AB12" s="7"/>
      <c r="AC12" s="7"/>
      <c r="AD12" s="12" t="s">
        <v>30</v>
      </c>
      <c r="AE12" s="12" t="s">
        <v>30</v>
      </c>
      <c r="AF12" s="12" t="s">
        <v>30</v>
      </c>
      <c r="AG12" s="12" t="s">
        <v>30</v>
      </c>
      <c r="AH12" s="12" t="s">
        <v>30</v>
      </c>
      <c r="AI12" s="7"/>
      <c r="AJ12" s="18"/>
    </row>
    <row r="13" spans="1:36" ht="24" customHeight="1" x14ac:dyDescent="0.4">
      <c r="A13" s="6" t="s">
        <v>61</v>
      </c>
      <c r="B13" s="55">
        <f t="shared" ref="B13" si="5">C13+D13</f>
        <v>168</v>
      </c>
      <c r="C13" s="55">
        <f t="shared" ref="C13" si="6">COUNTIF(F13:AJ13,"День")*11+COUNTIF(F13:AJ13,"Пятид")*8+
IF(E13="Ночь",2,0)+IF($AJ$1="",COUNTIF(F13:AH13,"Ночь")*3+IF(AI13="Ночь",1,0),COUNTIF(F13:AI13,"Ночь")*3+IF(AJ13="Ночь",1,0))</f>
        <v>168</v>
      </c>
      <c r="D13" s="55">
        <f t="shared" ref="D13" si="7">IF(E13="Ночь",6,0)+IF($AJ$1="",COUNTIF(F13:AH13,"Ночь")*8+IF(AI13="Ночь",2,0),COUNTIF(F13:AI13,"Ночь")*8+IF(AJ13="Ночь",2,0))</f>
        <v>0</v>
      </c>
      <c r="E13" s="55" t="str">
        <f>IFERROR(VLOOKUP(A13,Октябрь!A:AJ,36,FALSE),"")</f>
        <v>Пятид</v>
      </c>
      <c r="F13" s="12" t="s">
        <v>30</v>
      </c>
      <c r="G13" s="12" t="s">
        <v>30</v>
      </c>
      <c r="H13" s="7"/>
      <c r="I13" s="14" t="s">
        <v>39</v>
      </c>
      <c r="J13" s="12" t="s">
        <v>30</v>
      </c>
      <c r="K13" s="12" t="s">
        <v>30</v>
      </c>
      <c r="L13" s="12" t="s">
        <v>30</v>
      </c>
      <c r="M13" s="12" t="s">
        <v>30</v>
      </c>
      <c r="N13" s="7"/>
      <c r="O13" s="7"/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7"/>
      <c r="V13" s="7"/>
      <c r="W13" s="12" t="s">
        <v>30</v>
      </c>
      <c r="X13" s="12" t="s">
        <v>30</v>
      </c>
      <c r="Y13" s="12" t="s">
        <v>30</v>
      </c>
      <c r="Z13" s="12" t="s">
        <v>30</v>
      </c>
      <c r="AA13" s="12" t="s">
        <v>30</v>
      </c>
      <c r="AB13" s="7"/>
      <c r="AC13" s="7"/>
      <c r="AD13" s="12" t="s">
        <v>30</v>
      </c>
      <c r="AE13" s="12" t="s">
        <v>30</v>
      </c>
      <c r="AF13" s="12" t="s">
        <v>30</v>
      </c>
      <c r="AG13" s="12" t="s">
        <v>30</v>
      </c>
      <c r="AH13" s="12" t="s">
        <v>30</v>
      </c>
      <c r="AI13" s="7"/>
      <c r="AJ13" s="18"/>
    </row>
    <row r="17" spans="1:36" ht="15" thickBot="1" x14ac:dyDescent="0.45">
      <c r="A17" s="30" t="s">
        <v>67</v>
      </c>
      <c r="B17" s="62" t="str">
        <f>IF(B3=C18,"Индивидуальные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7" s="62"/>
      <c r="D17" s="62"/>
      <c r="E17" s="62"/>
      <c r="F17" s="62"/>
      <c r="G17" s="62"/>
      <c r="H17" s="62"/>
      <c r="I17" s="62"/>
      <c r="J17" s="62"/>
      <c r="K17" s="62"/>
    </row>
    <row r="18" spans="1:36" ht="15" thickBot="1" x14ac:dyDescent="0.45">
      <c r="A18" s="40" t="s">
        <v>51</v>
      </c>
      <c r="B18" s="41"/>
      <c r="C18" s="41">
        <f>SUM(C19:C38)</f>
        <v>1636</v>
      </c>
      <c r="D18" s="41"/>
      <c r="E18" s="42">
        <f t="shared" ref="E18:AI18" si="8">E1</f>
        <v>45596</v>
      </c>
      <c r="F18" s="42">
        <f t="shared" si="8"/>
        <v>45597</v>
      </c>
      <c r="G18" s="42">
        <f t="shared" si="8"/>
        <v>45598</v>
      </c>
      <c r="H18" s="42">
        <f t="shared" si="8"/>
        <v>45599</v>
      </c>
      <c r="I18" s="42">
        <f t="shared" si="8"/>
        <v>45600</v>
      </c>
      <c r="J18" s="42">
        <f t="shared" si="8"/>
        <v>45601</v>
      </c>
      <c r="K18" s="42">
        <f t="shared" si="8"/>
        <v>45602</v>
      </c>
      <c r="L18" s="42">
        <f t="shared" si="8"/>
        <v>45603</v>
      </c>
      <c r="M18" s="42">
        <f t="shared" si="8"/>
        <v>45604</v>
      </c>
      <c r="N18" s="42">
        <f t="shared" si="8"/>
        <v>45605</v>
      </c>
      <c r="O18" s="42">
        <f t="shared" si="8"/>
        <v>45606</v>
      </c>
      <c r="P18" s="42">
        <f t="shared" si="8"/>
        <v>45607</v>
      </c>
      <c r="Q18" s="42">
        <f t="shared" si="8"/>
        <v>45608</v>
      </c>
      <c r="R18" s="42">
        <f t="shared" si="8"/>
        <v>45609</v>
      </c>
      <c r="S18" s="42">
        <f t="shared" si="8"/>
        <v>45610</v>
      </c>
      <c r="T18" s="42">
        <f t="shared" si="8"/>
        <v>45611</v>
      </c>
      <c r="U18" s="42">
        <f t="shared" si="8"/>
        <v>45612</v>
      </c>
      <c r="V18" s="42">
        <f t="shared" si="8"/>
        <v>45613</v>
      </c>
      <c r="W18" s="42">
        <f t="shared" si="8"/>
        <v>45614</v>
      </c>
      <c r="X18" s="42">
        <f t="shared" si="8"/>
        <v>45615</v>
      </c>
      <c r="Y18" s="42">
        <f t="shared" si="8"/>
        <v>45616</v>
      </c>
      <c r="Z18" s="42">
        <f t="shared" si="8"/>
        <v>45617</v>
      </c>
      <c r="AA18" s="42">
        <f t="shared" si="8"/>
        <v>45618</v>
      </c>
      <c r="AB18" s="42">
        <f t="shared" si="8"/>
        <v>45619</v>
      </c>
      <c r="AC18" s="42">
        <f t="shared" si="8"/>
        <v>45620</v>
      </c>
      <c r="AD18" s="42">
        <f t="shared" si="8"/>
        <v>45621</v>
      </c>
      <c r="AE18" s="42">
        <f t="shared" si="8"/>
        <v>45622</v>
      </c>
      <c r="AF18" s="42">
        <f t="shared" si="8"/>
        <v>45623</v>
      </c>
      <c r="AG18" s="42">
        <f t="shared" si="8"/>
        <v>45624</v>
      </c>
      <c r="AH18" s="42">
        <f t="shared" si="8"/>
        <v>45625</v>
      </c>
      <c r="AI18" s="43">
        <f t="shared" si="8"/>
        <v>45626</v>
      </c>
      <c r="AJ18" s="43"/>
    </row>
    <row r="19" spans="1:36" ht="14.6" x14ac:dyDescent="0.4">
      <c r="A19" s="34" t="str">
        <f>A4</f>
        <v>Иванов Антон Викторович</v>
      </c>
      <c r="B19" s="35" t="s">
        <v>52</v>
      </c>
      <c r="C19" s="35">
        <f t="shared" ref="C19:C38" si="9">SUM(F19:AJ19)</f>
        <v>112</v>
      </c>
      <c r="D19" s="35"/>
      <c r="E19" s="48"/>
      <c r="F19" s="48">
        <f t="shared" ref="F19:AI19" si="10">IF(IF(F4="День",11,0)+IF(E4="Ночь",2,0)+IF(F4="Ночь",1,0)+IF(F4="Пятид",8,0)=0,"",IF(F4="День",11,0)+IF(E4="Ночь",2,0)+IF(F4="Ночь",1,0)+IF(F4="Пятид",8,0))</f>
        <v>11</v>
      </c>
      <c r="G19" s="48">
        <f t="shared" si="10"/>
        <v>11</v>
      </c>
      <c r="H19" s="48" t="str">
        <f t="shared" si="10"/>
        <v/>
      </c>
      <c r="I19" s="48">
        <f t="shared" si="10"/>
        <v>1</v>
      </c>
      <c r="J19" s="48">
        <f t="shared" si="10"/>
        <v>3</v>
      </c>
      <c r="K19" s="48">
        <f t="shared" si="10"/>
        <v>2</v>
      </c>
      <c r="L19" s="48" t="str">
        <f t="shared" si="10"/>
        <v/>
      </c>
      <c r="M19" s="48" t="str">
        <f t="shared" si="10"/>
        <v/>
      </c>
      <c r="N19" s="48">
        <f t="shared" si="10"/>
        <v>11</v>
      </c>
      <c r="O19" s="48">
        <f t="shared" si="10"/>
        <v>11</v>
      </c>
      <c r="P19" s="48" t="str">
        <f t="shared" si="10"/>
        <v/>
      </c>
      <c r="Q19" s="48">
        <f t="shared" si="10"/>
        <v>1</v>
      </c>
      <c r="R19" s="48">
        <f t="shared" si="10"/>
        <v>3</v>
      </c>
      <c r="S19" s="48">
        <f t="shared" si="10"/>
        <v>2</v>
      </c>
      <c r="T19" s="48" t="str">
        <f t="shared" si="10"/>
        <v/>
      </c>
      <c r="U19" s="48" t="str">
        <f t="shared" si="10"/>
        <v/>
      </c>
      <c r="V19" s="48">
        <f t="shared" si="10"/>
        <v>11</v>
      </c>
      <c r="W19" s="48">
        <f t="shared" si="10"/>
        <v>11</v>
      </c>
      <c r="X19" s="48" t="str">
        <f t="shared" si="10"/>
        <v/>
      </c>
      <c r="Y19" s="48">
        <f t="shared" si="10"/>
        <v>1</v>
      </c>
      <c r="Z19" s="48">
        <f t="shared" si="10"/>
        <v>3</v>
      </c>
      <c r="AA19" s="48">
        <f t="shared" si="10"/>
        <v>2</v>
      </c>
      <c r="AB19" s="48" t="str">
        <f t="shared" si="10"/>
        <v/>
      </c>
      <c r="AC19" s="48" t="str">
        <f t="shared" si="10"/>
        <v/>
      </c>
      <c r="AD19" s="48">
        <f t="shared" si="10"/>
        <v>11</v>
      </c>
      <c r="AE19" s="48">
        <f t="shared" si="10"/>
        <v>11</v>
      </c>
      <c r="AF19" s="48" t="str">
        <f t="shared" si="10"/>
        <v/>
      </c>
      <c r="AG19" s="48">
        <f t="shared" si="10"/>
        <v>1</v>
      </c>
      <c r="AH19" s="48">
        <f t="shared" si="10"/>
        <v>3</v>
      </c>
      <c r="AI19" s="49">
        <f t="shared" si="10"/>
        <v>2</v>
      </c>
      <c r="AJ19" s="49"/>
    </row>
    <row r="20" spans="1:36" ht="15" thickBot="1" x14ac:dyDescent="0.45">
      <c r="A20" s="36"/>
      <c r="B20" s="37" t="s">
        <v>53</v>
      </c>
      <c r="C20" s="37">
        <f t="shared" si="9"/>
        <v>64</v>
      </c>
      <c r="D20" s="37"/>
      <c r="E20" s="38"/>
      <c r="F20" s="38" t="str">
        <f t="shared" ref="F20:AI20" si="11">IF(IF(E4="Ночь",6,0)+IF(F4="Ночь",2,0)=0,"",IF(E4="Ночь",6,0)+IF(F4="Ночь",2,0))</f>
        <v/>
      </c>
      <c r="G20" s="38" t="str">
        <f t="shared" si="11"/>
        <v/>
      </c>
      <c r="H20" s="38" t="str">
        <f t="shared" si="11"/>
        <v/>
      </c>
      <c r="I20" s="38">
        <f t="shared" si="11"/>
        <v>2</v>
      </c>
      <c r="J20" s="38">
        <f t="shared" si="11"/>
        <v>8</v>
      </c>
      <c r="K20" s="38">
        <f t="shared" si="11"/>
        <v>6</v>
      </c>
      <c r="L20" s="38" t="str">
        <f t="shared" si="11"/>
        <v/>
      </c>
      <c r="M20" s="38" t="str">
        <f t="shared" si="11"/>
        <v/>
      </c>
      <c r="N20" s="38" t="str">
        <f t="shared" si="11"/>
        <v/>
      </c>
      <c r="O20" s="38" t="str">
        <f t="shared" si="11"/>
        <v/>
      </c>
      <c r="P20" s="38" t="str">
        <f t="shared" si="11"/>
        <v/>
      </c>
      <c r="Q20" s="38">
        <f t="shared" si="11"/>
        <v>2</v>
      </c>
      <c r="R20" s="38">
        <f t="shared" si="11"/>
        <v>8</v>
      </c>
      <c r="S20" s="38">
        <f t="shared" si="11"/>
        <v>6</v>
      </c>
      <c r="T20" s="38" t="str">
        <f t="shared" si="11"/>
        <v/>
      </c>
      <c r="U20" s="38" t="str">
        <f t="shared" si="11"/>
        <v/>
      </c>
      <c r="V20" s="38" t="str">
        <f t="shared" si="11"/>
        <v/>
      </c>
      <c r="W20" s="38" t="str">
        <f t="shared" si="11"/>
        <v/>
      </c>
      <c r="X20" s="38" t="str">
        <f t="shared" si="11"/>
        <v/>
      </c>
      <c r="Y20" s="38">
        <f t="shared" si="11"/>
        <v>2</v>
      </c>
      <c r="Z20" s="38">
        <f t="shared" si="11"/>
        <v>8</v>
      </c>
      <c r="AA20" s="38">
        <f t="shared" si="11"/>
        <v>6</v>
      </c>
      <c r="AB20" s="38" t="str">
        <f t="shared" si="11"/>
        <v/>
      </c>
      <c r="AC20" s="38" t="str">
        <f t="shared" si="11"/>
        <v/>
      </c>
      <c r="AD20" s="38" t="str">
        <f t="shared" si="11"/>
        <v/>
      </c>
      <c r="AE20" s="38" t="str">
        <f t="shared" si="11"/>
        <v/>
      </c>
      <c r="AF20" s="38" t="str">
        <f t="shared" si="11"/>
        <v/>
      </c>
      <c r="AG20" s="38">
        <f t="shared" si="11"/>
        <v>2</v>
      </c>
      <c r="AH20" s="38">
        <f t="shared" si="11"/>
        <v>8</v>
      </c>
      <c r="AI20" s="39">
        <f t="shared" si="11"/>
        <v>6</v>
      </c>
      <c r="AJ20" s="39"/>
    </row>
    <row r="21" spans="1:36" ht="14.6" x14ac:dyDescent="0.4">
      <c r="A21" s="34" t="str">
        <f>A5</f>
        <v>Новоселов Егор Станиславовчи</v>
      </c>
      <c r="B21" s="35" t="s">
        <v>52</v>
      </c>
      <c r="C21" s="35">
        <f t="shared" si="9"/>
        <v>107</v>
      </c>
      <c r="D21" s="35"/>
      <c r="E21" s="48"/>
      <c r="F21" s="48" t="str">
        <f t="shared" ref="F21:AI21" si="12">IF(IF(F5="День",11,0)+IF(E5="Ночь",2,0)+IF(F5="Ночь",1,0)+IF(F5="Пятид",8,0)=0,"",IF(F5="День",11,0)+IF(E5="Ночь",2,0)+IF(F5="Ночь",1,0)+IF(F5="Пятид",8,0))</f>
        <v/>
      </c>
      <c r="G21" s="48" t="str">
        <f t="shared" si="12"/>
        <v/>
      </c>
      <c r="H21" s="48">
        <f t="shared" si="12"/>
        <v>11</v>
      </c>
      <c r="I21" s="48">
        <f t="shared" si="12"/>
        <v>11</v>
      </c>
      <c r="J21" s="48" t="str">
        <f t="shared" si="12"/>
        <v/>
      </c>
      <c r="K21" s="48">
        <f t="shared" si="12"/>
        <v>1</v>
      </c>
      <c r="L21" s="48">
        <f t="shared" si="12"/>
        <v>3</v>
      </c>
      <c r="M21" s="48">
        <f t="shared" si="12"/>
        <v>2</v>
      </c>
      <c r="N21" s="48" t="str">
        <f t="shared" si="12"/>
        <v/>
      </c>
      <c r="O21" s="48" t="str">
        <f t="shared" si="12"/>
        <v/>
      </c>
      <c r="P21" s="48">
        <f t="shared" si="12"/>
        <v>11</v>
      </c>
      <c r="Q21" s="48">
        <f t="shared" si="12"/>
        <v>11</v>
      </c>
      <c r="R21" s="48" t="str">
        <f t="shared" si="12"/>
        <v/>
      </c>
      <c r="S21" s="48">
        <f t="shared" si="12"/>
        <v>1</v>
      </c>
      <c r="T21" s="48">
        <f t="shared" si="12"/>
        <v>3</v>
      </c>
      <c r="U21" s="48">
        <f t="shared" si="12"/>
        <v>2</v>
      </c>
      <c r="V21" s="48" t="str">
        <f t="shared" si="12"/>
        <v/>
      </c>
      <c r="W21" s="48" t="str">
        <f t="shared" si="12"/>
        <v/>
      </c>
      <c r="X21" s="48">
        <f t="shared" si="12"/>
        <v>11</v>
      </c>
      <c r="Y21" s="48">
        <f t="shared" si="12"/>
        <v>11</v>
      </c>
      <c r="Z21" s="48" t="str">
        <f t="shared" si="12"/>
        <v/>
      </c>
      <c r="AA21" s="48">
        <f t="shared" si="12"/>
        <v>1</v>
      </c>
      <c r="AB21" s="48">
        <f t="shared" si="12"/>
        <v>3</v>
      </c>
      <c r="AC21" s="48">
        <f t="shared" si="12"/>
        <v>2</v>
      </c>
      <c r="AD21" s="48" t="str">
        <f t="shared" si="12"/>
        <v/>
      </c>
      <c r="AE21" s="48" t="str">
        <f t="shared" si="12"/>
        <v/>
      </c>
      <c r="AF21" s="48">
        <f t="shared" si="12"/>
        <v>11</v>
      </c>
      <c r="AG21" s="48">
        <f t="shared" si="12"/>
        <v>11</v>
      </c>
      <c r="AH21" s="48" t="str">
        <f t="shared" si="12"/>
        <v/>
      </c>
      <c r="AI21" s="49">
        <f t="shared" si="12"/>
        <v>1</v>
      </c>
      <c r="AJ21" s="49"/>
    </row>
    <row r="22" spans="1:36" ht="15" thickBot="1" x14ac:dyDescent="0.45">
      <c r="A22" s="36"/>
      <c r="B22" s="37" t="s">
        <v>53</v>
      </c>
      <c r="C22" s="37">
        <f t="shared" si="9"/>
        <v>50</v>
      </c>
      <c r="D22" s="37"/>
      <c r="E22" s="38"/>
      <c r="F22" s="38" t="str">
        <f t="shared" ref="F22:AI22" si="13">IF(IF(E5="Ночь",6,0)+IF(F5="Ночь",2,0)=0,"",IF(E5="Ночь",6,0)+IF(F5="Ночь",2,0))</f>
        <v/>
      </c>
      <c r="G22" s="38" t="str">
        <f t="shared" si="13"/>
        <v/>
      </c>
      <c r="H22" s="38" t="str">
        <f t="shared" si="13"/>
        <v/>
      </c>
      <c r="I22" s="38" t="str">
        <f t="shared" si="13"/>
        <v/>
      </c>
      <c r="J22" s="38" t="str">
        <f t="shared" si="13"/>
        <v/>
      </c>
      <c r="K22" s="38">
        <f t="shared" si="13"/>
        <v>2</v>
      </c>
      <c r="L22" s="38">
        <f t="shared" si="13"/>
        <v>8</v>
      </c>
      <c r="M22" s="38">
        <f t="shared" si="13"/>
        <v>6</v>
      </c>
      <c r="N22" s="38" t="str">
        <f t="shared" si="13"/>
        <v/>
      </c>
      <c r="O22" s="38" t="str">
        <f t="shared" si="13"/>
        <v/>
      </c>
      <c r="P22" s="38" t="str">
        <f t="shared" si="13"/>
        <v/>
      </c>
      <c r="Q22" s="38" t="str">
        <f t="shared" si="13"/>
        <v/>
      </c>
      <c r="R22" s="38" t="str">
        <f t="shared" si="13"/>
        <v/>
      </c>
      <c r="S22" s="38">
        <f t="shared" si="13"/>
        <v>2</v>
      </c>
      <c r="T22" s="38">
        <f t="shared" si="13"/>
        <v>8</v>
      </c>
      <c r="U22" s="38">
        <f t="shared" si="13"/>
        <v>6</v>
      </c>
      <c r="V22" s="38" t="str">
        <f t="shared" si="13"/>
        <v/>
      </c>
      <c r="W22" s="38" t="str">
        <f t="shared" si="13"/>
        <v/>
      </c>
      <c r="X22" s="38" t="str">
        <f t="shared" si="13"/>
        <v/>
      </c>
      <c r="Y22" s="38" t="str">
        <f t="shared" si="13"/>
        <v/>
      </c>
      <c r="Z22" s="38" t="str">
        <f t="shared" si="13"/>
        <v/>
      </c>
      <c r="AA22" s="38">
        <f t="shared" si="13"/>
        <v>2</v>
      </c>
      <c r="AB22" s="38">
        <f t="shared" si="13"/>
        <v>8</v>
      </c>
      <c r="AC22" s="38">
        <f t="shared" si="13"/>
        <v>6</v>
      </c>
      <c r="AD22" s="38" t="str">
        <f t="shared" si="13"/>
        <v/>
      </c>
      <c r="AE22" s="38" t="str">
        <f t="shared" si="13"/>
        <v/>
      </c>
      <c r="AF22" s="38" t="str">
        <f t="shared" si="13"/>
        <v/>
      </c>
      <c r="AG22" s="38" t="str">
        <f t="shared" si="13"/>
        <v/>
      </c>
      <c r="AH22" s="38" t="str">
        <f t="shared" si="13"/>
        <v/>
      </c>
      <c r="AI22" s="39">
        <f t="shared" si="13"/>
        <v>2</v>
      </c>
      <c r="AJ22" s="39"/>
    </row>
    <row r="23" spans="1:36" ht="14.6" x14ac:dyDescent="0.4">
      <c r="A23" s="34" t="str">
        <f>A6</f>
        <v>Масленников Даниил Андреевич</v>
      </c>
      <c r="B23" s="35" t="s">
        <v>52</v>
      </c>
      <c r="C23" s="35">
        <f t="shared" si="9"/>
        <v>111</v>
      </c>
      <c r="D23" s="35"/>
      <c r="E23" s="48"/>
      <c r="F23" s="48">
        <f t="shared" ref="F23:AJ23" si="14">IF(IF(F6="День",11,0)+IF(E6="Ночь",2,0)+IF(F6="Ночь",1,0)+IF(F6="Пятид",8,0)=0,"",IF(F6="День",11,0)+IF(E6="Ночь",2,0)+IF(F6="Ночь",1,0)+IF(F6="Пятид",8,0))</f>
        <v>3</v>
      </c>
      <c r="G23" s="48">
        <f t="shared" si="14"/>
        <v>2</v>
      </c>
      <c r="H23" s="48" t="str">
        <f t="shared" si="14"/>
        <v/>
      </c>
      <c r="I23" s="48" t="str">
        <f t="shared" si="14"/>
        <v/>
      </c>
      <c r="J23" s="48">
        <f t="shared" si="14"/>
        <v>11</v>
      </c>
      <c r="K23" s="48">
        <f t="shared" si="14"/>
        <v>11</v>
      </c>
      <c r="L23" s="48" t="str">
        <f t="shared" si="14"/>
        <v/>
      </c>
      <c r="M23" s="48">
        <f t="shared" si="14"/>
        <v>1</v>
      </c>
      <c r="N23" s="48">
        <f t="shared" si="14"/>
        <v>3</v>
      </c>
      <c r="O23" s="48">
        <f t="shared" si="14"/>
        <v>2</v>
      </c>
      <c r="P23" s="48" t="str">
        <f t="shared" si="14"/>
        <v/>
      </c>
      <c r="Q23" s="48" t="str">
        <f t="shared" si="14"/>
        <v/>
      </c>
      <c r="R23" s="48">
        <f t="shared" si="14"/>
        <v>11</v>
      </c>
      <c r="S23" s="48">
        <f t="shared" si="14"/>
        <v>11</v>
      </c>
      <c r="T23" s="48" t="str">
        <f t="shared" si="14"/>
        <v/>
      </c>
      <c r="U23" s="48">
        <f t="shared" si="14"/>
        <v>1</v>
      </c>
      <c r="V23" s="48">
        <f t="shared" si="14"/>
        <v>3</v>
      </c>
      <c r="W23" s="48">
        <f t="shared" si="14"/>
        <v>2</v>
      </c>
      <c r="X23" s="48" t="str">
        <f t="shared" si="14"/>
        <v/>
      </c>
      <c r="Y23" s="48" t="str">
        <f t="shared" si="14"/>
        <v/>
      </c>
      <c r="Z23" s="48">
        <f t="shared" si="14"/>
        <v>11</v>
      </c>
      <c r="AA23" s="48">
        <f t="shared" si="14"/>
        <v>11</v>
      </c>
      <c r="AB23" s="48" t="str">
        <f t="shared" si="14"/>
        <v/>
      </c>
      <c r="AC23" s="48">
        <f t="shared" si="14"/>
        <v>1</v>
      </c>
      <c r="AD23" s="48">
        <f t="shared" si="14"/>
        <v>3</v>
      </c>
      <c r="AE23" s="48">
        <f t="shared" si="14"/>
        <v>2</v>
      </c>
      <c r="AF23" s="48" t="str">
        <f t="shared" si="14"/>
        <v/>
      </c>
      <c r="AG23" s="48" t="str">
        <f t="shared" si="14"/>
        <v/>
      </c>
      <c r="AH23" s="48">
        <f t="shared" si="14"/>
        <v>11</v>
      </c>
      <c r="AI23" s="49">
        <f t="shared" si="14"/>
        <v>11</v>
      </c>
      <c r="AJ23" s="49" t="str">
        <f t="shared" si="14"/>
        <v/>
      </c>
    </row>
    <row r="24" spans="1:36" ht="15" thickBot="1" x14ac:dyDescent="0.45">
      <c r="A24" s="36"/>
      <c r="B24" s="37" t="s">
        <v>53</v>
      </c>
      <c r="C24" s="37">
        <f t="shared" si="9"/>
        <v>62</v>
      </c>
      <c r="D24" s="37"/>
      <c r="E24" s="38"/>
      <c r="F24" s="38">
        <f t="shared" ref="F24:AJ24" si="15">IF(IF(E6="Ночь",6,0)+IF(F6="Ночь",2,0)=0,"",IF(E6="Ночь",6,0)+IF(F6="Ночь",2,0))</f>
        <v>8</v>
      </c>
      <c r="G24" s="38">
        <f t="shared" si="15"/>
        <v>6</v>
      </c>
      <c r="H24" s="38" t="str">
        <f t="shared" si="15"/>
        <v/>
      </c>
      <c r="I24" s="38" t="str">
        <f t="shared" si="15"/>
        <v/>
      </c>
      <c r="J24" s="38" t="str">
        <f t="shared" si="15"/>
        <v/>
      </c>
      <c r="K24" s="38" t="str">
        <f t="shared" si="15"/>
        <v/>
      </c>
      <c r="L24" s="38" t="str">
        <f t="shared" si="15"/>
        <v/>
      </c>
      <c r="M24" s="38">
        <f t="shared" si="15"/>
        <v>2</v>
      </c>
      <c r="N24" s="38">
        <f t="shared" si="15"/>
        <v>8</v>
      </c>
      <c r="O24" s="38">
        <f t="shared" si="15"/>
        <v>6</v>
      </c>
      <c r="P24" s="38" t="str">
        <f t="shared" si="15"/>
        <v/>
      </c>
      <c r="Q24" s="38" t="str">
        <f t="shared" si="15"/>
        <v/>
      </c>
      <c r="R24" s="38" t="str">
        <f t="shared" si="15"/>
        <v/>
      </c>
      <c r="S24" s="38" t="str">
        <f t="shared" si="15"/>
        <v/>
      </c>
      <c r="T24" s="38" t="str">
        <f t="shared" si="15"/>
        <v/>
      </c>
      <c r="U24" s="38">
        <f t="shared" si="15"/>
        <v>2</v>
      </c>
      <c r="V24" s="38">
        <f t="shared" si="15"/>
        <v>8</v>
      </c>
      <c r="W24" s="38">
        <f t="shared" si="15"/>
        <v>6</v>
      </c>
      <c r="X24" s="38" t="str">
        <f t="shared" si="15"/>
        <v/>
      </c>
      <c r="Y24" s="38" t="str">
        <f t="shared" si="15"/>
        <v/>
      </c>
      <c r="Z24" s="38" t="str">
        <f t="shared" si="15"/>
        <v/>
      </c>
      <c r="AA24" s="38" t="str">
        <f t="shared" si="15"/>
        <v/>
      </c>
      <c r="AB24" s="38" t="str">
        <f t="shared" si="15"/>
        <v/>
      </c>
      <c r="AC24" s="38">
        <f t="shared" si="15"/>
        <v>2</v>
      </c>
      <c r="AD24" s="38">
        <f t="shared" si="15"/>
        <v>8</v>
      </c>
      <c r="AE24" s="38">
        <f t="shared" si="15"/>
        <v>6</v>
      </c>
      <c r="AF24" s="38" t="str">
        <f t="shared" si="15"/>
        <v/>
      </c>
      <c r="AG24" s="38" t="str">
        <f t="shared" si="15"/>
        <v/>
      </c>
      <c r="AH24" s="38" t="str">
        <f t="shared" si="15"/>
        <v/>
      </c>
      <c r="AI24" s="39" t="str">
        <f t="shared" si="15"/>
        <v/>
      </c>
      <c r="AJ24" s="39" t="str">
        <f t="shared" si="15"/>
        <v/>
      </c>
    </row>
    <row r="25" spans="1:36" ht="14.6" x14ac:dyDescent="0.4">
      <c r="A25" s="34" t="str">
        <f>A7</f>
        <v>Плинто Евгений Дмитриевич</v>
      </c>
      <c r="B25" s="35" t="s">
        <v>52</v>
      </c>
      <c r="C25" s="35">
        <f t="shared" si="9"/>
        <v>90</v>
      </c>
      <c r="D25" s="35"/>
      <c r="E25" s="48"/>
      <c r="F25" s="48" t="str">
        <f t="shared" ref="F25:AJ25" si="16">IF(IF(F7="День",11,0)+IF(E7="Ночь",2,0)+IF(F7="Ночь",1,0)+IF(F7="Пятид",8,0)=0,"",IF(F7="День",11,0)+IF(E7="Ночь",2,0)+IF(F7="Ночь",1,0)+IF(F7="Пятид",8,0))</f>
        <v/>
      </c>
      <c r="G25" s="48">
        <f t="shared" si="16"/>
        <v>1</v>
      </c>
      <c r="H25" s="48">
        <f t="shared" si="16"/>
        <v>3</v>
      </c>
      <c r="I25" s="48">
        <f t="shared" si="16"/>
        <v>2</v>
      </c>
      <c r="J25" s="48" t="str">
        <f t="shared" si="16"/>
        <v/>
      </c>
      <c r="K25" s="48" t="str">
        <f t="shared" si="16"/>
        <v/>
      </c>
      <c r="L25" s="48">
        <f t="shared" si="16"/>
        <v>11</v>
      </c>
      <c r="M25" s="48">
        <f t="shared" si="16"/>
        <v>11</v>
      </c>
      <c r="N25" s="48" t="str">
        <f t="shared" si="16"/>
        <v/>
      </c>
      <c r="O25" s="48">
        <f t="shared" si="16"/>
        <v>1</v>
      </c>
      <c r="P25" s="48">
        <f t="shared" si="16"/>
        <v>3</v>
      </c>
      <c r="Q25" s="48">
        <f t="shared" si="16"/>
        <v>2</v>
      </c>
      <c r="R25" s="48" t="str">
        <f t="shared" si="16"/>
        <v/>
      </c>
      <c r="S25" s="48" t="str">
        <f t="shared" si="16"/>
        <v/>
      </c>
      <c r="T25" s="48">
        <f t="shared" si="16"/>
        <v>11</v>
      </c>
      <c r="U25" s="48">
        <f t="shared" si="16"/>
        <v>11</v>
      </c>
      <c r="V25" s="48" t="str">
        <f t="shared" si="16"/>
        <v/>
      </c>
      <c r="W25" s="48">
        <f t="shared" si="16"/>
        <v>1</v>
      </c>
      <c r="X25" s="48">
        <f t="shared" si="16"/>
        <v>3</v>
      </c>
      <c r="Y25" s="48">
        <f t="shared" si="16"/>
        <v>2</v>
      </c>
      <c r="Z25" s="48" t="str">
        <f t="shared" si="16"/>
        <v/>
      </c>
      <c r="AA25" s="48" t="str">
        <f t="shared" si="16"/>
        <v/>
      </c>
      <c r="AB25" s="48">
        <f t="shared" si="16"/>
        <v>11</v>
      </c>
      <c r="AC25" s="48">
        <f t="shared" si="16"/>
        <v>11</v>
      </c>
      <c r="AD25" s="48" t="str">
        <f t="shared" si="16"/>
        <v/>
      </c>
      <c r="AE25" s="48">
        <f t="shared" si="16"/>
        <v>1</v>
      </c>
      <c r="AF25" s="48">
        <f t="shared" si="16"/>
        <v>3</v>
      </c>
      <c r="AG25" s="48">
        <f t="shared" si="16"/>
        <v>2</v>
      </c>
      <c r="AH25" s="48" t="str">
        <f t="shared" si="16"/>
        <v/>
      </c>
      <c r="AI25" s="49" t="str">
        <f t="shared" si="16"/>
        <v/>
      </c>
      <c r="AJ25" s="49" t="str">
        <f t="shared" si="16"/>
        <v/>
      </c>
    </row>
    <row r="26" spans="1:36" ht="15" thickBot="1" x14ac:dyDescent="0.45">
      <c r="A26" s="36"/>
      <c r="B26" s="37" t="s">
        <v>53</v>
      </c>
      <c r="C26" s="37">
        <f t="shared" si="9"/>
        <v>64</v>
      </c>
      <c r="D26" s="37"/>
      <c r="E26" s="38"/>
      <c r="F26" s="38" t="str">
        <f t="shared" ref="F26:AJ26" si="17">IF(IF(E7="Ночь",6,0)+IF(F7="Ночь",2,0)=0,"",IF(E7="Ночь",6,0)+IF(F7="Ночь",2,0))</f>
        <v/>
      </c>
      <c r="G26" s="38">
        <f t="shared" si="17"/>
        <v>2</v>
      </c>
      <c r="H26" s="38">
        <f t="shared" si="17"/>
        <v>8</v>
      </c>
      <c r="I26" s="38">
        <f t="shared" si="17"/>
        <v>6</v>
      </c>
      <c r="J26" s="38" t="str">
        <f t="shared" si="17"/>
        <v/>
      </c>
      <c r="K26" s="38" t="str">
        <f t="shared" si="17"/>
        <v/>
      </c>
      <c r="L26" s="38" t="str">
        <f t="shared" si="17"/>
        <v/>
      </c>
      <c r="M26" s="38" t="str">
        <f t="shared" si="17"/>
        <v/>
      </c>
      <c r="N26" s="38" t="str">
        <f t="shared" si="17"/>
        <v/>
      </c>
      <c r="O26" s="38">
        <f t="shared" si="17"/>
        <v>2</v>
      </c>
      <c r="P26" s="38">
        <f t="shared" si="17"/>
        <v>8</v>
      </c>
      <c r="Q26" s="38">
        <f t="shared" si="17"/>
        <v>6</v>
      </c>
      <c r="R26" s="38" t="str">
        <f t="shared" si="17"/>
        <v/>
      </c>
      <c r="S26" s="38" t="str">
        <f t="shared" si="17"/>
        <v/>
      </c>
      <c r="T26" s="38" t="str">
        <f t="shared" si="17"/>
        <v/>
      </c>
      <c r="U26" s="38" t="str">
        <f t="shared" si="17"/>
        <v/>
      </c>
      <c r="V26" s="38" t="str">
        <f t="shared" si="17"/>
        <v/>
      </c>
      <c r="W26" s="38">
        <f t="shared" si="17"/>
        <v>2</v>
      </c>
      <c r="X26" s="38">
        <f t="shared" si="17"/>
        <v>8</v>
      </c>
      <c r="Y26" s="38">
        <f t="shared" si="17"/>
        <v>6</v>
      </c>
      <c r="Z26" s="38" t="str">
        <f t="shared" si="17"/>
        <v/>
      </c>
      <c r="AA26" s="38" t="str">
        <f t="shared" si="17"/>
        <v/>
      </c>
      <c r="AB26" s="38" t="str">
        <f t="shared" si="17"/>
        <v/>
      </c>
      <c r="AC26" s="38" t="str">
        <f t="shared" si="17"/>
        <v/>
      </c>
      <c r="AD26" s="38" t="str">
        <f t="shared" si="17"/>
        <v/>
      </c>
      <c r="AE26" s="38">
        <f t="shared" si="17"/>
        <v>2</v>
      </c>
      <c r="AF26" s="38">
        <f t="shared" si="17"/>
        <v>8</v>
      </c>
      <c r="AG26" s="38">
        <f t="shared" si="17"/>
        <v>6</v>
      </c>
      <c r="AH26" s="38" t="str">
        <f t="shared" si="17"/>
        <v/>
      </c>
      <c r="AI26" s="39" t="str">
        <f t="shared" si="17"/>
        <v/>
      </c>
      <c r="AJ26" s="39" t="str">
        <f t="shared" si="17"/>
        <v/>
      </c>
    </row>
    <row r="27" spans="1:36" ht="14.6" x14ac:dyDescent="0.4">
      <c r="A27" s="34" t="str">
        <f>A8</f>
        <v>Харченко Алексей Эдуардович</v>
      </c>
      <c r="B27" s="35" t="s">
        <v>52</v>
      </c>
      <c r="C27" s="35">
        <f t="shared" si="9"/>
        <v>168</v>
      </c>
      <c r="D27" s="35"/>
      <c r="E27" s="48"/>
      <c r="F27" s="48">
        <f t="shared" ref="F27:AJ27" si="18">IF(IF(F8="День",11,0)+IF(E8="Ночь",2,0)+IF(F8="Ночь",1,0)+IF(F8="Пятид",8,0)=0,"",IF(F8="День",11,0)+IF(E8="Ночь",2,0)+IF(F8="Ночь",1,0)+IF(F8="Пятид",8,0))</f>
        <v>8</v>
      </c>
      <c r="G27" s="48">
        <f t="shared" si="18"/>
        <v>8</v>
      </c>
      <c r="H27" s="48" t="str">
        <f t="shared" si="18"/>
        <v/>
      </c>
      <c r="I27" s="48" t="str">
        <f t="shared" si="18"/>
        <v/>
      </c>
      <c r="J27" s="48">
        <f t="shared" si="18"/>
        <v>8</v>
      </c>
      <c r="K27" s="48">
        <f t="shared" si="18"/>
        <v>8</v>
      </c>
      <c r="L27" s="48">
        <f t="shared" si="18"/>
        <v>8</v>
      </c>
      <c r="M27" s="48">
        <f t="shared" si="18"/>
        <v>8</v>
      </c>
      <c r="N27" s="48" t="str">
        <f t="shared" si="18"/>
        <v/>
      </c>
      <c r="O27" s="48" t="str">
        <f t="shared" si="18"/>
        <v/>
      </c>
      <c r="P27" s="48">
        <f t="shared" si="18"/>
        <v>8</v>
      </c>
      <c r="Q27" s="48">
        <f t="shared" si="18"/>
        <v>8</v>
      </c>
      <c r="R27" s="48">
        <f t="shared" si="18"/>
        <v>8</v>
      </c>
      <c r="S27" s="48">
        <f t="shared" si="18"/>
        <v>8</v>
      </c>
      <c r="T27" s="48">
        <f t="shared" si="18"/>
        <v>8</v>
      </c>
      <c r="U27" s="48" t="str">
        <f t="shared" si="18"/>
        <v/>
      </c>
      <c r="V27" s="48" t="str">
        <f t="shared" si="18"/>
        <v/>
      </c>
      <c r="W27" s="48">
        <f t="shared" si="18"/>
        <v>8</v>
      </c>
      <c r="X27" s="48">
        <f t="shared" si="18"/>
        <v>8</v>
      </c>
      <c r="Y27" s="48">
        <f t="shared" si="18"/>
        <v>8</v>
      </c>
      <c r="Z27" s="48">
        <f t="shared" si="18"/>
        <v>8</v>
      </c>
      <c r="AA27" s="48">
        <f t="shared" si="18"/>
        <v>8</v>
      </c>
      <c r="AB27" s="48" t="str">
        <f t="shared" si="18"/>
        <v/>
      </c>
      <c r="AC27" s="48" t="str">
        <f t="shared" si="18"/>
        <v/>
      </c>
      <c r="AD27" s="48">
        <f t="shared" si="18"/>
        <v>8</v>
      </c>
      <c r="AE27" s="48">
        <f t="shared" si="18"/>
        <v>8</v>
      </c>
      <c r="AF27" s="48">
        <f t="shared" si="18"/>
        <v>8</v>
      </c>
      <c r="AG27" s="48">
        <f t="shared" si="18"/>
        <v>8</v>
      </c>
      <c r="AH27" s="48">
        <f t="shared" si="18"/>
        <v>8</v>
      </c>
      <c r="AI27" s="49" t="str">
        <f t="shared" si="18"/>
        <v/>
      </c>
      <c r="AJ27" s="49" t="str">
        <f t="shared" si="18"/>
        <v/>
      </c>
    </row>
    <row r="28" spans="1:36" ht="15" thickBot="1" x14ac:dyDescent="0.45">
      <c r="A28" s="36"/>
      <c r="B28" s="37" t="s">
        <v>53</v>
      </c>
      <c r="C28" s="37">
        <f t="shared" si="9"/>
        <v>0</v>
      </c>
      <c r="D28" s="37"/>
      <c r="E28" s="38"/>
      <c r="F28" s="38" t="str">
        <f t="shared" ref="F28:AJ28" si="19">IF(IF(E8="Ночь",6,0)+IF(F8="Ночь",2,0)=0,"",IF(E8="Ночь",6,0)+IF(F8="Ночь",2,0))</f>
        <v/>
      </c>
      <c r="G28" s="38" t="str">
        <f t="shared" si="19"/>
        <v/>
      </c>
      <c r="H28" s="38" t="str">
        <f t="shared" si="19"/>
        <v/>
      </c>
      <c r="I28" s="38" t="str">
        <f t="shared" si="19"/>
        <v/>
      </c>
      <c r="J28" s="38" t="str">
        <f t="shared" si="19"/>
        <v/>
      </c>
      <c r="K28" s="38" t="str">
        <f t="shared" si="19"/>
        <v/>
      </c>
      <c r="L28" s="38" t="str">
        <f t="shared" si="19"/>
        <v/>
      </c>
      <c r="M28" s="38" t="str">
        <f t="shared" si="19"/>
        <v/>
      </c>
      <c r="N28" s="38" t="str">
        <f t="shared" si="19"/>
        <v/>
      </c>
      <c r="O28" s="38" t="str">
        <f t="shared" si="19"/>
        <v/>
      </c>
      <c r="P28" s="38" t="str">
        <f t="shared" si="19"/>
        <v/>
      </c>
      <c r="Q28" s="38" t="str">
        <f t="shared" si="19"/>
        <v/>
      </c>
      <c r="R28" s="38" t="str">
        <f t="shared" si="19"/>
        <v/>
      </c>
      <c r="S28" s="38" t="str">
        <f t="shared" si="19"/>
        <v/>
      </c>
      <c r="T28" s="38" t="str">
        <f t="shared" si="19"/>
        <v/>
      </c>
      <c r="U28" s="38" t="str">
        <f t="shared" si="19"/>
        <v/>
      </c>
      <c r="V28" s="38" t="str">
        <f t="shared" si="19"/>
        <v/>
      </c>
      <c r="W28" s="38" t="str">
        <f t="shared" si="19"/>
        <v/>
      </c>
      <c r="X28" s="38" t="str">
        <f t="shared" si="19"/>
        <v/>
      </c>
      <c r="Y28" s="38" t="str">
        <f t="shared" si="19"/>
        <v/>
      </c>
      <c r="Z28" s="38" t="str">
        <f t="shared" si="19"/>
        <v/>
      </c>
      <c r="AA28" s="38" t="str">
        <f t="shared" si="19"/>
        <v/>
      </c>
      <c r="AB28" s="38" t="str">
        <f t="shared" si="19"/>
        <v/>
      </c>
      <c r="AC28" s="38" t="str">
        <f t="shared" si="19"/>
        <v/>
      </c>
      <c r="AD28" s="38" t="str">
        <f t="shared" si="19"/>
        <v/>
      </c>
      <c r="AE28" s="38" t="str">
        <f t="shared" si="19"/>
        <v/>
      </c>
      <c r="AF28" s="38" t="str">
        <f t="shared" si="19"/>
        <v/>
      </c>
      <c r="AG28" s="38" t="str">
        <f t="shared" si="19"/>
        <v/>
      </c>
      <c r="AH28" s="38" t="str">
        <f t="shared" si="19"/>
        <v/>
      </c>
      <c r="AI28" s="39" t="str">
        <f t="shared" si="19"/>
        <v/>
      </c>
      <c r="AJ28" s="39" t="str">
        <f t="shared" si="19"/>
        <v/>
      </c>
    </row>
    <row r="29" spans="1:36" ht="14.6" x14ac:dyDescent="0.4">
      <c r="A29" s="44" t="str">
        <f>A9</f>
        <v>Захарова Анастасия Михайловна</v>
      </c>
      <c r="B29" s="45" t="s">
        <v>52</v>
      </c>
      <c r="C29" s="45">
        <f t="shared" si="9"/>
        <v>136</v>
      </c>
      <c r="D29" s="45"/>
      <c r="E29" s="46"/>
      <c r="F29" s="46">
        <f t="shared" ref="F29:AJ29" si="20">IF(IF(F9="День",11,0)+IF(E9="Ночь",2,0)+IF(F9="Ночь",1,0)+IF(F9="Пятид",8,0)=0,"",IF(F9="День",11,0)+IF(E9="Ночь",2,0)+IF(F9="Ночь",1,0)+IF(F9="Пятид",8,0))</f>
        <v>8</v>
      </c>
      <c r="G29" s="46">
        <f t="shared" si="20"/>
        <v>8</v>
      </c>
      <c r="H29" s="46" t="str">
        <f t="shared" si="20"/>
        <v/>
      </c>
      <c r="I29" s="46" t="str">
        <f t="shared" si="20"/>
        <v/>
      </c>
      <c r="J29" s="46" t="str">
        <f t="shared" si="20"/>
        <v/>
      </c>
      <c r="K29" s="46" t="str">
        <f t="shared" si="20"/>
        <v/>
      </c>
      <c r="L29" s="46" t="str">
        <f t="shared" si="20"/>
        <v/>
      </c>
      <c r="M29" s="46" t="str">
        <f t="shared" si="20"/>
        <v/>
      </c>
      <c r="N29" s="46" t="str">
        <f t="shared" si="20"/>
        <v/>
      </c>
      <c r="O29" s="46" t="str">
        <f t="shared" si="20"/>
        <v/>
      </c>
      <c r="P29" s="46">
        <f t="shared" si="20"/>
        <v>8</v>
      </c>
      <c r="Q29" s="46">
        <f t="shared" si="20"/>
        <v>8</v>
      </c>
      <c r="R29" s="46">
        <f t="shared" si="20"/>
        <v>8</v>
      </c>
      <c r="S29" s="46">
        <f t="shared" si="20"/>
        <v>8</v>
      </c>
      <c r="T29" s="46">
        <f t="shared" si="20"/>
        <v>8</v>
      </c>
      <c r="U29" s="46" t="str">
        <f t="shared" si="20"/>
        <v/>
      </c>
      <c r="V29" s="46" t="str">
        <f t="shared" si="20"/>
        <v/>
      </c>
      <c r="W29" s="46">
        <f t="shared" si="20"/>
        <v>8</v>
      </c>
      <c r="X29" s="46">
        <f t="shared" si="20"/>
        <v>8</v>
      </c>
      <c r="Y29" s="46">
        <f t="shared" si="20"/>
        <v>8</v>
      </c>
      <c r="Z29" s="46">
        <f t="shared" si="20"/>
        <v>8</v>
      </c>
      <c r="AA29" s="46">
        <f t="shared" si="20"/>
        <v>8</v>
      </c>
      <c r="AB29" s="46" t="str">
        <f t="shared" si="20"/>
        <v/>
      </c>
      <c r="AC29" s="46" t="str">
        <f t="shared" si="20"/>
        <v/>
      </c>
      <c r="AD29" s="46">
        <f t="shared" si="20"/>
        <v>8</v>
      </c>
      <c r="AE29" s="46">
        <f t="shared" si="20"/>
        <v>8</v>
      </c>
      <c r="AF29" s="46">
        <f t="shared" si="20"/>
        <v>8</v>
      </c>
      <c r="AG29" s="46">
        <f t="shared" si="20"/>
        <v>8</v>
      </c>
      <c r="AH29" s="46">
        <f t="shared" si="20"/>
        <v>8</v>
      </c>
      <c r="AI29" s="47" t="str">
        <f t="shared" si="20"/>
        <v/>
      </c>
      <c r="AJ29" s="47" t="str">
        <f t="shared" si="20"/>
        <v/>
      </c>
    </row>
    <row r="30" spans="1:36" ht="15" thickBot="1" x14ac:dyDescent="0.45">
      <c r="A30" s="50"/>
      <c r="B30" s="51" t="s">
        <v>53</v>
      </c>
      <c r="C30" s="51">
        <f t="shared" si="9"/>
        <v>0</v>
      </c>
      <c r="D30" s="51"/>
      <c r="E30" s="52"/>
      <c r="F30" s="52" t="str">
        <f t="shared" ref="F30:AJ30" si="21">IF(IF(E9="Ночь",6,0)+IF(F9="Ночь",2,0)=0,"",IF(E9="Ночь",6,0)+IF(F9="Ночь",2,0))</f>
        <v/>
      </c>
      <c r="G30" s="52" t="str">
        <f t="shared" si="21"/>
        <v/>
      </c>
      <c r="H30" s="52" t="str">
        <f t="shared" si="21"/>
        <v/>
      </c>
      <c r="I30" s="52" t="str">
        <f t="shared" si="21"/>
        <v/>
      </c>
      <c r="J30" s="52" t="str">
        <f t="shared" si="21"/>
        <v/>
      </c>
      <c r="K30" s="52" t="str">
        <f t="shared" si="21"/>
        <v/>
      </c>
      <c r="L30" s="52" t="str">
        <f t="shared" si="21"/>
        <v/>
      </c>
      <c r="M30" s="52" t="str">
        <f t="shared" si="21"/>
        <v/>
      </c>
      <c r="N30" s="52" t="str">
        <f t="shared" si="21"/>
        <v/>
      </c>
      <c r="O30" s="52" t="str">
        <f t="shared" si="21"/>
        <v/>
      </c>
      <c r="P30" s="52" t="str">
        <f t="shared" si="21"/>
        <v/>
      </c>
      <c r="Q30" s="52" t="str">
        <f t="shared" si="21"/>
        <v/>
      </c>
      <c r="R30" s="52" t="str">
        <f t="shared" si="21"/>
        <v/>
      </c>
      <c r="S30" s="52" t="str">
        <f t="shared" si="21"/>
        <v/>
      </c>
      <c r="T30" s="52" t="str">
        <f t="shared" si="21"/>
        <v/>
      </c>
      <c r="U30" s="52" t="str">
        <f t="shared" si="21"/>
        <v/>
      </c>
      <c r="V30" s="52" t="str">
        <f t="shared" si="21"/>
        <v/>
      </c>
      <c r="W30" s="52" t="str">
        <f t="shared" si="21"/>
        <v/>
      </c>
      <c r="X30" s="52" t="str">
        <f t="shared" si="21"/>
        <v/>
      </c>
      <c r="Y30" s="52" t="str">
        <f t="shared" si="21"/>
        <v/>
      </c>
      <c r="Z30" s="52" t="str">
        <f t="shared" si="21"/>
        <v/>
      </c>
      <c r="AA30" s="52" t="str">
        <f t="shared" si="21"/>
        <v/>
      </c>
      <c r="AB30" s="52" t="str">
        <f t="shared" si="21"/>
        <v/>
      </c>
      <c r="AC30" s="52" t="str">
        <f t="shared" si="21"/>
        <v/>
      </c>
      <c r="AD30" s="52" t="str">
        <f t="shared" si="21"/>
        <v/>
      </c>
      <c r="AE30" s="52" t="str">
        <f t="shared" si="21"/>
        <v/>
      </c>
      <c r="AF30" s="52" t="str">
        <f t="shared" si="21"/>
        <v/>
      </c>
      <c r="AG30" s="52" t="str">
        <f t="shared" si="21"/>
        <v/>
      </c>
      <c r="AH30" s="52" t="str">
        <f t="shared" si="21"/>
        <v/>
      </c>
      <c r="AI30" s="53" t="str">
        <f t="shared" si="21"/>
        <v/>
      </c>
      <c r="AJ30" s="53" t="str">
        <f t="shared" si="21"/>
        <v/>
      </c>
    </row>
    <row r="31" spans="1:36" ht="14.6" x14ac:dyDescent="0.4">
      <c r="A31" s="34" t="str">
        <f>A10</f>
        <v>Белан Андрей Алексеевич</v>
      </c>
      <c r="B31" s="35" t="s">
        <v>52</v>
      </c>
      <c r="C31" s="35">
        <f t="shared" si="9"/>
        <v>168</v>
      </c>
      <c r="D31" s="35"/>
      <c r="E31" s="48"/>
      <c r="F31" s="48">
        <f t="shared" ref="F31:AJ31" si="22">IF(IF(F10="День",11,0)+IF(E10="Ночь",2,0)+IF(F10="Ночь",1,0)+IF(F10="Пятид",8,0)=0,"",IF(F10="День",11,0)+IF(E10="Ночь",2,0)+IF(F10="Ночь",1,0)+IF(F10="Пятид",8,0))</f>
        <v>8</v>
      </c>
      <c r="G31" s="48">
        <f t="shared" si="22"/>
        <v>8</v>
      </c>
      <c r="H31" s="48" t="str">
        <f t="shared" si="22"/>
        <v/>
      </c>
      <c r="I31" s="48" t="str">
        <f t="shared" si="22"/>
        <v/>
      </c>
      <c r="J31" s="48">
        <f t="shared" si="22"/>
        <v>8</v>
      </c>
      <c r="K31" s="48">
        <f t="shared" si="22"/>
        <v>8</v>
      </c>
      <c r="L31" s="48">
        <f t="shared" si="22"/>
        <v>8</v>
      </c>
      <c r="M31" s="48">
        <f t="shared" si="22"/>
        <v>8</v>
      </c>
      <c r="N31" s="48" t="str">
        <f t="shared" si="22"/>
        <v/>
      </c>
      <c r="O31" s="48" t="str">
        <f t="shared" si="22"/>
        <v/>
      </c>
      <c r="P31" s="48">
        <f t="shared" si="22"/>
        <v>8</v>
      </c>
      <c r="Q31" s="48">
        <f t="shared" si="22"/>
        <v>8</v>
      </c>
      <c r="R31" s="48">
        <f t="shared" si="22"/>
        <v>8</v>
      </c>
      <c r="S31" s="48">
        <f t="shared" si="22"/>
        <v>8</v>
      </c>
      <c r="T31" s="48">
        <f t="shared" si="22"/>
        <v>8</v>
      </c>
      <c r="U31" s="48" t="str">
        <f t="shared" si="22"/>
        <v/>
      </c>
      <c r="V31" s="48" t="str">
        <f t="shared" si="22"/>
        <v/>
      </c>
      <c r="W31" s="48">
        <f t="shared" si="22"/>
        <v>8</v>
      </c>
      <c r="X31" s="48">
        <f t="shared" si="22"/>
        <v>8</v>
      </c>
      <c r="Y31" s="48">
        <f t="shared" si="22"/>
        <v>8</v>
      </c>
      <c r="Z31" s="48">
        <f t="shared" si="22"/>
        <v>8</v>
      </c>
      <c r="AA31" s="48">
        <f t="shared" si="22"/>
        <v>8</v>
      </c>
      <c r="AB31" s="48" t="str">
        <f t="shared" si="22"/>
        <v/>
      </c>
      <c r="AC31" s="48" t="str">
        <f t="shared" si="22"/>
        <v/>
      </c>
      <c r="AD31" s="48">
        <f t="shared" si="22"/>
        <v>8</v>
      </c>
      <c r="AE31" s="48">
        <f t="shared" si="22"/>
        <v>8</v>
      </c>
      <c r="AF31" s="48">
        <f t="shared" si="22"/>
        <v>8</v>
      </c>
      <c r="AG31" s="48">
        <f t="shared" si="22"/>
        <v>8</v>
      </c>
      <c r="AH31" s="48">
        <f t="shared" si="22"/>
        <v>8</v>
      </c>
      <c r="AI31" s="49" t="str">
        <f t="shared" si="22"/>
        <v/>
      </c>
      <c r="AJ31" s="49" t="str">
        <f t="shared" si="22"/>
        <v/>
      </c>
    </row>
    <row r="32" spans="1:36" ht="15" thickBot="1" x14ac:dyDescent="0.45">
      <c r="A32" s="36"/>
      <c r="B32" s="37" t="s">
        <v>53</v>
      </c>
      <c r="C32" s="37">
        <f t="shared" si="9"/>
        <v>0</v>
      </c>
      <c r="D32" s="37"/>
      <c r="E32" s="38"/>
      <c r="F32" s="38" t="str">
        <f t="shared" ref="F32:AJ32" si="23">IF(IF(E10="Ночь",6,0)+IF(F10="Ночь",2,0)=0,"",IF(E10="Ночь",6,0)+IF(F10="Ночь",2,0))</f>
        <v/>
      </c>
      <c r="G32" s="38" t="str">
        <f t="shared" si="23"/>
        <v/>
      </c>
      <c r="H32" s="38" t="str">
        <f t="shared" si="23"/>
        <v/>
      </c>
      <c r="I32" s="38" t="str">
        <f t="shared" si="23"/>
        <v/>
      </c>
      <c r="J32" s="38" t="str">
        <f t="shared" si="23"/>
        <v/>
      </c>
      <c r="K32" s="38" t="str">
        <f t="shared" si="23"/>
        <v/>
      </c>
      <c r="L32" s="38" t="str">
        <f t="shared" si="23"/>
        <v/>
      </c>
      <c r="M32" s="38" t="str">
        <f t="shared" si="23"/>
        <v/>
      </c>
      <c r="N32" s="38" t="str">
        <f t="shared" si="23"/>
        <v/>
      </c>
      <c r="O32" s="38" t="str">
        <f t="shared" si="23"/>
        <v/>
      </c>
      <c r="P32" s="38" t="str">
        <f t="shared" si="23"/>
        <v/>
      </c>
      <c r="Q32" s="38" t="str">
        <f t="shared" si="23"/>
        <v/>
      </c>
      <c r="R32" s="38" t="str">
        <f t="shared" si="23"/>
        <v/>
      </c>
      <c r="S32" s="38" t="str">
        <f t="shared" si="23"/>
        <v/>
      </c>
      <c r="T32" s="38" t="str">
        <f t="shared" si="23"/>
        <v/>
      </c>
      <c r="U32" s="38" t="str">
        <f t="shared" si="23"/>
        <v/>
      </c>
      <c r="V32" s="38" t="str">
        <f t="shared" si="23"/>
        <v/>
      </c>
      <c r="W32" s="38" t="str">
        <f t="shared" si="23"/>
        <v/>
      </c>
      <c r="X32" s="38" t="str">
        <f t="shared" si="23"/>
        <v/>
      </c>
      <c r="Y32" s="38" t="str">
        <f t="shared" si="23"/>
        <v/>
      </c>
      <c r="Z32" s="38" t="str">
        <f t="shared" si="23"/>
        <v/>
      </c>
      <c r="AA32" s="38" t="str">
        <f t="shared" si="23"/>
        <v/>
      </c>
      <c r="AB32" s="38" t="str">
        <f t="shared" si="23"/>
        <v/>
      </c>
      <c r="AC32" s="38" t="str">
        <f t="shared" si="23"/>
        <v/>
      </c>
      <c r="AD32" s="38" t="str">
        <f t="shared" si="23"/>
        <v/>
      </c>
      <c r="AE32" s="38" t="str">
        <f t="shared" si="23"/>
        <v/>
      </c>
      <c r="AF32" s="38" t="str">
        <f t="shared" si="23"/>
        <v/>
      </c>
      <c r="AG32" s="38" t="str">
        <f t="shared" si="23"/>
        <v/>
      </c>
      <c r="AH32" s="38" t="str">
        <f t="shared" si="23"/>
        <v/>
      </c>
      <c r="AI32" s="39" t="str">
        <f t="shared" si="23"/>
        <v/>
      </c>
      <c r="AJ32" s="39" t="str">
        <f t="shared" si="23"/>
        <v/>
      </c>
    </row>
    <row r="33" spans="1:36" ht="14.6" x14ac:dyDescent="0.4">
      <c r="A33" s="34" t="str">
        <f>A11</f>
        <v>Строганова Василиса Сергеевна</v>
      </c>
      <c r="B33" s="35" t="s">
        <v>52</v>
      </c>
      <c r="C33" s="35">
        <f t="shared" si="9"/>
        <v>168</v>
      </c>
      <c r="D33" s="35"/>
      <c r="E33" s="48"/>
      <c r="F33" s="48">
        <f t="shared" ref="F33:AJ33" si="24">IF(IF(F11="День",11,0)+IF(E11="Ночь",2,0)+IF(F11="Ночь",1,0)+IF(F11="Пятид",8,0)=0,"",IF(F11="День",11,0)+IF(E11="Ночь",2,0)+IF(F11="Ночь",1,0)+IF(F11="Пятид",8,0))</f>
        <v>8</v>
      </c>
      <c r="G33" s="48">
        <f t="shared" si="24"/>
        <v>8</v>
      </c>
      <c r="H33" s="48" t="str">
        <f t="shared" si="24"/>
        <v/>
      </c>
      <c r="I33" s="48" t="str">
        <f t="shared" si="24"/>
        <v/>
      </c>
      <c r="J33" s="48">
        <f t="shared" si="24"/>
        <v>8</v>
      </c>
      <c r="K33" s="48">
        <f t="shared" si="24"/>
        <v>8</v>
      </c>
      <c r="L33" s="48">
        <f t="shared" si="24"/>
        <v>8</v>
      </c>
      <c r="M33" s="48">
        <f t="shared" si="24"/>
        <v>8</v>
      </c>
      <c r="N33" s="48" t="str">
        <f t="shared" si="24"/>
        <v/>
      </c>
      <c r="O33" s="48" t="str">
        <f t="shared" si="24"/>
        <v/>
      </c>
      <c r="P33" s="48">
        <f t="shared" si="24"/>
        <v>8</v>
      </c>
      <c r="Q33" s="48">
        <f t="shared" si="24"/>
        <v>8</v>
      </c>
      <c r="R33" s="48">
        <f t="shared" si="24"/>
        <v>8</v>
      </c>
      <c r="S33" s="48">
        <f t="shared" si="24"/>
        <v>8</v>
      </c>
      <c r="T33" s="48">
        <f t="shared" si="24"/>
        <v>8</v>
      </c>
      <c r="U33" s="48" t="str">
        <f t="shared" si="24"/>
        <v/>
      </c>
      <c r="V33" s="48" t="str">
        <f t="shared" si="24"/>
        <v/>
      </c>
      <c r="W33" s="48">
        <f t="shared" si="24"/>
        <v>8</v>
      </c>
      <c r="X33" s="48">
        <f t="shared" si="24"/>
        <v>8</v>
      </c>
      <c r="Y33" s="48">
        <f t="shared" si="24"/>
        <v>8</v>
      </c>
      <c r="Z33" s="48">
        <f t="shared" si="24"/>
        <v>8</v>
      </c>
      <c r="AA33" s="48">
        <f t="shared" si="24"/>
        <v>8</v>
      </c>
      <c r="AB33" s="48" t="str">
        <f t="shared" si="24"/>
        <v/>
      </c>
      <c r="AC33" s="48" t="str">
        <f t="shared" si="24"/>
        <v/>
      </c>
      <c r="AD33" s="48">
        <f t="shared" si="24"/>
        <v>8</v>
      </c>
      <c r="AE33" s="48">
        <f t="shared" si="24"/>
        <v>8</v>
      </c>
      <c r="AF33" s="48">
        <f t="shared" si="24"/>
        <v>8</v>
      </c>
      <c r="AG33" s="48">
        <f t="shared" si="24"/>
        <v>8</v>
      </c>
      <c r="AH33" s="48">
        <f t="shared" si="24"/>
        <v>8</v>
      </c>
      <c r="AI33" s="49" t="str">
        <f t="shared" si="24"/>
        <v/>
      </c>
      <c r="AJ33" s="49" t="str">
        <f t="shared" si="24"/>
        <v/>
      </c>
    </row>
    <row r="34" spans="1:36" ht="15" thickBot="1" x14ac:dyDescent="0.45">
      <c r="A34" s="36"/>
      <c r="B34" s="37" t="s">
        <v>53</v>
      </c>
      <c r="C34" s="37">
        <f t="shared" si="9"/>
        <v>0</v>
      </c>
      <c r="D34" s="37"/>
      <c r="E34" s="38"/>
      <c r="F34" s="38" t="str">
        <f t="shared" ref="F34:AJ34" si="25">IF(IF(E11="Ночь",6,0)+IF(F11="Ночь",2,0)=0,"",IF(E11="Ночь",6,0)+IF(F11="Ночь",2,0))</f>
        <v/>
      </c>
      <c r="G34" s="38" t="str">
        <f t="shared" si="25"/>
        <v/>
      </c>
      <c r="H34" s="38" t="str">
        <f t="shared" si="25"/>
        <v/>
      </c>
      <c r="I34" s="38" t="str">
        <f t="shared" si="25"/>
        <v/>
      </c>
      <c r="J34" s="38" t="str">
        <f t="shared" si="25"/>
        <v/>
      </c>
      <c r="K34" s="38" t="str">
        <f t="shared" si="25"/>
        <v/>
      </c>
      <c r="L34" s="38" t="str">
        <f t="shared" si="25"/>
        <v/>
      </c>
      <c r="M34" s="38" t="str">
        <f t="shared" si="25"/>
        <v/>
      </c>
      <c r="N34" s="38" t="str">
        <f t="shared" si="25"/>
        <v/>
      </c>
      <c r="O34" s="38" t="str">
        <f t="shared" si="25"/>
        <v/>
      </c>
      <c r="P34" s="38" t="str">
        <f t="shared" si="25"/>
        <v/>
      </c>
      <c r="Q34" s="38" t="str">
        <f t="shared" si="25"/>
        <v/>
      </c>
      <c r="R34" s="38" t="str">
        <f t="shared" si="25"/>
        <v/>
      </c>
      <c r="S34" s="38" t="str">
        <f t="shared" si="25"/>
        <v/>
      </c>
      <c r="T34" s="38" t="str">
        <f t="shared" si="25"/>
        <v/>
      </c>
      <c r="U34" s="38" t="str">
        <f t="shared" si="25"/>
        <v/>
      </c>
      <c r="V34" s="38" t="str">
        <f t="shared" si="25"/>
        <v/>
      </c>
      <c r="W34" s="38" t="str">
        <f t="shared" si="25"/>
        <v/>
      </c>
      <c r="X34" s="38" t="str">
        <f t="shared" si="25"/>
        <v/>
      </c>
      <c r="Y34" s="38" t="str">
        <f t="shared" si="25"/>
        <v/>
      </c>
      <c r="Z34" s="38" t="str">
        <f t="shared" si="25"/>
        <v/>
      </c>
      <c r="AA34" s="38" t="str">
        <f t="shared" si="25"/>
        <v/>
      </c>
      <c r="AB34" s="38" t="str">
        <f t="shared" si="25"/>
        <v/>
      </c>
      <c r="AC34" s="38" t="str">
        <f t="shared" si="25"/>
        <v/>
      </c>
      <c r="AD34" s="38" t="str">
        <f t="shared" si="25"/>
        <v/>
      </c>
      <c r="AE34" s="38" t="str">
        <f t="shared" si="25"/>
        <v/>
      </c>
      <c r="AF34" s="38" t="str">
        <f t="shared" si="25"/>
        <v/>
      </c>
      <c r="AG34" s="38" t="str">
        <f t="shared" si="25"/>
        <v/>
      </c>
      <c r="AH34" s="38" t="str">
        <f t="shared" si="25"/>
        <v/>
      </c>
      <c r="AI34" s="39" t="str">
        <f t="shared" si="25"/>
        <v/>
      </c>
      <c r="AJ34" s="39" t="str">
        <f t="shared" si="25"/>
        <v/>
      </c>
    </row>
    <row r="35" spans="1:36" ht="14.6" x14ac:dyDescent="0.4">
      <c r="A35" s="34" t="str">
        <f>A12</f>
        <v>Хамзина Валерия Ринатовна</v>
      </c>
      <c r="B35" s="35" t="s">
        <v>52</v>
      </c>
      <c r="C35" s="35">
        <f t="shared" si="9"/>
        <v>168</v>
      </c>
      <c r="D35" s="35"/>
      <c r="E35" s="48"/>
      <c r="F35" s="48">
        <f t="shared" ref="F35:AJ35" si="26">IF(IF(F12="День",11,0)+IF(E12="Ночь",2,0)+IF(F12="Ночь",1,0)+IF(F12="Пятид",8,0)=0,"",IF(F12="День",11,0)+IF(E12="Ночь",2,0)+IF(F12="Ночь",1,0)+IF(F12="Пятид",8,0))</f>
        <v>8</v>
      </c>
      <c r="G35" s="48">
        <f t="shared" si="26"/>
        <v>8</v>
      </c>
      <c r="H35" s="48" t="str">
        <f t="shared" si="26"/>
        <v/>
      </c>
      <c r="I35" s="48" t="str">
        <f t="shared" si="26"/>
        <v/>
      </c>
      <c r="J35" s="48">
        <f t="shared" si="26"/>
        <v>8</v>
      </c>
      <c r="K35" s="48">
        <f t="shared" si="26"/>
        <v>8</v>
      </c>
      <c r="L35" s="48">
        <f t="shared" si="26"/>
        <v>8</v>
      </c>
      <c r="M35" s="48">
        <f t="shared" si="26"/>
        <v>8</v>
      </c>
      <c r="N35" s="48" t="str">
        <f t="shared" si="26"/>
        <v/>
      </c>
      <c r="O35" s="48" t="str">
        <f t="shared" si="26"/>
        <v/>
      </c>
      <c r="P35" s="48">
        <f t="shared" si="26"/>
        <v>8</v>
      </c>
      <c r="Q35" s="48">
        <f t="shared" si="26"/>
        <v>8</v>
      </c>
      <c r="R35" s="48">
        <f t="shared" si="26"/>
        <v>8</v>
      </c>
      <c r="S35" s="48">
        <f t="shared" si="26"/>
        <v>8</v>
      </c>
      <c r="T35" s="48">
        <f t="shared" si="26"/>
        <v>8</v>
      </c>
      <c r="U35" s="48" t="str">
        <f t="shared" si="26"/>
        <v/>
      </c>
      <c r="V35" s="48" t="str">
        <f t="shared" si="26"/>
        <v/>
      </c>
      <c r="W35" s="48">
        <f t="shared" si="26"/>
        <v>8</v>
      </c>
      <c r="X35" s="48">
        <f t="shared" si="26"/>
        <v>8</v>
      </c>
      <c r="Y35" s="48">
        <f t="shared" si="26"/>
        <v>8</v>
      </c>
      <c r="Z35" s="48">
        <f t="shared" si="26"/>
        <v>8</v>
      </c>
      <c r="AA35" s="48">
        <f t="shared" si="26"/>
        <v>8</v>
      </c>
      <c r="AB35" s="48" t="str">
        <f t="shared" si="26"/>
        <v/>
      </c>
      <c r="AC35" s="48" t="str">
        <f t="shared" si="26"/>
        <v/>
      </c>
      <c r="AD35" s="48">
        <f t="shared" si="26"/>
        <v>8</v>
      </c>
      <c r="AE35" s="48">
        <f t="shared" si="26"/>
        <v>8</v>
      </c>
      <c r="AF35" s="48">
        <f t="shared" si="26"/>
        <v>8</v>
      </c>
      <c r="AG35" s="48">
        <f t="shared" si="26"/>
        <v>8</v>
      </c>
      <c r="AH35" s="48">
        <f t="shared" si="26"/>
        <v>8</v>
      </c>
      <c r="AI35" s="49" t="str">
        <f t="shared" si="26"/>
        <v/>
      </c>
      <c r="AJ35" s="49" t="str">
        <f t="shared" si="26"/>
        <v/>
      </c>
    </row>
    <row r="36" spans="1:36" ht="15" thickBot="1" x14ac:dyDescent="0.45">
      <c r="A36" s="36"/>
      <c r="B36" s="37" t="s">
        <v>53</v>
      </c>
      <c r="C36" s="37">
        <f t="shared" si="9"/>
        <v>0</v>
      </c>
      <c r="D36" s="37"/>
      <c r="E36" s="38"/>
      <c r="F36" s="38" t="str">
        <f t="shared" ref="F36:AJ36" si="27">IF(IF(E12="Ночь",6,0)+IF(F12="Ночь",2,0)=0,"",IF(E12="Ночь",6,0)+IF(F12="Ночь",2,0))</f>
        <v/>
      </c>
      <c r="G36" s="38" t="str">
        <f t="shared" si="27"/>
        <v/>
      </c>
      <c r="H36" s="38" t="str">
        <f t="shared" si="27"/>
        <v/>
      </c>
      <c r="I36" s="38" t="str">
        <f t="shared" si="27"/>
        <v/>
      </c>
      <c r="J36" s="38" t="str">
        <f t="shared" si="27"/>
        <v/>
      </c>
      <c r="K36" s="38" t="str">
        <f t="shared" si="27"/>
        <v/>
      </c>
      <c r="L36" s="38" t="str">
        <f t="shared" si="27"/>
        <v/>
      </c>
      <c r="M36" s="38" t="str">
        <f t="shared" si="27"/>
        <v/>
      </c>
      <c r="N36" s="38" t="str">
        <f t="shared" si="27"/>
        <v/>
      </c>
      <c r="O36" s="38" t="str">
        <f t="shared" si="27"/>
        <v/>
      </c>
      <c r="P36" s="38" t="str">
        <f t="shared" si="27"/>
        <v/>
      </c>
      <c r="Q36" s="38" t="str">
        <f t="shared" si="27"/>
        <v/>
      </c>
      <c r="R36" s="38" t="str">
        <f t="shared" si="27"/>
        <v/>
      </c>
      <c r="S36" s="38" t="str">
        <f t="shared" si="27"/>
        <v/>
      </c>
      <c r="T36" s="38" t="str">
        <f t="shared" si="27"/>
        <v/>
      </c>
      <c r="U36" s="38" t="str">
        <f t="shared" si="27"/>
        <v/>
      </c>
      <c r="V36" s="38" t="str">
        <f t="shared" si="27"/>
        <v/>
      </c>
      <c r="W36" s="38" t="str">
        <f t="shared" si="27"/>
        <v/>
      </c>
      <c r="X36" s="38" t="str">
        <f t="shared" si="27"/>
        <v/>
      </c>
      <c r="Y36" s="38" t="str">
        <f t="shared" si="27"/>
        <v/>
      </c>
      <c r="Z36" s="38" t="str">
        <f t="shared" si="27"/>
        <v/>
      </c>
      <c r="AA36" s="38" t="str">
        <f t="shared" si="27"/>
        <v/>
      </c>
      <c r="AB36" s="38" t="str">
        <f t="shared" si="27"/>
        <v/>
      </c>
      <c r="AC36" s="38" t="str">
        <f t="shared" si="27"/>
        <v/>
      </c>
      <c r="AD36" s="38" t="str">
        <f t="shared" si="27"/>
        <v/>
      </c>
      <c r="AE36" s="38" t="str">
        <f t="shared" si="27"/>
        <v/>
      </c>
      <c r="AF36" s="38" t="str">
        <f t="shared" si="27"/>
        <v/>
      </c>
      <c r="AG36" s="38" t="str">
        <f t="shared" si="27"/>
        <v/>
      </c>
      <c r="AH36" s="38" t="str">
        <f t="shared" si="27"/>
        <v/>
      </c>
      <c r="AI36" s="39" t="str">
        <f t="shared" si="27"/>
        <v/>
      </c>
      <c r="AJ36" s="39" t="str">
        <f t="shared" si="27"/>
        <v/>
      </c>
    </row>
    <row r="37" spans="1:36" ht="14.6" x14ac:dyDescent="0.4">
      <c r="A37" s="34" t="str">
        <f>A13</f>
        <v>Низамов Радмир Рамилевич</v>
      </c>
      <c r="B37" s="35" t="s">
        <v>52</v>
      </c>
      <c r="C37" s="35">
        <f t="shared" si="9"/>
        <v>168</v>
      </c>
      <c r="D37" s="35"/>
      <c r="E37" s="48"/>
      <c r="F37" s="48">
        <f t="shared" ref="F37:AJ37" si="28">IF(IF(F13="День",11,0)+IF(E13="Ночь",2,0)+IF(F13="Ночь",1,0)+IF(F13="Пятид",8,0)=0,"",IF(F13="День",11,0)+IF(E13="Ночь",2,0)+IF(F13="Ночь",1,0)+IF(F13="Пятид",8,0))</f>
        <v>8</v>
      </c>
      <c r="G37" s="48">
        <f t="shared" si="28"/>
        <v>8</v>
      </c>
      <c r="H37" s="48" t="str">
        <f t="shared" si="28"/>
        <v/>
      </c>
      <c r="I37" s="48" t="str">
        <f t="shared" si="28"/>
        <v/>
      </c>
      <c r="J37" s="48">
        <f t="shared" si="28"/>
        <v>8</v>
      </c>
      <c r="K37" s="48">
        <f t="shared" si="28"/>
        <v>8</v>
      </c>
      <c r="L37" s="48">
        <f t="shared" si="28"/>
        <v>8</v>
      </c>
      <c r="M37" s="48">
        <f t="shared" si="28"/>
        <v>8</v>
      </c>
      <c r="N37" s="48" t="str">
        <f t="shared" si="28"/>
        <v/>
      </c>
      <c r="O37" s="48" t="str">
        <f t="shared" si="28"/>
        <v/>
      </c>
      <c r="P37" s="48">
        <f t="shared" si="28"/>
        <v>8</v>
      </c>
      <c r="Q37" s="48">
        <f t="shared" si="28"/>
        <v>8</v>
      </c>
      <c r="R37" s="48">
        <f t="shared" si="28"/>
        <v>8</v>
      </c>
      <c r="S37" s="48">
        <f t="shared" si="28"/>
        <v>8</v>
      </c>
      <c r="T37" s="48">
        <f t="shared" si="28"/>
        <v>8</v>
      </c>
      <c r="U37" s="48" t="str">
        <f t="shared" si="28"/>
        <v/>
      </c>
      <c r="V37" s="48" t="str">
        <f t="shared" si="28"/>
        <v/>
      </c>
      <c r="W37" s="48">
        <f t="shared" si="28"/>
        <v>8</v>
      </c>
      <c r="X37" s="48">
        <f t="shared" si="28"/>
        <v>8</v>
      </c>
      <c r="Y37" s="48">
        <f t="shared" si="28"/>
        <v>8</v>
      </c>
      <c r="Z37" s="48">
        <f t="shared" si="28"/>
        <v>8</v>
      </c>
      <c r="AA37" s="48">
        <f t="shared" si="28"/>
        <v>8</v>
      </c>
      <c r="AB37" s="48" t="str">
        <f t="shared" si="28"/>
        <v/>
      </c>
      <c r="AC37" s="48" t="str">
        <f t="shared" si="28"/>
        <v/>
      </c>
      <c r="AD37" s="48">
        <f t="shared" si="28"/>
        <v>8</v>
      </c>
      <c r="AE37" s="48">
        <f t="shared" si="28"/>
        <v>8</v>
      </c>
      <c r="AF37" s="48">
        <f t="shared" si="28"/>
        <v>8</v>
      </c>
      <c r="AG37" s="48">
        <f t="shared" si="28"/>
        <v>8</v>
      </c>
      <c r="AH37" s="48">
        <f t="shared" si="28"/>
        <v>8</v>
      </c>
      <c r="AI37" s="49" t="str">
        <f t="shared" si="28"/>
        <v/>
      </c>
      <c r="AJ37" s="49" t="str">
        <f t="shared" si="28"/>
        <v/>
      </c>
    </row>
    <row r="38" spans="1:36" ht="15" thickBot="1" x14ac:dyDescent="0.45">
      <c r="A38" s="36"/>
      <c r="B38" s="37" t="s">
        <v>53</v>
      </c>
      <c r="C38" s="37">
        <f t="shared" si="9"/>
        <v>0</v>
      </c>
      <c r="D38" s="37"/>
      <c r="E38" s="38"/>
      <c r="F38" s="38" t="str">
        <f t="shared" ref="F38:AJ38" si="29">IF(IF(E13="Ночь",6,0)+IF(F13="Ночь",2,0)=0,"",IF(E13="Ночь",6,0)+IF(F13="Ночь",2,0))</f>
        <v/>
      </c>
      <c r="G38" s="38" t="str">
        <f t="shared" si="29"/>
        <v/>
      </c>
      <c r="H38" s="38" t="str">
        <f t="shared" si="29"/>
        <v/>
      </c>
      <c r="I38" s="38" t="str">
        <f t="shared" si="29"/>
        <v/>
      </c>
      <c r="J38" s="38" t="str">
        <f t="shared" si="29"/>
        <v/>
      </c>
      <c r="K38" s="38" t="str">
        <f t="shared" si="29"/>
        <v/>
      </c>
      <c r="L38" s="38" t="str">
        <f t="shared" si="29"/>
        <v/>
      </c>
      <c r="M38" s="38" t="str">
        <f t="shared" si="29"/>
        <v/>
      </c>
      <c r="N38" s="38" t="str">
        <f t="shared" si="29"/>
        <v/>
      </c>
      <c r="O38" s="38" t="str">
        <f t="shared" si="29"/>
        <v/>
      </c>
      <c r="P38" s="38" t="str">
        <f t="shared" si="29"/>
        <v/>
      </c>
      <c r="Q38" s="38" t="str">
        <f t="shared" si="29"/>
        <v/>
      </c>
      <c r="R38" s="38" t="str">
        <f t="shared" si="29"/>
        <v/>
      </c>
      <c r="S38" s="38" t="str">
        <f t="shared" si="29"/>
        <v/>
      </c>
      <c r="T38" s="38" t="str">
        <f t="shared" si="29"/>
        <v/>
      </c>
      <c r="U38" s="38" t="str">
        <f t="shared" si="29"/>
        <v/>
      </c>
      <c r="V38" s="38" t="str">
        <f t="shared" si="29"/>
        <v/>
      </c>
      <c r="W38" s="38" t="str">
        <f t="shared" si="29"/>
        <v/>
      </c>
      <c r="X38" s="38" t="str">
        <f t="shared" si="29"/>
        <v/>
      </c>
      <c r="Y38" s="38" t="str">
        <f t="shared" si="29"/>
        <v/>
      </c>
      <c r="Z38" s="38" t="str">
        <f t="shared" si="29"/>
        <v/>
      </c>
      <c r="AA38" s="38" t="str">
        <f t="shared" si="29"/>
        <v/>
      </c>
      <c r="AB38" s="38" t="str">
        <f t="shared" si="29"/>
        <v/>
      </c>
      <c r="AC38" s="38" t="str">
        <f t="shared" si="29"/>
        <v/>
      </c>
      <c r="AD38" s="38" t="str">
        <f t="shared" si="29"/>
        <v/>
      </c>
      <c r="AE38" s="38" t="str">
        <f t="shared" si="29"/>
        <v/>
      </c>
      <c r="AF38" s="38" t="str">
        <f t="shared" si="29"/>
        <v/>
      </c>
      <c r="AG38" s="38" t="str">
        <f t="shared" si="29"/>
        <v/>
      </c>
      <c r="AH38" s="38" t="str">
        <f t="shared" si="29"/>
        <v/>
      </c>
      <c r="AI38" s="39" t="str">
        <f t="shared" si="29"/>
        <v/>
      </c>
      <c r="AJ38" s="39" t="str">
        <f t="shared" si="29"/>
        <v/>
      </c>
    </row>
  </sheetData>
  <mergeCells count="3">
    <mergeCell ref="B1:D1"/>
    <mergeCell ref="A1:A3"/>
    <mergeCell ref="B17:K17"/>
  </mergeCells>
  <conditionalFormatting sqref="AB7:AC7">
    <cfRule type="expression" dxfId="68" priority="8">
      <formula>$E$11=День</formula>
    </cfRule>
  </conditionalFormatting>
  <conditionalFormatting sqref="AE4">
    <cfRule type="expression" dxfId="67" priority="6">
      <formula>$E$11=День</formula>
    </cfRule>
  </conditionalFormatting>
  <conditionalFormatting sqref="AF5:AG5">
    <cfRule type="expression" dxfId="66" priority="5">
      <formula>$E$11=День</formula>
    </cfRule>
  </conditionalFormatting>
  <conditionalFormatting sqref="AH6:AI6">
    <cfRule type="expression" dxfId="65" priority="4">
      <formula>$E$11=День</formula>
    </cfRule>
  </conditionalFormatting>
  <conditionalFormatting sqref="AD4">
    <cfRule type="expression" dxfId="64" priority="7">
      <formula>$E$11=День</formula>
    </cfRule>
  </conditionalFormatting>
  <conditionalFormatting sqref="L7:M7">
    <cfRule type="expression" dxfId="63" priority="18">
      <formula>$E$11=День</formula>
    </cfRule>
  </conditionalFormatting>
  <conditionalFormatting sqref="F4">
    <cfRule type="expression" dxfId="62" priority="22">
      <formula>$E$11=День</formula>
    </cfRule>
  </conditionalFormatting>
  <conditionalFormatting sqref="G4">
    <cfRule type="expression" dxfId="61" priority="21">
      <formula>$E$11=День</formula>
    </cfRule>
  </conditionalFormatting>
  <conditionalFormatting sqref="J6:K6">
    <cfRule type="expression" dxfId="60" priority="19">
      <formula>$E$11=День</formula>
    </cfRule>
  </conditionalFormatting>
  <conditionalFormatting sqref="H5:I5">
    <cfRule type="expression" dxfId="59" priority="20">
      <formula>$E$11=День</formula>
    </cfRule>
  </conditionalFormatting>
  <conditionalFormatting sqref="N4">
    <cfRule type="expression" dxfId="58" priority="17">
      <formula>$E$11=День</formula>
    </cfRule>
  </conditionalFormatting>
  <conditionalFormatting sqref="O4">
    <cfRule type="expression" dxfId="57" priority="16">
      <formula>$E$11=День</formula>
    </cfRule>
  </conditionalFormatting>
  <conditionalFormatting sqref="R6:S6">
    <cfRule type="expression" dxfId="56" priority="14">
      <formula>$E$11=День</formula>
    </cfRule>
  </conditionalFormatting>
  <conditionalFormatting sqref="T7:U7">
    <cfRule type="expression" dxfId="55" priority="13">
      <formula>$E$11=День</formula>
    </cfRule>
  </conditionalFormatting>
  <conditionalFormatting sqref="P5:Q5">
    <cfRule type="expression" dxfId="54" priority="15">
      <formula>$E$11=День</formula>
    </cfRule>
  </conditionalFormatting>
  <conditionalFormatting sqref="V4">
    <cfRule type="expression" dxfId="53" priority="12">
      <formula>$E$11=День</formula>
    </cfRule>
  </conditionalFormatting>
  <conditionalFormatting sqref="W4">
    <cfRule type="expression" dxfId="52" priority="11">
      <formula>$E$11=День</formula>
    </cfRule>
  </conditionalFormatting>
  <conditionalFormatting sqref="Z6:AA6">
    <cfRule type="expression" dxfId="51" priority="9">
      <formula>$E$11=День</formula>
    </cfRule>
  </conditionalFormatting>
  <conditionalFormatting sqref="X5:Y5">
    <cfRule type="expression" dxfId="50" priority="10">
      <formula>$E$11=День</formula>
    </cfRule>
  </conditionalFormatting>
  <conditionalFormatting sqref="AK7">
    <cfRule type="expression" dxfId="49" priority="3">
      <formula>$E$11=День</formula>
    </cfRule>
  </conditionalFormatting>
  <conditionalFormatting sqref="B17:K17">
    <cfRule type="containsText" dxfId="48" priority="1" operator="containsText" text="Индивидуальные графика рассчитаны не корректно">
      <formula>NOT(ISERROR(SEARCH("Индивидуальные графика рассчитаны не корректно",B17)))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9F2F-FAE5-4B05-A935-87B4CDAF05C6}">
  <dimension ref="A1:AJ38"/>
  <sheetViews>
    <sheetView zoomScale="85" zoomScaleNormal="85" workbookViewId="0">
      <selection activeCell="A4" sqref="A4:A13"/>
    </sheetView>
  </sheetViews>
  <sheetFormatPr defaultColWidth="7" defaultRowHeight="24" customHeight="1" x14ac:dyDescent="0.4"/>
  <cols>
    <col min="1" max="1" width="21.53515625" bestFit="1" customWidth="1"/>
    <col min="5" max="5" width="7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Ноябрь!AI1</f>
        <v>45626</v>
      </c>
      <c r="F1" s="15">
        <f>E1+1</f>
        <v>45627</v>
      </c>
      <c r="G1" s="15">
        <f>F1+1</f>
        <v>45628</v>
      </c>
      <c r="H1" s="15">
        <f t="shared" ref="H1:AJ1" si="0">G1+1</f>
        <v>45629</v>
      </c>
      <c r="I1" s="15">
        <f t="shared" si="0"/>
        <v>45630</v>
      </c>
      <c r="J1" s="15">
        <f t="shared" si="0"/>
        <v>45631</v>
      </c>
      <c r="K1" s="15">
        <f t="shared" si="0"/>
        <v>45632</v>
      </c>
      <c r="L1" s="15">
        <f t="shared" si="0"/>
        <v>45633</v>
      </c>
      <c r="M1" s="15">
        <f t="shared" si="0"/>
        <v>45634</v>
      </c>
      <c r="N1" s="15">
        <f t="shared" si="0"/>
        <v>45635</v>
      </c>
      <c r="O1" s="15">
        <f t="shared" si="0"/>
        <v>45636</v>
      </c>
      <c r="P1" s="15">
        <f t="shared" si="0"/>
        <v>45637</v>
      </c>
      <c r="Q1" s="15">
        <f t="shared" si="0"/>
        <v>45638</v>
      </c>
      <c r="R1" s="15">
        <f t="shared" si="0"/>
        <v>45639</v>
      </c>
      <c r="S1" s="15">
        <f t="shared" si="0"/>
        <v>45640</v>
      </c>
      <c r="T1" s="15">
        <f t="shared" si="0"/>
        <v>45641</v>
      </c>
      <c r="U1" s="15">
        <f t="shared" si="0"/>
        <v>45642</v>
      </c>
      <c r="V1" s="15">
        <f t="shared" si="0"/>
        <v>45643</v>
      </c>
      <c r="W1" s="15">
        <f t="shared" si="0"/>
        <v>45644</v>
      </c>
      <c r="X1" s="15">
        <f t="shared" si="0"/>
        <v>45645</v>
      </c>
      <c r="Y1" s="15">
        <f t="shared" si="0"/>
        <v>45646</v>
      </c>
      <c r="Z1" s="15">
        <f t="shared" si="0"/>
        <v>45647</v>
      </c>
      <c r="AA1" s="15">
        <f t="shared" si="0"/>
        <v>45648</v>
      </c>
      <c r="AB1" s="15">
        <f t="shared" si="0"/>
        <v>45649</v>
      </c>
      <c r="AC1" s="15">
        <f t="shared" si="0"/>
        <v>45650</v>
      </c>
      <c r="AD1" s="15">
        <f t="shared" si="0"/>
        <v>45651</v>
      </c>
      <c r="AE1" s="15">
        <f t="shared" si="0"/>
        <v>45652</v>
      </c>
      <c r="AF1" s="15">
        <f t="shared" si="0"/>
        <v>45653</v>
      </c>
      <c r="AG1" s="15">
        <f t="shared" si="0"/>
        <v>45654</v>
      </c>
      <c r="AH1" s="15">
        <f t="shared" si="0"/>
        <v>45655</v>
      </c>
      <c r="AI1" s="15">
        <f t="shared" si="0"/>
        <v>45656</v>
      </c>
      <c r="AJ1" s="15">
        <f t="shared" si="0"/>
        <v>45657</v>
      </c>
    </row>
    <row r="2" spans="1:36" ht="24" customHeight="1" x14ac:dyDescent="0.4">
      <c r="A2" s="59"/>
      <c r="B2" s="17" t="s">
        <v>34</v>
      </c>
      <c r="C2" s="17" t="s">
        <v>35</v>
      </c>
      <c r="D2" s="17" t="s">
        <v>36</v>
      </c>
      <c r="E2" s="16" t="str">
        <f>VLOOKUP(WEEKDAY(E1,2),Шаблон!$AL$3:$AN$9,3,FALSE)</f>
        <v>сб</v>
      </c>
      <c r="F2" s="16" t="str">
        <f>VLOOKUP(WEEKDAY(F1,2),Шаблон!$AL$3:$AN$9,3,FALSE)</f>
        <v>вс</v>
      </c>
      <c r="G2" s="16" t="str">
        <f>VLOOKUP(WEEKDAY(G1,2),Шаблон!$AL$3:$AN$9,3,FALSE)</f>
        <v>пн</v>
      </c>
      <c r="H2" s="16" t="str">
        <f>VLOOKUP(WEEKDAY(H1,2),Шаблон!$AL$3:$AN$9,3,FALSE)</f>
        <v>вт</v>
      </c>
      <c r="I2" s="16" t="str">
        <f>VLOOKUP(WEEKDAY(I1,2),Шаблон!$AL$3:$AN$9,3,FALSE)</f>
        <v>ср</v>
      </c>
      <c r="J2" s="16" t="str">
        <f>VLOOKUP(WEEKDAY(J1,2),Шаблон!$AL$3:$AN$9,3,FALSE)</f>
        <v>чт</v>
      </c>
      <c r="K2" s="16" t="str">
        <f>VLOOKUP(WEEKDAY(K1,2),Шаблон!$AL$3:$AN$9,3,FALSE)</f>
        <v>пт</v>
      </c>
      <c r="L2" s="16" t="str">
        <f>VLOOKUP(WEEKDAY(L1,2),Шаблон!$AL$3:$AN$9,3,FALSE)</f>
        <v>сб</v>
      </c>
      <c r="M2" s="16" t="str">
        <f>VLOOKUP(WEEKDAY(M1,2),Шаблон!$AL$3:$AN$9,3,FALSE)</f>
        <v>вс</v>
      </c>
      <c r="N2" s="16" t="str">
        <f>VLOOKUP(WEEKDAY(N1,2),Шаблон!$AL$3:$AN$9,3,FALSE)</f>
        <v>пн</v>
      </c>
      <c r="O2" s="16" t="str">
        <f>VLOOKUP(WEEKDAY(O1,2),Шаблон!$AL$3:$AN$9,3,FALSE)</f>
        <v>вт</v>
      </c>
      <c r="P2" s="16" t="str">
        <f>VLOOKUP(WEEKDAY(P1,2),Шаблон!$AL$3:$AN$9,3,FALSE)</f>
        <v>ср</v>
      </c>
      <c r="Q2" s="16" t="str">
        <f>VLOOKUP(WEEKDAY(Q1,2),Шаблон!$AL$3:$AN$9,3,FALSE)</f>
        <v>чт</v>
      </c>
      <c r="R2" s="16" t="str">
        <f>VLOOKUP(WEEKDAY(R1,2),Шаблон!$AL$3:$AN$9,3,FALSE)</f>
        <v>пт</v>
      </c>
      <c r="S2" s="16" t="str">
        <f>VLOOKUP(WEEKDAY(S1,2),Шаблон!$AL$3:$AN$9,3,FALSE)</f>
        <v>сб</v>
      </c>
      <c r="T2" s="16" t="str">
        <f>VLOOKUP(WEEKDAY(T1,2),Шаблон!$AL$3:$AN$9,3,FALSE)</f>
        <v>вс</v>
      </c>
      <c r="U2" s="16" t="str">
        <f>VLOOKUP(WEEKDAY(U1,2),Шаблон!$AL$3:$AN$9,3,FALSE)</f>
        <v>пн</v>
      </c>
      <c r="V2" s="16" t="str">
        <f>VLOOKUP(WEEKDAY(V1,2),Шаблон!$AL$3:$AN$9,3,FALSE)</f>
        <v>вт</v>
      </c>
      <c r="W2" s="16" t="str">
        <f>VLOOKUP(WEEKDAY(W1,2),Шаблон!$AL$3:$AN$9,3,FALSE)</f>
        <v>ср</v>
      </c>
      <c r="X2" s="16" t="str">
        <f>VLOOKUP(WEEKDAY(X1,2),Шаблон!$AL$3:$AN$9,3,FALSE)</f>
        <v>чт</v>
      </c>
      <c r="Y2" s="16" t="str">
        <f>VLOOKUP(WEEKDAY(Y1,2),Шаблон!$AL$3:$AN$9,3,FALSE)</f>
        <v>пт</v>
      </c>
      <c r="Z2" s="16" t="str">
        <f>VLOOKUP(WEEKDAY(Z1,2),Шаблон!$AL$3:$AN$9,3,FALSE)</f>
        <v>сб</v>
      </c>
      <c r="AA2" s="16" t="str">
        <f>VLOOKUP(WEEKDAY(AA1,2),Шаблон!$AL$3:$AN$9,3,FALSE)</f>
        <v>вс</v>
      </c>
      <c r="AB2" s="16" t="str">
        <f>VLOOKUP(WEEKDAY(AB1,2),Шаблон!$AL$3:$AN$9,3,FALSE)</f>
        <v>пн</v>
      </c>
      <c r="AC2" s="16" t="str">
        <f>VLOOKUP(WEEKDAY(AC1,2),Шаблон!$AL$3:$AN$9,3,FALSE)</f>
        <v>вт</v>
      </c>
      <c r="AD2" s="16" t="str">
        <f>VLOOKUP(WEEKDAY(AD1,2),Шаблон!$AL$3:$AN$9,3,FALSE)</f>
        <v>ср</v>
      </c>
      <c r="AE2" s="16" t="str">
        <f>VLOOKUP(WEEKDAY(AE1,2),Шаблон!$AL$3:$AN$9,3,FALSE)</f>
        <v>чт</v>
      </c>
      <c r="AF2" s="16" t="str">
        <f>VLOOKUP(WEEKDAY(AF1,2),Шаблон!$AL$3:$AN$9,3,FALSE)</f>
        <v>пт</v>
      </c>
      <c r="AG2" s="16" t="str">
        <f>VLOOKUP(WEEKDAY(AG1,2),Шаблон!$AL$3:$AN$9,3,FALSE)</f>
        <v>сб</v>
      </c>
      <c r="AH2" s="16" t="str">
        <f>VLOOKUP(WEEKDAY(AH1,2),Шаблон!$AL$3:$AN$9,3,FALSE)</f>
        <v>вс</v>
      </c>
      <c r="AI2" s="16" t="str">
        <f>VLOOKUP(WEEKDAY(AI1,2),Шаблон!$AL$3:$AN$9,3,FALSE)</f>
        <v>пн</v>
      </c>
      <c r="AJ2" s="16" t="str">
        <f>VLOOKUP(WEEKDAY(AJ1,2),Шаблон!$AL$3:$AN$9,3,FALSE)</f>
        <v>вт</v>
      </c>
    </row>
    <row r="3" spans="1:36" ht="24" customHeight="1" x14ac:dyDescent="0.4">
      <c r="A3" s="60"/>
      <c r="B3" s="17">
        <f>SUM(B4:B13)</f>
        <v>1610</v>
      </c>
      <c r="C3" s="55">
        <f>SUM(C4:C13)</f>
        <v>1362</v>
      </c>
      <c r="D3" s="55">
        <f>SUM(D4:D13)</f>
        <v>248</v>
      </c>
      <c r="E3" s="17"/>
      <c r="F3" s="23">
        <f t="shared" ref="F3:AJ3" si="1">COUNTIF(F4:F19,"Ночь")*11+COUNTIF(F4:F19,"День")*11+COUNTIF(F4:F19,"Пятид")*8</f>
        <v>22</v>
      </c>
      <c r="G3" s="23">
        <f t="shared" si="1"/>
        <v>62</v>
      </c>
      <c r="H3" s="23">
        <f t="shared" si="1"/>
        <v>62</v>
      </c>
      <c r="I3" s="23">
        <f t="shared" si="1"/>
        <v>62</v>
      </c>
      <c r="J3" s="23">
        <f t="shared" si="1"/>
        <v>62</v>
      </c>
      <c r="K3" s="23">
        <f t="shared" si="1"/>
        <v>62</v>
      </c>
      <c r="L3" s="23">
        <f t="shared" si="1"/>
        <v>22</v>
      </c>
      <c r="M3" s="23">
        <f t="shared" si="1"/>
        <v>22</v>
      </c>
      <c r="N3" s="23">
        <f t="shared" si="1"/>
        <v>62</v>
      </c>
      <c r="O3" s="23">
        <f t="shared" si="1"/>
        <v>62</v>
      </c>
      <c r="P3" s="23">
        <f t="shared" si="1"/>
        <v>62</v>
      </c>
      <c r="Q3" s="23">
        <f t="shared" si="1"/>
        <v>62</v>
      </c>
      <c r="R3" s="23">
        <f t="shared" si="1"/>
        <v>62</v>
      </c>
      <c r="S3" s="23">
        <f t="shared" si="1"/>
        <v>22</v>
      </c>
      <c r="T3" s="23">
        <f t="shared" si="1"/>
        <v>22</v>
      </c>
      <c r="U3" s="23">
        <f t="shared" si="1"/>
        <v>70</v>
      </c>
      <c r="V3" s="23">
        <f t="shared" si="1"/>
        <v>70</v>
      </c>
      <c r="W3" s="23">
        <f t="shared" si="1"/>
        <v>70</v>
      </c>
      <c r="X3" s="23">
        <f t="shared" si="1"/>
        <v>70</v>
      </c>
      <c r="Y3" s="23">
        <f t="shared" si="1"/>
        <v>70</v>
      </c>
      <c r="Z3" s="23">
        <f t="shared" si="1"/>
        <v>22</v>
      </c>
      <c r="AA3" s="23">
        <f t="shared" si="1"/>
        <v>22</v>
      </c>
      <c r="AB3" s="23">
        <f t="shared" si="1"/>
        <v>70</v>
      </c>
      <c r="AC3" s="23">
        <f t="shared" si="1"/>
        <v>70</v>
      </c>
      <c r="AD3" s="23">
        <f t="shared" si="1"/>
        <v>70</v>
      </c>
      <c r="AE3" s="23">
        <f t="shared" si="1"/>
        <v>70</v>
      </c>
      <c r="AF3" s="23">
        <f t="shared" si="1"/>
        <v>70</v>
      </c>
      <c r="AG3" s="23">
        <f t="shared" si="1"/>
        <v>70</v>
      </c>
      <c r="AH3" s="23">
        <f t="shared" si="1"/>
        <v>22</v>
      </c>
      <c r="AI3" s="23">
        <f t="shared" si="1"/>
        <v>22</v>
      </c>
      <c r="AJ3" s="23">
        <f t="shared" si="1"/>
        <v>22</v>
      </c>
    </row>
    <row r="4" spans="1:36" ht="24" customHeight="1" x14ac:dyDescent="0.4">
      <c r="A4" s="6" t="s">
        <v>65</v>
      </c>
      <c r="B4" s="17">
        <f>C4+D4</f>
        <v>168</v>
      </c>
      <c r="C4" s="17">
        <f>COUNTIF(F4:AJ4,"День")*11+COUNTIF(F4:AJ4,"Пятид")*8+
IF(E4="Ночь",2,0)+IF($AJ$1="",COUNTIF(F4:AH4,"Ночь")*3+IF(AI4="Ночь",1,0),COUNTIF(F4:AI4,"Ночь")*3+IF(AJ4="Ночь",1,0))</f>
        <v>110</v>
      </c>
      <c r="D4" s="17">
        <f>IF(E4="Ночь",6,0)+IF($AJ$1="",COUNTIF(F4:AH4,"Ночь")*8+IF(AI4="Ночь",2,0),COUNTIF(F4:AI4,"Ночь")*8+IF(AJ4="Ночь",2,0))</f>
        <v>58</v>
      </c>
      <c r="E4" s="17">
        <f>IFERROR(VLOOKUP(A4,Ноябрь!A:AJ,35,FALSE),"")</f>
        <v>0</v>
      </c>
      <c r="F4" s="7"/>
      <c r="G4" s="7"/>
      <c r="H4" s="8" t="s">
        <v>5</v>
      </c>
      <c r="I4" s="8" t="s">
        <v>5</v>
      </c>
      <c r="J4" s="7"/>
      <c r="K4" s="9" t="s">
        <v>6</v>
      </c>
      <c r="L4" s="9" t="s">
        <v>6</v>
      </c>
      <c r="M4" s="7"/>
      <c r="N4" s="7"/>
      <c r="O4" s="7"/>
      <c r="P4" s="8" t="s">
        <v>5</v>
      </c>
      <c r="Q4" s="8" t="s">
        <v>5</v>
      </c>
      <c r="R4" s="7"/>
      <c r="S4" s="9" t="s">
        <v>6</v>
      </c>
      <c r="T4" s="9" t="s">
        <v>6</v>
      </c>
      <c r="U4" s="7"/>
      <c r="V4" s="7"/>
      <c r="W4" s="7"/>
      <c r="X4" s="8" t="s">
        <v>5</v>
      </c>
      <c r="Y4" s="8" t="s">
        <v>5</v>
      </c>
      <c r="Z4" s="7"/>
      <c r="AA4" s="9" t="s">
        <v>6</v>
      </c>
      <c r="AB4" s="9" t="s">
        <v>6</v>
      </c>
      <c r="AC4" s="7"/>
      <c r="AD4" s="7"/>
      <c r="AE4" s="7"/>
      <c r="AF4" s="8" t="s">
        <v>5</v>
      </c>
      <c r="AG4" s="8" t="s">
        <v>5</v>
      </c>
      <c r="AH4" s="7"/>
      <c r="AI4" s="9" t="s">
        <v>6</v>
      </c>
      <c r="AJ4" s="9" t="s">
        <v>6</v>
      </c>
    </row>
    <row r="5" spans="1:36" ht="24" customHeight="1" x14ac:dyDescent="0.4">
      <c r="A5" s="6" t="s">
        <v>66</v>
      </c>
      <c r="B5" s="17">
        <f t="shared" ref="B5:B12" si="2">C5+D5</f>
        <v>173</v>
      </c>
      <c r="C5" s="17">
        <f t="shared" ref="C5:C12" si="3">COUNTIF(F5:AJ5,"День")*11+COUNTIF(F5:AJ5,"Пятид")*8+
IF(E5="Ночь",2,0)+IF($AJ$1="",COUNTIF(F5:AH5,"Ночь")*3+IF(AI5="Ночь",1,0),COUNTIF(F5:AI5,"Ночь")*3+IF(AJ5="Ночь",1,0))</f>
        <v>111</v>
      </c>
      <c r="D5" s="17">
        <f t="shared" ref="D5:D12" si="4">IF(E5="Ночь",6,0)+IF($AJ$1="",COUNTIF(F5:AH5,"Ночь")*8+IF(AI5="Ночь",2,0),COUNTIF(F5:AI5,"Ночь")*8+IF(AJ5="Ночь",2,0))</f>
        <v>62</v>
      </c>
      <c r="E5" s="17" t="str">
        <f>IFERROR(VLOOKUP(A5,Ноябрь!A:AJ,35,FALSE),"")</f>
        <v>Ночь</v>
      </c>
      <c r="F5" s="9" t="s">
        <v>6</v>
      </c>
      <c r="G5" s="7"/>
      <c r="H5" s="7"/>
      <c r="I5" s="7"/>
      <c r="J5" s="8" t="s">
        <v>5</v>
      </c>
      <c r="K5" s="8" t="s">
        <v>5</v>
      </c>
      <c r="L5" s="7"/>
      <c r="M5" s="9" t="s">
        <v>6</v>
      </c>
      <c r="N5" s="9" t="s">
        <v>6</v>
      </c>
      <c r="O5" s="7"/>
      <c r="P5" s="7"/>
      <c r="Q5" s="7"/>
      <c r="R5" s="8" t="s">
        <v>5</v>
      </c>
      <c r="S5" s="8" t="s">
        <v>5</v>
      </c>
      <c r="T5" s="7"/>
      <c r="U5" s="9" t="s">
        <v>6</v>
      </c>
      <c r="V5" s="9" t="s">
        <v>6</v>
      </c>
      <c r="W5" s="7"/>
      <c r="X5" s="7"/>
      <c r="Y5" s="7"/>
      <c r="Z5" s="8" t="s">
        <v>5</v>
      </c>
      <c r="AA5" s="8" t="s">
        <v>5</v>
      </c>
      <c r="AB5" s="7"/>
      <c r="AC5" s="9" t="s">
        <v>6</v>
      </c>
      <c r="AD5" s="9" t="s">
        <v>6</v>
      </c>
      <c r="AE5" s="7"/>
      <c r="AF5" s="7"/>
      <c r="AG5" s="7"/>
      <c r="AH5" s="8" t="s">
        <v>5</v>
      </c>
      <c r="AI5" s="8" t="s">
        <v>5</v>
      </c>
      <c r="AJ5" s="7"/>
    </row>
    <row r="6" spans="1:36" ht="24" customHeight="1" x14ac:dyDescent="0.4">
      <c r="A6" s="6" t="s">
        <v>63</v>
      </c>
      <c r="B6" s="17">
        <f t="shared" si="2"/>
        <v>165</v>
      </c>
      <c r="C6" s="17">
        <f t="shared" si="3"/>
        <v>101</v>
      </c>
      <c r="D6" s="17">
        <f t="shared" si="4"/>
        <v>64</v>
      </c>
      <c r="E6" s="17" t="str">
        <f>IFERROR(VLOOKUP(A6,Ноябрь!A:AJ,35,FALSE),"")</f>
        <v>День</v>
      </c>
      <c r="F6" s="7"/>
      <c r="G6" s="9" t="s">
        <v>6</v>
      </c>
      <c r="H6" s="9" t="s">
        <v>6</v>
      </c>
      <c r="I6" s="7"/>
      <c r="J6" s="7"/>
      <c r="K6" s="7"/>
      <c r="L6" s="8" t="s">
        <v>5</v>
      </c>
      <c r="M6" s="8" t="s">
        <v>5</v>
      </c>
      <c r="N6" s="7"/>
      <c r="O6" s="9" t="s">
        <v>6</v>
      </c>
      <c r="P6" s="9" t="s">
        <v>6</v>
      </c>
      <c r="Q6" s="7"/>
      <c r="R6" s="7"/>
      <c r="S6" s="7"/>
      <c r="T6" s="8" t="s">
        <v>5</v>
      </c>
      <c r="U6" s="8" t="s">
        <v>5</v>
      </c>
      <c r="V6" s="7"/>
      <c r="W6" s="9" t="s">
        <v>6</v>
      </c>
      <c r="X6" s="9" t="s">
        <v>6</v>
      </c>
      <c r="Y6" s="7"/>
      <c r="Z6" s="7"/>
      <c r="AA6" s="7"/>
      <c r="AB6" s="8" t="s">
        <v>5</v>
      </c>
      <c r="AC6" s="8" t="s">
        <v>5</v>
      </c>
      <c r="AD6" s="7"/>
      <c r="AE6" s="9" t="s">
        <v>6</v>
      </c>
      <c r="AF6" s="9" t="s">
        <v>6</v>
      </c>
      <c r="AG6" s="7"/>
      <c r="AH6" s="7"/>
      <c r="AI6" s="7"/>
      <c r="AJ6" s="8" t="s">
        <v>5</v>
      </c>
    </row>
    <row r="7" spans="1:36" ht="24" customHeight="1" x14ac:dyDescent="0.4">
      <c r="A7" s="6" t="s">
        <v>64</v>
      </c>
      <c r="B7" s="17">
        <f t="shared" si="2"/>
        <v>176</v>
      </c>
      <c r="C7" s="17">
        <f t="shared" si="3"/>
        <v>112</v>
      </c>
      <c r="D7" s="17">
        <f t="shared" si="4"/>
        <v>64</v>
      </c>
      <c r="E7" s="17">
        <f>IFERROR(VLOOKUP(A7,Ноябрь!A:AJ,35,FALSE),"")</f>
        <v>0</v>
      </c>
      <c r="F7" s="8" t="s">
        <v>5</v>
      </c>
      <c r="G7" s="8" t="s">
        <v>5</v>
      </c>
      <c r="H7" s="7"/>
      <c r="I7" s="9" t="s">
        <v>6</v>
      </c>
      <c r="J7" s="9" t="s">
        <v>6</v>
      </c>
      <c r="K7" s="7"/>
      <c r="L7" s="7"/>
      <c r="M7" s="7"/>
      <c r="N7" s="8" t="s">
        <v>5</v>
      </c>
      <c r="O7" s="8" t="s">
        <v>5</v>
      </c>
      <c r="P7" s="7"/>
      <c r="Q7" s="9" t="s">
        <v>6</v>
      </c>
      <c r="R7" s="9" t="s">
        <v>6</v>
      </c>
      <c r="S7" s="7"/>
      <c r="T7" s="7"/>
      <c r="U7" s="7"/>
      <c r="V7" s="8" t="s">
        <v>5</v>
      </c>
      <c r="W7" s="8" t="s">
        <v>5</v>
      </c>
      <c r="X7" s="7"/>
      <c r="Y7" s="9" t="s">
        <v>6</v>
      </c>
      <c r="Z7" s="9" t="s">
        <v>6</v>
      </c>
      <c r="AA7" s="7"/>
      <c r="AB7" s="7"/>
      <c r="AC7" s="7"/>
      <c r="AD7" s="8" t="s">
        <v>5</v>
      </c>
      <c r="AE7" s="8" t="s">
        <v>5</v>
      </c>
      <c r="AF7" s="7"/>
      <c r="AG7" s="9" t="s">
        <v>6</v>
      </c>
      <c r="AH7" s="9" t="s">
        <v>6</v>
      </c>
      <c r="AI7" s="7"/>
      <c r="AJ7" s="7"/>
    </row>
    <row r="8" spans="1:36" ht="24" customHeight="1" x14ac:dyDescent="0.4">
      <c r="A8" s="6" t="s">
        <v>55</v>
      </c>
      <c r="B8" s="17">
        <f t="shared" si="2"/>
        <v>88</v>
      </c>
      <c r="C8" s="17">
        <f t="shared" si="3"/>
        <v>88</v>
      </c>
      <c r="D8" s="17">
        <f t="shared" si="4"/>
        <v>0</v>
      </c>
      <c r="E8" s="17">
        <f>IFERROR(VLOOKUP(A8,Ноябрь!A:AJ,35,FALSE),"")</f>
        <v>0</v>
      </c>
      <c r="F8" s="7"/>
      <c r="G8" s="14" t="s">
        <v>37</v>
      </c>
      <c r="H8" s="14" t="s">
        <v>37</v>
      </c>
      <c r="I8" s="14" t="s">
        <v>37</v>
      </c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14" t="s">
        <v>37</v>
      </c>
      <c r="P8" s="14" t="s">
        <v>37</v>
      </c>
      <c r="Q8" s="14" t="s">
        <v>37</v>
      </c>
      <c r="R8" s="14" t="s">
        <v>37</v>
      </c>
      <c r="S8" s="14" t="s">
        <v>37</v>
      </c>
      <c r="T8" s="14" t="s">
        <v>37</v>
      </c>
      <c r="U8" s="12" t="s">
        <v>30</v>
      </c>
      <c r="V8" s="12" t="s">
        <v>30</v>
      </c>
      <c r="W8" s="12" t="s">
        <v>30</v>
      </c>
      <c r="X8" s="12" t="s">
        <v>30</v>
      </c>
      <c r="Y8" s="12" t="s">
        <v>30</v>
      </c>
      <c r="Z8" s="7"/>
      <c r="AA8" s="7"/>
      <c r="AB8" s="12" t="s">
        <v>30</v>
      </c>
      <c r="AC8" s="12" t="s">
        <v>30</v>
      </c>
      <c r="AD8" s="12" t="s">
        <v>30</v>
      </c>
      <c r="AE8" s="12" t="s">
        <v>30</v>
      </c>
      <c r="AF8" s="12" t="s">
        <v>30</v>
      </c>
      <c r="AG8" s="12" t="s">
        <v>30</v>
      </c>
      <c r="AH8" s="7"/>
      <c r="AI8" s="14" t="s">
        <v>39</v>
      </c>
      <c r="AJ8" s="14" t="s">
        <v>39</v>
      </c>
    </row>
    <row r="9" spans="1:36" ht="24" customHeight="1" x14ac:dyDescent="0.4">
      <c r="A9" s="6" t="s">
        <v>56</v>
      </c>
      <c r="B9" s="17">
        <f t="shared" si="2"/>
        <v>168</v>
      </c>
      <c r="C9" s="17">
        <f t="shared" si="3"/>
        <v>168</v>
      </c>
      <c r="D9" s="17">
        <f t="shared" si="4"/>
        <v>0</v>
      </c>
      <c r="E9" s="17">
        <f>IFERROR(VLOOKUP(A9,Ноябрь!A:AJ,35,FALSE),"")</f>
        <v>0</v>
      </c>
      <c r="F9" s="7"/>
      <c r="G9" s="12" t="s">
        <v>30</v>
      </c>
      <c r="H9" s="12" t="s">
        <v>30</v>
      </c>
      <c r="I9" s="12" t="s">
        <v>30</v>
      </c>
      <c r="J9" s="12" t="s">
        <v>30</v>
      </c>
      <c r="K9" s="12" t="s">
        <v>30</v>
      </c>
      <c r="L9" s="7"/>
      <c r="M9" s="7"/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7"/>
      <c r="T9" s="7"/>
      <c r="U9" s="12" t="s">
        <v>30</v>
      </c>
      <c r="V9" s="12" t="s">
        <v>30</v>
      </c>
      <c r="W9" s="12" t="s">
        <v>30</v>
      </c>
      <c r="X9" s="12" t="s">
        <v>30</v>
      </c>
      <c r="Y9" s="12" t="s">
        <v>30</v>
      </c>
      <c r="Z9" s="7"/>
      <c r="AA9" s="7"/>
      <c r="AB9" s="12" t="s">
        <v>30</v>
      </c>
      <c r="AC9" s="12" t="s">
        <v>30</v>
      </c>
      <c r="AD9" s="12" t="s">
        <v>30</v>
      </c>
      <c r="AE9" s="12" t="s">
        <v>30</v>
      </c>
      <c r="AF9" s="12" t="s">
        <v>30</v>
      </c>
      <c r="AG9" s="12" t="s">
        <v>30</v>
      </c>
      <c r="AH9" s="7"/>
      <c r="AI9" s="14" t="s">
        <v>39</v>
      </c>
      <c r="AJ9" s="14" t="s">
        <v>39</v>
      </c>
    </row>
    <row r="10" spans="1:36" ht="24" customHeight="1" x14ac:dyDescent="0.4">
      <c r="A10" s="6" t="s">
        <v>57</v>
      </c>
      <c r="B10" s="17">
        <f t="shared" si="2"/>
        <v>168</v>
      </c>
      <c r="C10" s="17">
        <f t="shared" si="3"/>
        <v>168</v>
      </c>
      <c r="D10" s="17">
        <f t="shared" si="4"/>
        <v>0</v>
      </c>
      <c r="E10" s="17">
        <f>IFERROR(VLOOKUP(A10,Ноябрь!A:AJ,35,FALSE),"")</f>
        <v>0</v>
      </c>
      <c r="F10" s="7"/>
      <c r="G10" s="12" t="s">
        <v>30</v>
      </c>
      <c r="H10" s="12" t="s">
        <v>30</v>
      </c>
      <c r="I10" s="12" t="s">
        <v>30</v>
      </c>
      <c r="J10" s="12" t="s">
        <v>30</v>
      </c>
      <c r="K10" s="12" t="s">
        <v>30</v>
      </c>
      <c r="L10" s="7"/>
      <c r="M10" s="7"/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7"/>
      <c r="T10" s="7"/>
      <c r="U10" s="12" t="s">
        <v>30</v>
      </c>
      <c r="V10" s="12" t="s">
        <v>30</v>
      </c>
      <c r="W10" s="12" t="s">
        <v>30</v>
      </c>
      <c r="X10" s="12" t="s">
        <v>30</v>
      </c>
      <c r="Y10" s="12" t="s">
        <v>30</v>
      </c>
      <c r="Z10" s="7"/>
      <c r="AA10" s="7"/>
      <c r="AB10" s="12" t="s">
        <v>30</v>
      </c>
      <c r="AC10" s="12" t="s">
        <v>30</v>
      </c>
      <c r="AD10" s="12" t="s">
        <v>30</v>
      </c>
      <c r="AE10" s="12" t="s">
        <v>30</v>
      </c>
      <c r="AF10" s="12" t="s">
        <v>30</v>
      </c>
      <c r="AG10" s="12" t="s">
        <v>30</v>
      </c>
      <c r="AH10" s="7"/>
      <c r="AI10" s="14" t="s">
        <v>39</v>
      </c>
      <c r="AJ10" s="14" t="s">
        <v>39</v>
      </c>
    </row>
    <row r="11" spans="1:36" ht="24" customHeight="1" x14ac:dyDescent="0.4">
      <c r="A11" s="6" t="s">
        <v>59</v>
      </c>
      <c r="B11" s="17">
        <f t="shared" si="2"/>
        <v>168</v>
      </c>
      <c r="C11" s="17">
        <f t="shared" si="3"/>
        <v>168</v>
      </c>
      <c r="D11" s="17">
        <f t="shared" si="4"/>
        <v>0</v>
      </c>
      <c r="E11" s="17">
        <f>IFERROR(VLOOKUP(A11,Ноябрь!A:AJ,35,FALSE),"")</f>
        <v>0</v>
      </c>
      <c r="F11" s="7"/>
      <c r="G11" s="12" t="s">
        <v>30</v>
      </c>
      <c r="H11" s="12" t="s">
        <v>30</v>
      </c>
      <c r="I11" s="12" t="s">
        <v>30</v>
      </c>
      <c r="J11" s="12" t="s">
        <v>30</v>
      </c>
      <c r="K11" s="12" t="s">
        <v>30</v>
      </c>
      <c r="L11" s="7"/>
      <c r="M11" s="7"/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7"/>
      <c r="T11" s="7"/>
      <c r="U11" s="12" t="s">
        <v>30</v>
      </c>
      <c r="V11" s="12" t="s">
        <v>30</v>
      </c>
      <c r="W11" s="12" t="s">
        <v>30</v>
      </c>
      <c r="X11" s="12" t="s">
        <v>30</v>
      </c>
      <c r="Y11" s="12" t="s">
        <v>30</v>
      </c>
      <c r="Z11" s="7"/>
      <c r="AA11" s="7"/>
      <c r="AB11" s="12" t="s">
        <v>30</v>
      </c>
      <c r="AC11" s="12" t="s">
        <v>30</v>
      </c>
      <c r="AD11" s="12" t="s">
        <v>30</v>
      </c>
      <c r="AE11" s="12" t="s">
        <v>30</v>
      </c>
      <c r="AF11" s="12" t="s">
        <v>30</v>
      </c>
      <c r="AG11" s="12" t="s">
        <v>30</v>
      </c>
      <c r="AH11" s="7"/>
      <c r="AI11" s="14" t="s">
        <v>39</v>
      </c>
      <c r="AJ11" s="14" t="s">
        <v>39</v>
      </c>
    </row>
    <row r="12" spans="1:36" ht="24" customHeight="1" x14ac:dyDescent="0.4">
      <c r="A12" s="6" t="s">
        <v>60</v>
      </c>
      <c r="B12" s="17">
        <f t="shared" si="2"/>
        <v>168</v>
      </c>
      <c r="C12" s="17">
        <f t="shared" si="3"/>
        <v>168</v>
      </c>
      <c r="D12" s="17">
        <f t="shared" si="4"/>
        <v>0</v>
      </c>
      <c r="E12" s="17">
        <f>IFERROR(VLOOKUP(A12,Ноябрь!A:AJ,35,FALSE),"")</f>
        <v>0</v>
      </c>
      <c r="F12" s="7"/>
      <c r="G12" s="12" t="s">
        <v>30</v>
      </c>
      <c r="H12" s="12" t="s">
        <v>30</v>
      </c>
      <c r="I12" s="12" t="s">
        <v>30</v>
      </c>
      <c r="J12" s="12" t="s">
        <v>30</v>
      </c>
      <c r="K12" s="12" t="s">
        <v>30</v>
      </c>
      <c r="L12" s="7"/>
      <c r="M12" s="7"/>
      <c r="N12" s="12" t="s">
        <v>30</v>
      </c>
      <c r="O12" s="12" t="s">
        <v>30</v>
      </c>
      <c r="P12" s="12" t="s">
        <v>30</v>
      </c>
      <c r="Q12" s="12" t="s">
        <v>30</v>
      </c>
      <c r="R12" s="12" t="s">
        <v>30</v>
      </c>
      <c r="S12" s="7"/>
      <c r="T12" s="7"/>
      <c r="U12" s="12" t="s">
        <v>30</v>
      </c>
      <c r="V12" s="12" t="s">
        <v>30</v>
      </c>
      <c r="W12" s="12" t="s">
        <v>30</v>
      </c>
      <c r="X12" s="12" t="s">
        <v>30</v>
      </c>
      <c r="Y12" s="12" t="s">
        <v>30</v>
      </c>
      <c r="Z12" s="7"/>
      <c r="AA12" s="7"/>
      <c r="AB12" s="12" t="s">
        <v>30</v>
      </c>
      <c r="AC12" s="12" t="s">
        <v>30</v>
      </c>
      <c r="AD12" s="12" t="s">
        <v>30</v>
      </c>
      <c r="AE12" s="12" t="s">
        <v>30</v>
      </c>
      <c r="AF12" s="12" t="s">
        <v>30</v>
      </c>
      <c r="AG12" s="12" t="s">
        <v>30</v>
      </c>
      <c r="AH12" s="7"/>
      <c r="AI12" s="14" t="s">
        <v>39</v>
      </c>
      <c r="AJ12" s="14" t="s">
        <v>39</v>
      </c>
    </row>
    <row r="13" spans="1:36" ht="24" customHeight="1" x14ac:dyDescent="0.4">
      <c r="A13" s="6" t="s">
        <v>61</v>
      </c>
      <c r="B13" s="55">
        <f t="shared" ref="B13" si="5">C13+D13</f>
        <v>168</v>
      </c>
      <c r="C13" s="55">
        <f t="shared" ref="C13" si="6">COUNTIF(F13:AJ13,"День")*11+COUNTIF(F13:AJ13,"Пятид")*8+
IF(E13="Ночь",2,0)+IF($AJ$1="",COUNTIF(F13:AH13,"Ночь")*3+IF(AI13="Ночь",1,0),COUNTIF(F13:AI13,"Ночь")*3+IF(AJ13="Ночь",1,0))</f>
        <v>168</v>
      </c>
      <c r="D13" s="55">
        <f t="shared" ref="D13" si="7">IF(E13="Ночь",6,0)+IF($AJ$1="",COUNTIF(F13:AH13,"Ночь")*8+IF(AI13="Ночь",2,0),COUNTIF(F13:AI13,"Ночь")*8+IF(AJ13="Ночь",2,0))</f>
        <v>0</v>
      </c>
      <c r="E13" s="55">
        <f>IFERROR(VLOOKUP(A13,Ноябрь!A:AJ,35,FALSE),"")</f>
        <v>0</v>
      </c>
      <c r="F13" s="7"/>
      <c r="G13" s="12" t="s">
        <v>30</v>
      </c>
      <c r="H13" s="12" t="s">
        <v>30</v>
      </c>
      <c r="I13" s="12" t="s">
        <v>30</v>
      </c>
      <c r="J13" s="12" t="s">
        <v>30</v>
      </c>
      <c r="K13" s="12" t="s">
        <v>30</v>
      </c>
      <c r="L13" s="7"/>
      <c r="M13" s="7"/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7"/>
      <c r="T13" s="7"/>
      <c r="U13" s="12" t="s">
        <v>30</v>
      </c>
      <c r="V13" s="12" t="s">
        <v>30</v>
      </c>
      <c r="W13" s="12" t="s">
        <v>30</v>
      </c>
      <c r="X13" s="12" t="s">
        <v>30</v>
      </c>
      <c r="Y13" s="12" t="s">
        <v>30</v>
      </c>
      <c r="Z13" s="7"/>
      <c r="AA13" s="7"/>
      <c r="AB13" s="12" t="s">
        <v>30</v>
      </c>
      <c r="AC13" s="12" t="s">
        <v>30</v>
      </c>
      <c r="AD13" s="12" t="s">
        <v>30</v>
      </c>
      <c r="AE13" s="12" t="s">
        <v>30</v>
      </c>
      <c r="AF13" s="12" t="s">
        <v>30</v>
      </c>
      <c r="AG13" s="12" t="s">
        <v>30</v>
      </c>
      <c r="AH13" s="7"/>
      <c r="AI13" s="14" t="s">
        <v>39</v>
      </c>
      <c r="AJ13" s="14" t="s">
        <v>39</v>
      </c>
    </row>
    <row r="17" spans="1:36" ht="15" thickBot="1" x14ac:dyDescent="0.45">
      <c r="A17" s="30" t="s">
        <v>67</v>
      </c>
      <c r="B17" s="62" t="str">
        <f>IF(B3=C18,"Индивидуальные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7" s="62"/>
      <c r="D17" s="62"/>
      <c r="E17" s="62"/>
      <c r="F17" s="62"/>
      <c r="G17" s="62"/>
      <c r="H17" s="62"/>
      <c r="I17" s="62"/>
      <c r="J17" s="62"/>
      <c r="K17" s="62"/>
    </row>
    <row r="18" spans="1:36" ht="15" thickBot="1" x14ac:dyDescent="0.45">
      <c r="A18" s="40" t="s">
        <v>51</v>
      </c>
      <c r="B18" s="41"/>
      <c r="C18" s="41">
        <f>SUM(C19:C38)</f>
        <v>1610</v>
      </c>
      <c r="D18" s="41"/>
      <c r="E18" s="42">
        <f t="shared" ref="E18:AJ18" si="8">E1</f>
        <v>45626</v>
      </c>
      <c r="F18" s="42">
        <f t="shared" si="8"/>
        <v>45627</v>
      </c>
      <c r="G18" s="42">
        <f t="shared" si="8"/>
        <v>45628</v>
      </c>
      <c r="H18" s="42">
        <f t="shared" si="8"/>
        <v>45629</v>
      </c>
      <c r="I18" s="42">
        <f t="shared" si="8"/>
        <v>45630</v>
      </c>
      <c r="J18" s="42">
        <f t="shared" si="8"/>
        <v>45631</v>
      </c>
      <c r="K18" s="42">
        <f t="shared" si="8"/>
        <v>45632</v>
      </c>
      <c r="L18" s="42">
        <f t="shared" si="8"/>
        <v>45633</v>
      </c>
      <c r="M18" s="42">
        <f t="shared" si="8"/>
        <v>45634</v>
      </c>
      <c r="N18" s="42">
        <f t="shared" si="8"/>
        <v>45635</v>
      </c>
      <c r="O18" s="42">
        <f t="shared" si="8"/>
        <v>45636</v>
      </c>
      <c r="P18" s="42">
        <f t="shared" si="8"/>
        <v>45637</v>
      </c>
      <c r="Q18" s="42">
        <f t="shared" si="8"/>
        <v>45638</v>
      </c>
      <c r="R18" s="42">
        <f t="shared" si="8"/>
        <v>45639</v>
      </c>
      <c r="S18" s="42">
        <f t="shared" si="8"/>
        <v>45640</v>
      </c>
      <c r="T18" s="42">
        <f t="shared" si="8"/>
        <v>45641</v>
      </c>
      <c r="U18" s="42">
        <f t="shared" si="8"/>
        <v>45642</v>
      </c>
      <c r="V18" s="42">
        <f t="shared" si="8"/>
        <v>45643</v>
      </c>
      <c r="W18" s="42">
        <f t="shared" si="8"/>
        <v>45644</v>
      </c>
      <c r="X18" s="42">
        <f t="shared" si="8"/>
        <v>45645</v>
      </c>
      <c r="Y18" s="42">
        <f t="shared" si="8"/>
        <v>45646</v>
      </c>
      <c r="Z18" s="42">
        <f t="shared" si="8"/>
        <v>45647</v>
      </c>
      <c r="AA18" s="42">
        <f t="shared" si="8"/>
        <v>45648</v>
      </c>
      <c r="AB18" s="42">
        <f t="shared" si="8"/>
        <v>45649</v>
      </c>
      <c r="AC18" s="42">
        <f t="shared" si="8"/>
        <v>45650</v>
      </c>
      <c r="AD18" s="42">
        <f t="shared" si="8"/>
        <v>45651</v>
      </c>
      <c r="AE18" s="42">
        <f t="shared" si="8"/>
        <v>45652</v>
      </c>
      <c r="AF18" s="42">
        <f t="shared" si="8"/>
        <v>45653</v>
      </c>
      <c r="AG18" s="42">
        <f t="shared" si="8"/>
        <v>45654</v>
      </c>
      <c r="AH18" s="42">
        <f t="shared" si="8"/>
        <v>45655</v>
      </c>
      <c r="AI18" s="43">
        <f t="shared" si="8"/>
        <v>45656</v>
      </c>
      <c r="AJ18" s="43">
        <f t="shared" si="8"/>
        <v>45657</v>
      </c>
    </row>
    <row r="19" spans="1:36" ht="14.6" x14ac:dyDescent="0.4">
      <c r="A19" s="34" t="str">
        <f>A4</f>
        <v>Иванов Антон Викторович</v>
      </c>
      <c r="B19" s="35" t="s">
        <v>52</v>
      </c>
      <c r="C19" s="35">
        <f t="shared" ref="C19:C38" si="9">SUM(F19:AJ19)</f>
        <v>110</v>
      </c>
      <c r="D19" s="35"/>
      <c r="E19" s="48"/>
      <c r="F19" s="48" t="str">
        <f t="shared" ref="F19:AJ19" si="10">IF(IF(F4="День",11,0)+IF(E4="Ночь",2,0)+IF(F4="Ночь",1,0)+IF(F4="Пятид",8,0)=0,"",IF(F4="День",11,0)+IF(E4="Ночь",2,0)+IF(F4="Ночь",1,0)+IF(F4="Пятид",8,0))</f>
        <v/>
      </c>
      <c r="G19" s="48" t="str">
        <f t="shared" si="10"/>
        <v/>
      </c>
      <c r="H19" s="48">
        <f t="shared" si="10"/>
        <v>11</v>
      </c>
      <c r="I19" s="48">
        <f t="shared" si="10"/>
        <v>11</v>
      </c>
      <c r="J19" s="48" t="str">
        <f t="shared" si="10"/>
        <v/>
      </c>
      <c r="K19" s="48">
        <f t="shared" si="10"/>
        <v>1</v>
      </c>
      <c r="L19" s="48">
        <f t="shared" si="10"/>
        <v>3</v>
      </c>
      <c r="M19" s="48">
        <f t="shared" si="10"/>
        <v>2</v>
      </c>
      <c r="N19" s="48" t="str">
        <f t="shared" si="10"/>
        <v/>
      </c>
      <c r="O19" s="48" t="str">
        <f t="shared" si="10"/>
        <v/>
      </c>
      <c r="P19" s="48">
        <f t="shared" si="10"/>
        <v>11</v>
      </c>
      <c r="Q19" s="48">
        <f t="shared" si="10"/>
        <v>11</v>
      </c>
      <c r="R19" s="48" t="str">
        <f t="shared" si="10"/>
        <v/>
      </c>
      <c r="S19" s="48">
        <f t="shared" si="10"/>
        <v>1</v>
      </c>
      <c r="T19" s="48">
        <f t="shared" si="10"/>
        <v>3</v>
      </c>
      <c r="U19" s="48">
        <f t="shared" si="10"/>
        <v>2</v>
      </c>
      <c r="V19" s="48" t="str">
        <f t="shared" si="10"/>
        <v/>
      </c>
      <c r="W19" s="48" t="str">
        <f t="shared" si="10"/>
        <v/>
      </c>
      <c r="X19" s="48">
        <f t="shared" si="10"/>
        <v>11</v>
      </c>
      <c r="Y19" s="48">
        <f t="shared" si="10"/>
        <v>11</v>
      </c>
      <c r="Z19" s="48" t="str">
        <f t="shared" si="10"/>
        <v/>
      </c>
      <c r="AA19" s="48">
        <f t="shared" si="10"/>
        <v>1</v>
      </c>
      <c r="AB19" s="48">
        <f t="shared" si="10"/>
        <v>3</v>
      </c>
      <c r="AC19" s="48">
        <f t="shared" si="10"/>
        <v>2</v>
      </c>
      <c r="AD19" s="48" t="str">
        <f t="shared" si="10"/>
        <v/>
      </c>
      <c r="AE19" s="48" t="str">
        <f t="shared" si="10"/>
        <v/>
      </c>
      <c r="AF19" s="48">
        <f t="shared" si="10"/>
        <v>11</v>
      </c>
      <c r="AG19" s="48">
        <f t="shared" si="10"/>
        <v>11</v>
      </c>
      <c r="AH19" s="48" t="str">
        <f t="shared" si="10"/>
        <v/>
      </c>
      <c r="AI19" s="48">
        <f t="shared" si="10"/>
        <v>1</v>
      </c>
      <c r="AJ19" s="48">
        <f t="shared" si="10"/>
        <v>3</v>
      </c>
    </row>
    <row r="20" spans="1:36" ht="15" thickBot="1" x14ac:dyDescent="0.45">
      <c r="A20" s="36"/>
      <c r="B20" s="37" t="s">
        <v>53</v>
      </c>
      <c r="C20" s="37">
        <f t="shared" si="9"/>
        <v>58</v>
      </c>
      <c r="D20" s="37"/>
      <c r="E20" s="38"/>
      <c r="F20" s="38" t="str">
        <f t="shared" ref="F20:AJ20" si="11">IF(IF(E4="Ночь",6,0)+IF(F4="Ночь",2,0)=0,"",IF(E4="Ночь",6,0)+IF(F4="Ночь",2,0))</f>
        <v/>
      </c>
      <c r="G20" s="38" t="str">
        <f t="shared" si="11"/>
        <v/>
      </c>
      <c r="H20" s="38" t="str">
        <f t="shared" si="11"/>
        <v/>
      </c>
      <c r="I20" s="38" t="str">
        <f t="shared" si="11"/>
        <v/>
      </c>
      <c r="J20" s="38" t="str">
        <f t="shared" si="11"/>
        <v/>
      </c>
      <c r="K20" s="38">
        <f t="shared" si="11"/>
        <v>2</v>
      </c>
      <c r="L20" s="38">
        <f t="shared" si="11"/>
        <v>8</v>
      </c>
      <c r="M20" s="38">
        <f t="shared" si="11"/>
        <v>6</v>
      </c>
      <c r="N20" s="38" t="str">
        <f t="shared" si="11"/>
        <v/>
      </c>
      <c r="O20" s="38" t="str">
        <f t="shared" si="11"/>
        <v/>
      </c>
      <c r="P20" s="38" t="str">
        <f t="shared" si="11"/>
        <v/>
      </c>
      <c r="Q20" s="38" t="str">
        <f t="shared" si="11"/>
        <v/>
      </c>
      <c r="R20" s="38" t="str">
        <f t="shared" si="11"/>
        <v/>
      </c>
      <c r="S20" s="38">
        <f t="shared" si="11"/>
        <v>2</v>
      </c>
      <c r="T20" s="38">
        <f t="shared" si="11"/>
        <v>8</v>
      </c>
      <c r="U20" s="38">
        <f t="shared" si="11"/>
        <v>6</v>
      </c>
      <c r="V20" s="38" t="str">
        <f t="shared" si="11"/>
        <v/>
      </c>
      <c r="W20" s="38" t="str">
        <f t="shared" si="11"/>
        <v/>
      </c>
      <c r="X20" s="38" t="str">
        <f t="shared" si="11"/>
        <v/>
      </c>
      <c r="Y20" s="38" t="str">
        <f t="shared" si="11"/>
        <v/>
      </c>
      <c r="Z20" s="38" t="str">
        <f t="shared" si="11"/>
        <v/>
      </c>
      <c r="AA20" s="38">
        <f t="shared" si="11"/>
        <v>2</v>
      </c>
      <c r="AB20" s="38">
        <f t="shared" si="11"/>
        <v>8</v>
      </c>
      <c r="AC20" s="38">
        <f t="shared" si="11"/>
        <v>6</v>
      </c>
      <c r="AD20" s="38" t="str">
        <f t="shared" si="11"/>
        <v/>
      </c>
      <c r="AE20" s="38" t="str">
        <f t="shared" si="11"/>
        <v/>
      </c>
      <c r="AF20" s="38" t="str">
        <f t="shared" si="11"/>
        <v/>
      </c>
      <c r="AG20" s="38" t="str">
        <f t="shared" si="11"/>
        <v/>
      </c>
      <c r="AH20" s="38" t="str">
        <f t="shared" si="11"/>
        <v/>
      </c>
      <c r="AI20" s="38">
        <f t="shared" si="11"/>
        <v>2</v>
      </c>
      <c r="AJ20" s="38">
        <f t="shared" si="11"/>
        <v>8</v>
      </c>
    </row>
    <row r="21" spans="1:36" ht="14.6" x14ac:dyDescent="0.4">
      <c r="A21" s="34" t="str">
        <f>A5</f>
        <v>Новоселов Егор Станиславовчи</v>
      </c>
      <c r="B21" s="35" t="s">
        <v>52</v>
      </c>
      <c r="C21" s="35">
        <f t="shared" si="9"/>
        <v>111</v>
      </c>
      <c r="D21" s="35"/>
      <c r="E21" s="48"/>
      <c r="F21" s="48">
        <f t="shared" ref="F21:AJ21" si="12">IF(IF(F5="День",11,0)+IF(E5="Ночь",2,0)+IF(F5="Ночь",1,0)+IF(F5="Пятид",8,0)=0,"",IF(F5="День",11,0)+IF(E5="Ночь",2,0)+IF(F5="Ночь",1,0)+IF(F5="Пятид",8,0))</f>
        <v>3</v>
      </c>
      <c r="G21" s="48">
        <f t="shared" si="12"/>
        <v>2</v>
      </c>
      <c r="H21" s="48" t="str">
        <f t="shared" si="12"/>
        <v/>
      </c>
      <c r="I21" s="48" t="str">
        <f t="shared" si="12"/>
        <v/>
      </c>
      <c r="J21" s="48">
        <f t="shared" si="12"/>
        <v>11</v>
      </c>
      <c r="K21" s="48">
        <f t="shared" si="12"/>
        <v>11</v>
      </c>
      <c r="L21" s="48" t="str">
        <f t="shared" si="12"/>
        <v/>
      </c>
      <c r="M21" s="48">
        <f t="shared" si="12"/>
        <v>1</v>
      </c>
      <c r="N21" s="48">
        <f t="shared" si="12"/>
        <v>3</v>
      </c>
      <c r="O21" s="48">
        <f t="shared" si="12"/>
        <v>2</v>
      </c>
      <c r="P21" s="48" t="str">
        <f t="shared" si="12"/>
        <v/>
      </c>
      <c r="Q21" s="48" t="str">
        <f t="shared" si="12"/>
        <v/>
      </c>
      <c r="R21" s="48">
        <f t="shared" si="12"/>
        <v>11</v>
      </c>
      <c r="S21" s="48">
        <f t="shared" si="12"/>
        <v>11</v>
      </c>
      <c r="T21" s="48" t="str">
        <f t="shared" si="12"/>
        <v/>
      </c>
      <c r="U21" s="48">
        <f t="shared" si="12"/>
        <v>1</v>
      </c>
      <c r="V21" s="48">
        <f t="shared" si="12"/>
        <v>3</v>
      </c>
      <c r="W21" s="48">
        <f t="shared" si="12"/>
        <v>2</v>
      </c>
      <c r="X21" s="48" t="str">
        <f t="shared" si="12"/>
        <v/>
      </c>
      <c r="Y21" s="48" t="str">
        <f t="shared" si="12"/>
        <v/>
      </c>
      <c r="Z21" s="48">
        <f t="shared" si="12"/>
        <v>11</v>
      </c>
      <c r="AA21" s="48">
        <f t="shared" si="12"/>
        <v>11</v>
      </c>
      <c r="AB21" s="48" t="str">
        <f t="shared" si="12"/>
        <v/>
      </c>
      <c r="AC21" s="48">
        <f t="shared" si="12"/>
        <v>1</v>
      </c>
      <c r="AD21" s="48">
        <f t="shared" si="12"/>
        <v>3</v>
      </c>
      <c r="AE21" s="48">
        <f t="shared" si="12"/>
        <v>2</v>
      </c>
      <c r="AF21" s="48" t="str">
        <f t="shared" si="12"/>
        <v/>
      </c>
      <c r="AG21" s="48" t="str">
        <f t="shared" si="12"/>
        <v/>
      </c>
      <c r="AH21" s="48">
        <f t="shared" si="12"/>
        <v>11</v>
      </c>
      <c r="AI21" s="48">
        <f t="shared" si="12"/>
        <v>11</v>
      </c>
      <c r="AJ21" s="48" t="str">
        <f t="shared" si="12"/>
        <v/>
      </c>
    </row>
    <row r="22" spans="1:36" ht="15" thickBot="1" x14ac:dyDescent="0.45">
      <c r="A22" s="36"/>
      <c r="B22" s="37" t="s">
        <v>53</v>
      </c>
      <c r="C22" s="37">
        <f t="shared" si="9"/>
        <v>62</v>
      </c>
      <c r="D22" s="37"/>
      <c r="E22" s="38"/>
      <c r="F22" s="38">
        <f t="shared" ref="F22:AJ22" si="13">IF(IF(E5="Ночь",6,0)+IF(F5="Ночь",2,0)=0,"",IF(E5="Ночь",6,0)+IF(F5="Ночь",2,0))</f>
        <v>8</v>
      </c>
      <c r="G22" s="38">
        <f t="shared" si="13"/>
        <v>6</v>
      </c>
      <c r="H22" s="38" t="str">
        <f t="shared" si="13"/>
        <v/>
      </c>
      <c r="I22" s="38" t="str">
        <f t="shared" si="13"/>
        <v/>
      </c>
      <c r="J22" s="38" t="str">
        <f t="shared" si="13"/>
        <v/>
      </c>
      <c r="K22" s="38" t="str">
        <f t="shared" si="13"/>
        <v/>
      </c>
      <c r="L22" s="38" t="str">
        <f t="shared" si="13"/>
        <v/>
      </c>
      <c r="M22" s="38">
        <f t="shared" si="13"/>
        <v>2</v>
      </c>
      <c r="N22" s="38">
        <f t="shared" si="13"/>
        <v>8</v>
      </c>
      <c r="O22" s="38">
        <f t="shared" si="13"/>
        <v>6</v>
      </c>
      <c r="P22" s="38" t="str">
        <f t="shared" si="13"/>
        <v/>
      </c>
      <c r="Q22" s="38" t="str">
        <f t="shared" si="13"/>
        <v/>
      </c>
      <c r="R22" s="38" t="str">
        <f t="shared" si="13"/>
        <v/>
      </c>
      <c r="S22" s="38" t="str">
        <f t="shared" si="13"/>
        <v/>
      </c>
      <c r="T22" s="38" t="str">
        <f t="shared" si="13"/>
        <v/>
      </c>
      <c r="U22" s="38">
        <f t="shared" si="13"/>
        <v>2</v>
      </c>
      <c r="V22" s="38">
        <f t="shared" si="13"/>
        <v>8</v>
      </c>
      <c r="W22" s="38">
        <f t="shared" si="13"/>
        <v>6</v>
      </c>
      <c r="X22" s="38" t="str">
        <f t="shared" si="13"/>
        <v/>
      </c>
      <c r="Y22" s="38" t="str">
        <f t="shared" si="13"/>
        <v/>
      </c>
      <c r="Z22" s="38" t="str">
        <f t="shared" si="13"/>
        <v/>
      </c>
      <c r="AA22" s="38" t="str">
        <f t="shared" si="13"/>
        <v/>
      </c>
      <c r="AB22" s="38" t="str">
        <f t="shared" si="13"/>
        <v/>
      </c>
      <c r="AC22" s="38">
        <f t="shared" si="13"/>
        <v>2</v>
      </c>
      <c r="AD22" s="38">
        <f t="shared" si="13"/>
        <v>8</v>
      </c>
      <c r="AE22" s="38">
        <f t="shared" si="13"/>
        <v>6</v>
      </c>
      <c r="AF22" s="38" t="str">
        <f t="shared" si="13"/>
        <v/>
      </c>
      <c r="AG22" s="38" t="str">
        <f t="shared" si="13"/>
        <v/>
      </c>
      <c r="AH22" s="38" t="str">
        <f t="shared" si="13"/>
        <v/>
      </c>
      <c r="AI22" s="38" t="str">
        <f t="shared" si="13"/>
        <v/>
      </c>
      <c r="AJ22" s="38" t="str">
        <f t="shared" si="13"/>
        <v/>
      </c>
    </row>
    <row r="23" spans="1:36" ht="14.6" x14ac:dyDescent="0.4">
      <c r="A23" s="34" t="str">
        <f>A6</f>
        <v>Масленников Даниил Андреевич</v>
      </c>
      <c r="B23" s="35" t="s">
        <v>52</v>
      </c>
      <c r="C23" s="35">
        <f t="shared" si="9"/>
        <v>101</v>
      </c>
      <c r="D23" s="35"/>
      <c r="E23" s="48"/>
      <c r="F23" s="48" t="str">
        <f t="shared" ref="F23:AJ23" si="14">IF(IF(F6="День",11,0)+IF(E6="Ночь",2,0)+IF(F6="Ночь",1,0)+IF(F6="Пятид",8,0)=0,"",IF(F6="День",11,0)+IF(E6="Ночь",2,0)+IF(F6="Ночь",1,0)+IF(F6="Пятид",8,0))</f>
        <v/>
      </c>
      <c r="G23" s="48">
        <f t="shared" si="14"/>
        <v>1</v>
      </c>
      <c r="H23" s="48">
        <f t="shared" si="14"/>
        <v>3</v>
      </c>
      <c r="I23" s="48">
        <f t="shared" si="14"/>
        <v>2</v>
      </c>
      <c r="J23" s="48" t="str">
        <f t="shared" si="14"/>
        <v/>
      </c>
      <c r="K23" s="48" t="str">
        <f t="shared" si="14"/>
        <v/>
      </c>
      <c r="L23" s="48">
        <f t="shared" si="14"/>
        <v>11</v>
      </c>
      <c r="M23" s="48">
        <f t="shared" si="14"/>
        <v>11</v>
      </c>
      <c r="N23" s="48" t="str">
        <f t="shared" si="14"/>
        <v/>
      </c>
      <c r="O23" s="48">
        <f t="shared" si="14"/>
        <v>1</v>
      </c>
      <c r="P23" s="48">
        <f t="shared" si="14"/>
        <v>3</v>
      </c>
      <c r="Q23" s="48">
        <f t="shared" si="14"/>
        <v>2</v>
      </c>
      <c r="R23" s="48" t="str">
        <f t="shared" si="14"/>
        <v/>
      </c>
      <c r="S23" s="48" t="str">
        <f t="shared" si="14"/>
        <v/>
      </c>
      <c r="T23" s="48">
        <f t="shared" si="14"/>
        <v>11</v>
      </c>
      <c r="U23" s="48">
        <f t="shared" si="14"/>
        <v>11</v>
      </c>
      <c r="V23" s="48" t="str">
        <f t="shared" si="14"/>
        <v/>
      </c>
      <c r="W23" s="48">
        <f t="shared" si="14"/>
        <v>1</v>
      </c>
      <c r="X23" s="48">
        <f t="shared" si="14"/>
        <v>3</v>
      </c>
      <c r="Y23" s="48">
        <f t="shared" si="14"/>
        <v>2</v>
      </c>
      <c r="Z23" s="48" t="str">
        <f t="shared" si="14"/>
        <v/>
      </c>
      <c r="AA23" s="48" t="str">
        <f t="shared" si="14"/>
        <v/>
      </c>
      <c r="AB23" s="48">
        <f t="shared" si="14"/>
        <v>11</v>
      </c>
      <c r="AC23" s="48">
        <f t="shared" si="14"/>
        <v>11</v>
      </c>
      <c r="AD23" s="48" t="str">
        <f t="shared" si="14"/>
        <v/>
      </c>
      <c r="AE23" s="48">
        <f t="shared" si="14"/>
        <v>1</v>
      </c>
      <c r="AF23" s="48">
        <f t="shared" si="14"/>
        <v>3</v>
      </c>
      <c r="AG23" s="48">
        <f t="shared" si="14"/>
        <v>2</v>
      </c>
      <c r="AH23" s="48" t="str">
        <f t="shared" si="14"/>
        <v/>
      </c>
      <c r="AI23" s="48" t="str">
        <f t="shared" si="14"/>
        <v/>
      </c>
      <c r="AJ23" s="48">
        <f t="shared" si="14"/>
        <v>11</v>
      </c>
    </row>
    <row r="24" spans="1:36" ht="15" thickBot="1" x14ac:dyDescent="0.45">
      <c r="A24" s="36"/>
      <c r="B24" s="37" t="s">
        <v>53</v>
      </c>
      <c r="C24" s="37">
        <f t="shared" si="9"/>
        <v>64</v>
      </c>
      <c r="D24" s="37"/>
      <c r="E24" s="38"/>
      <c r="F24" s="38" t="str">
        <f t="shared" ref="F24:AJ24" si="15">IF(IF(E6="Ночь",6,0)+IF(F6="Ночь",2,0)=0,"",IF(E6="Ночь",6,0)+IF(F6="Ночь",2,0))</f>
        <v/>
      </c>
      <c r="G24" s="38">
        <f t="shared" si="15"/>
        <v>2</v>
      </c>
      <c r="H24" s="38">
        <f t="shared" si="15"/>
        <v>8</v>
      </c>
      <c r="I24" s="38">
        <f t="shared" si="15"/>
        <v>6</v>
      </c>
      <c r="J24" s="38" t="str">
        <f t="shared" si="15"/>
        <v/>
      </c>
      <c r="K24" s="38" t="str">
        <f t="shared" si="15"/>
        <v/>
      </c>
      <c r="L24" s="38" t="str">
        <f t="shared" si="15"/>
        <v/>
      </c>
      <c r="M24" s="38" t="str">
        <f t="shared" si="15"/>
        <v/>
      </c>
      <c r="N24" s="38" t="str">
        <f t="shared" si="15"/>
        <v/>
      </c>
      <c r="O24" s="38">
        <f t="shared" si="15"/>
        <v>2</v>
      </c>
      <c r="P24" s="38">
        <f t="shared" si="15"/>
        <v>8</v>
      </c>
      <c r="Q24" s="38">
        <f t="shared" si="15"/>
        <v>6</v>
      </c>
      <c r="R24" s="38" t="str">
        <f t="shared" si="15"/>
        <v/>
      </c>
      <c r="S24" s="38" t="str">
        <f t="shared" si="15"/>
        <v/>
      </c>
      <c r="T24" s="38" t="str">
        <f t="shared" si="15"/>
        <v/>
      </c>
      <c r="U24" s="38" t="str">
        <f t="shared" si="15"/>
        <v/>
      </c>
      <c r="V24" s="38" t="str">
        <f t="shared" si="15"/>
        <v/>
      </c>
      <c r="W24" s="38">
        <f t="shared" si="15"/>
        <v>2</v>
      </c>
      <c r="X24" s="38">
        <f t="shared" si="15"/>
        <v>8</v>
      </c>
      <c r="Y24" s="38">
        <f t="shared" si="15"/>
        <v>6</v>
      </c>
      <c r="Z24" s="38" t="str">
        <f t="shared" si="15"/>
        <v/>
      </c>
      <c r="AA24" s="38" t="str">
        <f t="shared" si="15"/>
        <v/>
      </c>
      <c r="AB24" s="38" t="str">
        <f t="shared" si="15"/>
        <v/>
      </c>
      <c r="AC24" s="38" t="str">
        <f t="shared" si="15"/>
        <v/>
      </c>
      <c r="AD24" s="38" t="str">
        <f t="shared" si="15"/>
        <v/>
      </c>
      <c r="AE24" s="38">
        <f t="shared" si="15"/>
        <v>2</v>
      </c>
      <c r="AF24" s="38">
        <f t="shared" si="15"/>
        <v>8</v>
      </c>
      <c r="AG24" s="38">
        <f t="shared" si="15"/>
        <v>6</v>
      </c>
      <c r="AH24" s="38" t="str">
        <f t="shared" si="15"/>
        <v/>
      </c>
      <c r="AI24" s="38" t="str">
        <f t="shared" si="15"/>
        <v/>
      </c>
      <c r="AJ24" s="38" t="str">
        <f t="shared" si="15"/>
        <v/>
      </c>
    </row>
    <row r="25" spans="1:36" ht="14.6" x14ac:dyDescent="0.4">
      <c r="A25" s="34" t="str">
        <f>A7</f>
        <v>Плинто Евгений Дмитриевич</v>
      </c>
      <c r="B25" s="35" t="s">
        <v>52</v>
      </c>
      <c r="C25" s="35">
        <f t="shared" si="9"/>
        <v>112</v>
      </c>
      <c r="D25" s="35"/>
      <c r="E25" s="48"/>
      <c r="F25" s="48">
        <f t="shared" ref="F25:AJ25" si="16">IF(IF(F7="День",11,0)+IF(E7="Ночь",2,0)+IF(F7="Ночь",1,0)+IF(F7="Пятид",8,0)=0,"",IF(F7="День",11,0)+IF(E7="Ночь",2,0)+IF(F7="Ночь",1,0)+IF(F7="Пятид",8,0))</f>
        <v>11</v>
      </c>
      <c r="G25" s="48">
        <f t="shared" si="16"/>
        <v>11</v>
      </c>
      <c r="H25" s="48" t="str">
        <f t="shared" si="16"/>
        <v/>
      </c>
      <c r="I25" s="48">
        <f t="shared" si="16"/>
        <v>1</v>
      </c>
      <c r="J25" s="48">
        <f t="shared" si="16"/>
        <v>3</v>
      </c>
      <c r="K25" s="48">
        <f t="shared" si="16"/>
        <v>2</v>
      </c>
      <c r="L25" s="48" t="str">
        <f t="shared" si="16"/>
        <v/>
      </c>
      <c r="M25" s="48" t="str">
        <f t="shared" si="16"/>
        <v/>
      </c>
      <c r="N25" s="48">
        <f t="shared" si="16"/>
        <v>11</v>
      </c>
      <c r="O25" s="48">
        <f t="shared" si="16"/>
        <v>11</v>
      </c>
      <c r="P25" s="48" t="str">
        <f t="shared" si="16"/>
        <v/>
      </c>
      <c r="Q25" s="48">
        <f t="shared" si="16"/>
        <v>1</v>
      </c>
      <c r="R25" s="48">
        <f t="shared" si="16"/>
        <v>3</v>
      </c>
      <c r="S25" s="48">
        <f t="shared" si="16"/>
        <v>2</v>
      </c>
      <c r="T25" s="48" t="str">
        <f t="shared" si="16"/>
        <v/>
      </c>
      <c r="U25" s="48" t="str">
        <f t="shared" si="16"/>
        <v/>
      </c>
      <c r="V25" s="48">
        <f t="shared" si="16"/>
        <v>11</v>
      </c>
      <c r="W25" s="48">
        <f t="shared" si="16"/>
        <v>11</v>
      </c>
      <c r="X25" s="48" t="str">
        <f t="shared" si="16"/>
        <v/>
      </c>
      <c r="Y25" s="48">
        <f t="shared" si="16"/>
        <v>1</v>
      </c>
      <c r="Z25" s="48">
        <f t="shared" si="16"/>
        <v>3</v>
      </c>
      <c r="AA25" s="48">
        <f t="shared" si="16"/>
        <v>2</v>
      </c>
      <c r="AB25" s="48" t="str">
        <f t="shared" si="16"/>
        <v/>
      </c>
      <c r="AC25" s="48" t="str">
        <f t="shared" si="16"/>
        <v/>
      </c>
      <c r="AD25" s="48">
        <f t="shared" si="16"/>
        <v>11</v>
      </c>
      <c r="AE25" s="48">
        <f t="shared" si="16"/>
        <v>11</v>
      </c>
      <c r="AF25" s="48" t="str">
        <f t="shared" si="16"/>
        <v/>
      </c>
      <c r="AG25" s="48">
        <f t="shared" si="16"/>
        <v>1</v>
      </c>
      <c r="AH25" s="48">
        <f t="shared" si="16"/>
        <v>3</v>
      </c>
      <c r="AI25" s="48">
        <f t="shared" si="16"/>
        <v>2</v>
      </c>
      <c r="AJ25" s="48" t="str">
        <f t="shared" si="16"/>
        <v/>
      </c>
    </row>
    <row r="26" spans="1:36" ht="15" thickBot="1" x14ac:dyDescent="0.45">
      <c r="A26" s="36"/>
      <c r="B26" s="37" t="s">
        <v>53</v>
      </c>
      <c r="C26" s="37">
        <f t="shared" si="9"/>
        <v>64</v>
      </c>
      <c r="D26" s="37"/>
      <c r="E26" s="38"/>
      <c r="F26" s="38" t="str">
        <f t="shared" ref="F26:AJ26" si="17">IF(IF(E7="Ночь",6,0)+IF(F7="Ночь",2,0)=0,"",IF(E7="Ночь",6,0)+IF(F7="Ночь",2,0))</f>
        <v/>
      </c>
      <c r="G26" s="38" t="str">
        <f t="shared" si="17"/>
        <v/>
      </c>
      <c r="H26" s="38" t="str">
        <f t="shared" si="17"/>
        <v/>
      </c>
      <c r="I26" s="38">
        <f t="shared" si="17"/>
        <v>2</v>
      </c>
      <c r="J26" s="38">
        <f t="shared" si="17"/>
        <v>8</v>
      </c>
      <c r="K26" s="38">
        <f t="shared" si="17"/>
        <v>6</v>
      </c>
      <c r="L26" s="38" t="str">
        <f t="shared" si="17"/>
        <v/>
      </c>
      <c r="M26" s="38" t="str">
        <f t="shared" si="17"/>
        <v/>
      </c>
      <c r="N26" s="38" t="str">
        <f t="shared" si="17"/>
        <v/>
      </c>
      <c r="O26" s="38" t="str">
        <f t="shared" si="17"/>
        <v/>
      </c>
      <c r="P26" s="38" t="str">
        <f t="shared" si="17"/>
        <v/>
      </c>
      <c r="Q26" s="38">
        <f t="shared" si="17"/>
        <v>2</v>
      </c>
      <c r="R26" s="38">
        <f t="shared" si="17"/>
        <v>8</v>
      </c>
      <c r="S26" s="38">
        <f t="shared" si="17"/>
        <v>6</v>
      </c>
      <c r="T26" s="38" t="str">
        <f t="shared" si="17"/>
        <v/>
      </c>
      <c r="U26" s="38" t="str">
        <f t="shared" si="17"/>
        <v/>
      </c>
      <c r="V26" s="38" t="str">
        <f t="shared" si="17"/>
        <v/>
      </c>
      <c r="W26" s="38" t="str">
        <f t="shared" si="17"/>
        <v/>
      </c>
      <c r="X26" s="38" t="str">
        <f t="shared" si="17"/>
        <v/>
      </c>
      <c r="Y26" s="38">
        <f t="shared" si="17"/>
        <v>2</v>
      </c>
      <c r="Z26" s="38">
        <f t="shared" si="17"/>
        <v>8</v>
      </c>
      <c r="AA26" s="38">
        <f t="shared" si="17"/>
        <v>6</v>
      </c>
      <c r="AB26" s="38" t="str">
        <f t="shared" si="17"/>
        <v/>
      </c>
      <c r="AC26" s="38" t="str">
        <f t="shared" si="17"/>
        <v/>
      </c>
      <c r="AD26" s="38" t="str">
        <f t="shared" si="17"/>
        <v/>
      </c>
      <c r="AE26" s="38" t="str">
        <f t="shared" si="17"/>
        <v/>
      </c>
      <c r="AF26" s="38" t="str">
        <f t="shared" si="17"/>
        <v/>
      </c>
      <c r="AG26" s="38">
        <f t="shared" si="17"/>
        <v>2</v>
      </c>
      <c r="AH26" s="38">
        <f t="shared" si="17"/>
        <v>8</v>
      </c>
      <c r="AI26" s="38">
        <f t="shared" si="17"/>
        <v>6</v>
      </c>
      <c r="AJ26" s="38" t="str">
        <f t="shared" si="17"/>
        <v/>
      </c>
    </row>
    <row r="27" spans="1:36" ht="14.6" x14ac:dyDescent="0.4">
      <c r="A27" s="34" t="str">
        <f>A8</f>
        <v>Харченко Алексей Эдуардович</v>
      </c>
      <c r="B27" s="35" t="s">
        <v>52</v>
      </c>
      <c r="C27" s="35">
        <f t="shared" si="9"/>
        <v>88</v>
      </c>
      <c r="D27" s="35"/>
      <c r="E27" s="48"/>
      <c r="F27" s="48" t="str">
        <f t="shared" ref="F27:AJ27" si="18">IF(IF(F8="День",11,0)+IF(E8="Ночь",2,0)+IF(F8="Ночь",1,0)+IF(F8="Пятид",8,0)=0,"",IF(F8="День",11,0)+IF(E8="Ночь",2,0)+IF(F8="Ночь",1,0)+IF(F8="Пятид",8,0))</f>
        <v/>
      </c>
      <c r="G27" s="48" t="str">
        <f t="shared" si="18"/>
        <v/>
      </c>
      <c r="H27" s="48" t="str">
        <f t="shared" si="18"/>
        <v/>
      </c>
      <c r="I27" s="48" t="str">
        <f t="shared" si="18"/>
        <v/>
      </c>
      <c r="J27" s="48" t="str">
        <f t="shared" si="18"/>
        <v/>
      </c>
      <c r="K27" s="48" t="str">
        <f t="shared" si="18"/>
        <v/>
      </c>
      <c r="L27" s="48" t="str">
        <f t="shared" si="18"/>
        <v/>
      </c>
      <c r="M27" s="48" t="str">
        <f t="shared" si="18"/>
        <v/>
      </c>
      <c r="N27" s="48" t="str">
        <f t="shared" si="18"/>
        <v/>
      </c>
      <c r="O27" s="48" t="str">
        <f t="shared" si="18"/>
        <v/>
      </c>
      <c r="P27" s="48" t="str">
        <f t="shared" si="18"/>
        <v/>
      </c>
      <c r="Q27" s="48" t="str">
        <f t="shared" si="18"/>
        <v/>
      </c>
      <c r="R27" s="48" t="str">
        <f t="shared" si="18"/>
        <v/>
      </c>
      <c r="S27" s="48" t="str">
        <f t="shared" si="18"/>
        <v/>
      </c>
      <c r="T27" s="48" t="str">
        <f t="shared" si="18"/>
        <v/>
      </c>
      <c r="U27" s="48">
        <f t="shared" si="18"/>
        <v>8</v>
      </c>
      <c r="V27" s="48">
        <f t="shared" si="18"/>
        <v>8</v>
      </c>
      <c r="W27" s="48">
        <f t="shared" si="18"/>
        <v>8</v>
      </c>
      <c r="X27" s="48">
        <f t="shared" si="18"/>
        <v>8</v>
      </c>
      <c r="Y27" s="48">
        <f t="shared" si="18"/>
        <v>8</v>
      </c>
      <c r="Z27" s="48" t="str">
        <f t="shared" si="18"/>
        <v/>
      </c>
      <c r="AA27" s="48" t="str">
        <f t="shared" si="18"/>
        <v/>
      </c>
      <c r="AB27" s="48">
        <f t="shared" si="18"/>
        <v>8</v>
      </c>
      <c r="AC27" s="48">
        <f t="shared" si="18"/>
        <v>8</v>
      </c>
      <c r="AD27" s="48">
        <f t="shared" si="18"/>
        <v>8</v>
      </c>
      <c r="AE27" s="48">
        <f t="shared" si="18"/>
        <v>8</v>
      </c>
      <c r="AF27" s="48">
        <f t="shared" si="18"/>
        <v>8</v>
      </c>
      <c r="AG27" s="48">
        <f t="shared" si="18"/>
        <v>8</v>
      </c>
      <c r="AH27" s="48" t="str">
        <f t="shared" si="18"/>
        <v/>
      </c>
      <c r="AI27" s="48" t="str">
        <f t="shared" si="18"/>
        <v/>
      </c>
      <c r="AJ27" s="48" t="str">
        <f t="shared" si="18"/>
        <v/>
      </c>
    </row>
    <row r="28" spans="1:36" ht="15" thickBot="1" x14ac:dyDescent="0.45">
      <c r="A28" s="36"/>
      <c r="B28" s="37" t="s">
        <v>53</v>
      </c>
      <c r="C28" s="37">
        <f t="shared" si="9"/>
        <v>0</v>
      </c>
      <c r="D28" s="37"/>
      <c r="E28" s="38"/>
      <c r="F28" s="38" t="str">
        <f t="shared" ref="F28:AJ28" si="19">IF(IF(E8="Ночь",6,0)+IF(F8="Ночь",2,0)=0,"",IF(E8="Ночь",6,0)+IF(F8="Ночь",2,0))</f>
        <v/>
      </c>
      <c r="G28" s="38" t="str">
        <f t="shared" si="19"/>
        <v/>
      </c>
      <c r="H28" s="38" t="str">
        <f t="shared" si="19"/>
        <v/>
      </c>
      <c r="I28" s="38" t="str">
        <f t="shared" si="19"/>
        <v/>
      </c>
      <c r="J28" s="38" t="str">
        <f t="shared" si="19"/>
        <v/>
      </c>
      <c r="K28" s="38" t="str">
        <f t="shared" si="19"/>
        <v/>
      </c>
      <c r="L28" s="38" t="str">
        <f t="shared" si="19"/>
        <v/>
      </c>
      <c r="M28" s="38" t="str">
        <f t="shared" si="19"/>
        <v/>
      </c>
      <c r="N28" s="38" t="str">
        <f t="shared" si="19"/>
        <v/>
      </c>
      <c r="O28" s="38" t="str">
        <f t="shared" si="19"/>
        <v/>
      </c>
      <c r="P28" s="38" t="str">
        <f t="shared" si="19"/>
        <v/>
      </c>
      <c r="Q28" s="38" t="str">
        <f t="shared" si="19"/>
        <v/>
      </c>
      <c r="R28" s="38" t="str">
        <f t="shared" si="19"/>
        <v/>
      </c>
      <c r="S28" s="38" t="str">
        <f t="shared" si="19"/>
        <v/>
      </c>
      <c r="T28" s="38" t="str">
        <f t="shared" si="19"/>
        <v/>
      </c>
      <c r="U28" s="38" t="str">
        <f t="shared" si="19"/>
        <v/>
      </c>
      <c r="V28" s="38" t="str">
        <f t="shared" si="19"/>
        <v/>
      </c>
      <c r="W28" s="38" t="str">
        <f t="shared" si="19"/>
        <v/>
      </c>
      <c r="X28" s="38" t="str">
        <f t="shared" si="19"/>
        <v/>
      </c>
      <c r="Y28" s="38" t="str">
        <f t="shared" si="19"/>
        <v/>
      </c>
      <c r="Z28" s="38" t="str">
        <f t="shared" si="19"/>
        <v/>
      </c>
      <c r="AA28" s="38" t="str">
        <f t="shared" si="19"/>
        <v/>
      </c>
      <c r="AB28" s="38" t="str">
        <f t="shared" si="19"/>
        <v/>
      </c>
      <c r="AC28" s="38" t="str">
        <f t="shared" si="19"/>
        <v/>
      </c>
      <c r="AD28" s="38" t="str">
        <f t="shared" si="19"/>
        <v/>
      </c>
      <c r="AE28" s="38" t="str">
        <f t="shared" si="19"/>
        <v/>
      </c>
      <c r="AF28" s="38" t="str">
        <f t="shared" si="19"/>
        <v/>
      </c>
      <c r="AG28" s="38" t="str">
        <f t="shared" si="19"/>
        <v/>
      </c>
      <c r="AH28" s="38" t="str">
        <f t="shared" si="19"/>
        <v/>
      </c>
      <c r="AI28" s="38" t="str">
        <f t="shared" si="19"/>
        <v/>
      </c>
      <c r="AJ28" s="38" t="str">
        <f t="shared" si="19"/>
        <v/>
      </c>
    </row>
    <row r="29" spans="1:36" ht="14.6" x14ac:dyDescent="0.4">
      <c r="A29" s="44" t="str">
        <f>A9</f>
        <v>Захарова Анастасия Михайловна</v>
      </c>
      <c r="B29" s="45" t="s">
        <v>52</v>
      </c>
      <c r="C29" s="45">
        <f t="shared" si="9"/>
        <v>168</v>
      </c>
      <c r="D29" s="45"/>
      <c r="E29" s="46"/>
      <c r="F29" s="46" t="str">
        <f t="shared" ref="F29:AJ29" si="20">IF(IF(F9="День",11,0)+IF(E9="Ночь",2,0)+IF(F9="Ночь",1,0)+IF(F9="Пятид",8,0)=0,"",IF(F9="День",11,0)+IF(E9="Ночь",2,0)+IF(F9="Ночь",1,0)+IF(F9="Пятид",8,0))</f>
        <v/>
      </c>
      <c r="G29" s="46">
        <f t="shared" si="20"/>
        <v>8</v>
      </c>
      <c r="H29" s="46">
        <f t="shared" si="20"/>
        <v>8</v>
      </c>
      <c r="I29" s="46">
        <f t="shared" si="20"/>
        <v>8</v>
      </c>
      <c r="J29" s="46">
        <f t="shared" si="20"/>
        <v>8</v>
      </c>
      <c r="K29" s="46">
        <f t="shared" si="20"/>
        <v>8</v>
      </c>
      <c r="L29" s="46" t="str">
        <f t="shared" si="20"/>
        <v/>
      </c>
      <c r="M29" s="46" t="str">
        <f t="shared" si="20"/>
        <v/>
      </c>
      <c r="N29" s="46">
        <f t="shared" si="20"/>
        <v>8</v>
      </c>
      <c r="O29" s="46">
        <f t="shared" si="20"/>
        <v>8</v>
      </c>
      <c r="P29" s="46">
        <f t="shared" si="20"/>
        <v>8</v>
      </c>
      <c r="Q29" s="46">
        <f t="shared" si="20"/>
        <v>8</v>
      </c>
      <c r="R29" s="46">
        <f t="shared" si="20"/>
        <v>8</v>
      </c>
      <c r="S29" s="46" t="str">
        <f t="shared" si="20"/>
        <v/>
      </c>
      <c r="T29" s="46" t="str">
        <f t="shared" si="20"/>
        <v/>
      </c>
      <c r="U29" s="46">
        <f t="shared" si="20"/>
        <v>8</v>
      </c>
      <c r="V29" s="46">
        <f t="shared" si="20"/>
        <v>8</v>
      </c>
      <c r="W29" s="46">
        <f t="shared" si="20"/>
        <v>8</v>
      </c>
      <c r="X29" s="46">
        <f t="shared" si="20"/>
        <v>8</v>
      </c>
      <c r="Y29" s="46">
        <f t="shared" si="20"/>
        <v>8</v>
      </c>
      <c r="Z29" s="46" t="str">
        <f t="shared" si="20"/>
        <v/>
      </c>
      <c r="AA29" s="46" t="str">
        <f t="shared" si="20"/>
        <v/>
      </c>
      <c r="AB29" s="46">
        <f t="shared" si="20"/>
        <v>8</v>
      </c>
      <c r="AC29" s="46">
        <f t="shared" si="20"/>
        <v>8</v>
      </c>
      <c r="AD29" s="46">
        <f t="shared" si="20"/>
        <v>8</v>
      </c>
      <c r="AE29" s="46">
        <f t="shared" si="20"/>
        <v>8</v>
      </c>
      <c r="AF29" s="46">
        <f t="shared" si="20"/>
        <v>8</v>
      </c>
      <c r="AG29" s="46">
        <f t="shared" si="20"/>
        <v>8</v>
      </c>
      <c r="AH29" s="46" t="str">
        <f t="shared" si="20"/>
        <v/>
      </c>
      <c r="AI29" s="46" t="str">
        <f t="shared" si="20"/>
        <v/>
      </c>
      <c r="AJ29" s="46" t="str">
        <f t="shared" si="20"/>
        <v/>
      </c>
    </row>
    <row r="30" spans="1:36" ht="15" thickBot="1" x14ac:dyDescent="0.45">
      <c r="A30" s="50"/>
      <c r="B30" s="51" t="s">
        <v>53</v>
      </c>
      <c r="C30" s="51">
        <f t="shared" si="9"/>
        <v>0</v>
      </c>
      <c r="D30" s="51"/>
      <c r="E30" s="52"/>
      <c r="F30" s="52" t="str">
        <f t="shared" ref="F30:AJ30" si="21">IF(IF(E9="Ночь",6,0)+IF(F9="Ночь",2,0)=0,"",IF(E9="Ночь",6,0)+IF(F9="Ночь",2,0))</f>
        <v/>
      </c>
      <c r="G30" s="52" t="str">
        <f t="shared" si="21"/>
        <v/>
      </c>
      <c r="H30" s="52" t="str">
        <f t="shared" si="21"/>
        <v/>
      </c>
      <c r="I30" s="52" t="str">
        <f t="shared" si="21"/>
        <v/>
      </c>
      <c r="J30" s="52" t="str">
        <f t="shared" si="21"/>
        <v/>
      </c>
      <c r="K30" s="52" t="str">
        <f t="shared" si="21"/>
        <v/>
      </c>
      <c r="L30" s="52" t="str">
        <f t="shared" si="21"/>
        <v/>
      </c>
      <c r="M30" s="52" t="str">
        <f t="shared" si="21"/>
        <v/>
      </c>
      <c r="N30" s="52" t="str">
        <f t="shared" si="21"/>
        <v/>
      </c>
      <c r="O30" s="52" t="str">
        <f t="shared" si="21"/>
        <v/>
      </c>
      <c r="P30" s="52" t="str">
        <f t="shared" si="21"/>
        <v/>
      </c>
      <c r="Q30" s="52" t="str">
        <f t="shared" si="21"/>
        <v/>
      </c>
      <c r="R30" s="52" t="str">
        <f t="shared" si="21"/>
        <v/>
      </c>
      <c r="S30" s="52" t="str">
        <f t="shared" si="21"/>
        <v/>
      </c>
      <c r="T30" s="52" t="str">
        <f t="shared" si="21"/>
        <v/>
      </c>
      <c r="U30" s="52" t="str">
        <f t="shared" si="21"/>
        <v/>
      </c>
      <c r="V30" s="52" t="str">
        <f t="shared" si="21"/>
        <v/>
      </c>
      <c r="W30" s="52" t="str">
        <f t="shared" si="21"/>
        <v/>
      </c>
      <c r="X30" s="52" t="str">
        <f t="shared" si="21"/>
        <v/>
      </c>
      <c r="Y30" s="52" t="str">
        <f t="shared" si="21"/>
        <v/>
      </c>
      <c r="Z30" s="52" t="str">
        <f t="shared" si="21"/>
        <v/>
      </c>
      <c r="AA30" s="52" t="str">
        <f t="shared" si="21"/>
        <v/>
      </c>
      <c r="AB30" s="52" t="str">
        <f t="shared" si="21"/>
        <v/>
      </c>
      <c r="AC30" s="52" t="str">
        <f t="shared" si="21"/>
        <v/>
      </c>
      <c r="AD30" s="52" t="str">
        <f t="shared" si="21"/>
        <v/>
      </c>
      <c r="AE30" s="52" t="str">
        <f t="shared" si="21"/>
        <v/>
      </c>
      <c r="AF30" s="52" t="str">
        <f t="shared" si="21"/>
        <v/>
      </c>
      <c r="AG30" s="52" t="str">
        <f t="shared" si="21"/>
        <v/>
      </c>
      <c r="AH30" s="52" t="str">
        <f t="shared" si="21"/>
        <v/>
      </c>
      <c r="AI30" s="52" t="str">
        <f t="shared" si="21"/>
        <v/>
      </c>
      <c r="AJ30" s="52" t="str">
        <f t="shared" si="21"/>
        <v/>
      </c>
    </row>
    <row r="31" spans="1:36" ht="14.6" x14ac:dyDescent="0.4">
      <c r="A31" s="34" t="str">
        <f>A10</f>
        <v>Белан Андрей Алексеевич</v>
      </c>
      <c r="B31" s="35" t="s">
        <v>52</v>
      </c>
      <c r="C31" s="35">
        <f t="shared" si="9"/>
        <v>168</v>
      </c>
      <c r="D31" s="35"/>
      <c r="E31" s="48"/>
      <c r="F31" s="48" t="str">
        <f t="shared" ref="F31:AJ31" si="22">IF(IF(F10="День",11,0)+IF(E10="Ночь",2,0)+IF(F10="Ночь",1,0)+IF(F10="Пятид",8,0)=0,"",IF(F10="День",11,0)+IF(E10="Ночь",2,0)+IF(F10="Ночь",1,0)+IF(F10="Пятид",8,0))</f>
        <v/>
      </c>
      <c r="G31" s="48">
        <f t="shared" si="22"/>
        <v>8</v>
      </c>
      <c r="H31" s="48">
        <f t="shared" si="22"/>
        <v>8</v>
      </c>
      <c r="I31" s="48">
        <f t="shared" si="22"/>
        <v>8</v>
      </c>
      <c r="J31" s="48">
        <f t="shared" si="22"/>
        <v>8</v>
      </c>
      <c r="K31" s="48">
        <f t="shared" si="22"/>
        <v>8</v>
      </c>
      <c r="L31" s="48" t="str">
        <f t="shared" si="22"/>
        <v/>
      </c>
      <c r="M31" s="48" t="str">
        <f t="shared" si="22"/>
        <v/>
      </c>
      <c r="N31" s="48">
        <f t="shared" si="22"/>
        <v>8</v>
      </c>
      <c r="O31" s="48">
        <f t="shared" si="22"/>
        <v>8</v>
      </c>
      <c r="P31" s="48">
        <f t="shared" si="22"/>
        <v>8</v>
      </c>
      <c r="Q31" s="48">
        <f t="shared" si="22"/>
        <v>8</v>
      </c>
      <c r="R31" s="48">
        <f t="shared" si="22"/>
        <v>8</v>
      </c>
      <c r="S31" s="48" t="str">
        <f t="shared" si="22"/>
        <v/>
      </c>
      <c r="T31" s="48" t="str">
        <f t="shared" si="22"/>
        <v/>
      </c>
      <c r="U31" s="48">
        <f t="shared" si="22"/>
        <v>8</v>
      </c>
      <c r="V31" s="48">
        <f t="shared" si="22"/>
        <v>8</v>
      </c>
      <c r="W31" s="48">
        <f t="shared" si="22"/>
        <v>8</v>
      </c>
      <c r="X31" s="48">
        <f t="shared" si="22"/>
        <v>8</v>
      </c>
      <c r="Y31" s="48">
        <f t="shared" si="22"/>
        <v>8</v>
      </c>
      <c r="Z31" s="48" t="str">
        <f t="shared" si="22"/>
        <v/>
      </c>
      <c r="AA31" s="48" t="str">
        <f t="shared" si="22"/>
        <v/>
      </c>
      <c r="AB31" s="48">
        <f t="shared" si="22"/>
        <v>8</v>
      </c>
      <c r="AC31" s="48">
        <f t="shared" si="22"/>
        <v>8</v>
      </c>
      <c r="AD31" s="48">
        <f t="shared" si="22"/>
        <v>8</v>
      </c>
      <c r="AE31" s="48">
        <f t="shared" si="22"/>
        <v>8</v>
      </c>
      <c r="AF31" s="48">
        <f t="shared" si="22"/>
        <v>8</v>
      </c>
      <c r="AG31" s="48">
        <f t="shared" si="22"/>
        <v>8</v>
      </c>
      <c r="AH31" s="48" t="str">
        <f t="shared" si="22"/>
        <v/>
      </c>
      <c r="AI31" s="48" t="str">
        <f t="shared" si="22"/>
        <v/>
      </c>
      <c r="AJ31" s="48" t="str">
        <f t="shared" si="22"/>
        <v/>
      </c>
    </row>
    <row r="32" spans="1:36" ht="15" thickBot="1" x14ac:dyDescent="0.45">
      <c r="A32" s="36"/>
      <c r="B32" s="37" t="s">
        <v>53</v>
      </c>
      <c r="C32" s="37">
        <f t="shared" si="9"/>
        <v>0</v>
      </c>
      <c r="D32" s="37"/>
      <c r="E32" s="38"/>
      <c r="F32" s="38" t="str">
        <f t="shared" ref="F32:AJ32" si="23">IF(IF(E10="Ночь",6,0)+IF(F10="Ночь",2,0)=0,"",IF(E10="Ночь",6,0)+IF(F10="Ночь",2,0))</f>
        <v/>
      </c>
      <c r="G32" s="38" t="str">
        <f t="shared" si="23"/>
        <v/>
      </c>
      <c r="H32" s="38" t="str">
        <f t="shared" si="23"/>
        <v/>
      </c>
      <c r="I32" s="38" t="str">
        <f t="shared" si="23"/>
        <v/>
      </c>
      <c r="J32" s="38" t="str">
        <f t="shared" si="23"/>
        <v/>
      </c>
      <c r="K32" s="38" t="str">
        <f t="shared" si="23"/>
        <v/>
      </c>
      <c r="L32" s="38" t="str">
        <f t="shared" si="23"/>
        <v/>
      </c>
      <c r="M32" s="38" t="str">
        <f t="shared" si="23"/>
        <v/>
      </c>
      <c r="N32" s="38" t="str">
        <f t="shared" si="23"/>
        <v/>
      </c>
      <c r="O32" s="38" t="str">
        <f t="shared" si="23"/>
        <v/>
      </c>
      <c r="P32" s="38" t="str">
        <f t="shared" si="23"/>
        <v/>
      </c>
      <c r="Q32" s="38" t="str">
        <f t="shared" si="23"/>
        <v/>
      </c>
      <c r="R32" s="38" t="str">
        <f t="shared" si="23"/>
        <v/>
      </c>
      <c r="S32" s="38" t="str">
        <f t="shared" si="23"/>
        <v/>
      </c>
      <c r="T32" s="38" t="str">
        <f t="shared" si="23"/>
        <v/>
      </c>
      <c r="U32" s="38" t="str">
        <f t="shared" si="23"/>
        <v/>
      </c>
      <c r="V32" s="38" t="str">
        <f t="shared" si="23"/>
        <v/>
      </c>
      <c r="W32" s="38" t="str">
        <f t="shared" si="23"/>
        <v/>
      </c>
      <c r="X32" s="38" t="str">
        <f t="shared" si="23"/>
        <v/>
      </c>
      <c r="Y32" s="38" t="str">
        <f t="shared" si="23"/>
        <v/>
      </c>
      <c r="Z32" s="38" t="str">
        <f t="shared" si="23"/>
        <v/>
      </c>
      <c r="AA32" s="38" t="str">
        <f t="shared" si="23"/>
        <v/>
      </c>
      <c r="AB32" s="38" t="str">
        <f t="shared" si="23"/>
        <v/>
      </c>
      <c r="AC32" s="38" t="str">
        <f t="shared" si="23"/>
        <v/>
      </c>
      <c r="AD32" s="38" t="str">
        <f t="shared" si="23"/>
        <v/>
      </c>
      <c r="AE32" s="38" t="str">
        <f t="shared" si="23"/>
        <v/>
      </c>
      <c r="AF32" s="38" t="str">
        <f t="shared" si="23"/>
        <v/>
      </c>
      <c r="AG32" s="38" t="str">
        <f t="shared" si="23"/>
        <v/>
      </c>
      <c r="AH32" s="38" t="str">
        <f t="shared" si="23"/>
        <v/>
      </c>
      <c r="AI32" s="38" t="str">
        <f t="shared" si="23"/>
        <v/>
      </c>
      <c r="AJ32" s="38" t="str">
        <f t="shared" si="23"/>
        <v/>
      </c>
    </row>
    <row r="33" spans="1:36" ht="14.6" x14ac:dyDescent="0.4">
      <c r="A33" s="34" t="str">
        <f>A11</f>
        <v>Строганова Василиса Сергеевна</v>
      </c>
      <c r="B33" s="35" t="s">
        <v>52</v>
      </c>
      <c r="C33" s="35">
        <f t="shared" si="9"/>
        <v>168</v>
      </c>
      <c r="D33" s="35"/>
      <c r="E33" s="48"/>
      <c r="F33" s="48" t="str">
        <f t="shared" ref="F33:AG33" si="24">IF(IF(F11="День",11,0)+IF(E11="Ночь",2,0)+IF(F11="Ночь",1,0)+IF(F11="Пятид",8,0)=0,"",IF(F11="День",11,0)+IF(E11="Ночь",2,0)+IF(F11="Ночь",1,0)+IF(F11="Пятид",8,0))</f>
        <v/>
      </c>
      <c r="G33" s="48">
        <f t="shared" si="24"/>
        <v>8</v>
      </c>
      <c r="H33" s="48">
        <f t="shared" si="24"/>
        <v>8</v>
      </c>
      <c r="I33" s="48">
        <f t="shared" si="24"/>
        <v>8</v>
      </c>
      <c r="J33" s="48">
        <f t="shared" si="24"/>
        <v>8</v>
      </c>
      <c r="K33" s="48">
        <f t="shared" si="24"/>
        <v>8</v>
      </c>
      <c r="L33" s="48" t="str">
        <f t="shared" si="24"/>
        <v/>
      </c>
      <c r="M33" s="48" t="str">
        <f t="shared" si="24"/>
        <v/>
      </c>
      <c r="N33" s="48">
        <f t="shared" si="24"/>
        <v>8</v>
      </c>
      <c r="O33" s="48">
        <f t="shared" si="24"/>
        <v>8</v>
      </c>
      <c r="P33" s="48">
        <f t="shared" si="24"/>
        <v>8</v>
      </c>
      <c r="Q33" s="48">
        <f t="shared" si="24"/>
        <v>8</v>
      </c>
      <c r="R33" s="48">
        <f t="shared" si="24"/>
        <v>8</v>
      </c>
      <c r="S33" s="48" t="str">
        <f t="shared" si="24"/>
        <v/>
      </c>
      <c r="T33" s="48" t="str">
        <f t="shared" si="24"/>
        <v/>
      </c>
      <c r="U33" s="48">
        <f t="shared" si="24"/>
        <v>8</v>
      </c>
      <c r="V33" s="48">
        <f t="shared" si="24"/>
        <v>8</v>
      </c>
      <c r="W33" s="48">
        <f t="shared" si="24"/>
        <v>8</v>
      </c>
      <c r="X33" s="48">
        <f t="shared" si="24"/>
        <v>8</v>
      </c>
      <c r="Y33" s="48">
        <f t="shared" si="24"/>
        <v>8</v>
      </c>
      <c r="Z33" s="48" t="str">
        <f t="shared" si="24"/>
        <v/>
      </c>
      <c r="AA33" s="48" t="str">
        <f t="shared" si="24"/>
        <v/>
      </c>
      <c r="AB33" s="48">
        <f t="shared" si="24"/>
        <v>8</v>
      </c>
      <c r="AC33" s="48">
        <f t="shared" si="24"/>
        <v>8</v>
      </c>
      <c r="AD33" s="48">
        <f t="shared" si="24"/>
        <v>8</v>
      </c>
      <c r="AE33" s="48">
        <f t="shared" si="24"/>
        <v>8</v>
      </c>
      <c r="AF33" s="48">
        <f t="shared" si="24"/>
        <v>8</v>
      </c>
      <c r="AG33" s="48">
        <f t="shared" si="24"/>
        <v>8</v>
      </c>
      <c r="AH33" s="48" t="str">
        <f t="shared" ref="AH33:AJ33" si="25">IF(IF(AH11="День",11,0)+IF(AG11="Ночь",2,0)+IF(AH11="Ночь",1,0)+IF(AH11="Пятид",8,0)=0,"",IF(AH11="День",11,0)+IF(AG11="Ночь",2,0)+IF(AH11="Ночь",1,0)+IF(AH11="Пятид",8,0))</f>
        <v/>
      </c>
      <c r="AI33" s="48" t="str">
        <f t="shared" si="25"/>
        <v/>
      </c>
      <c r="AJ33" s="48" t="str">
        <f t="shared" si="25"/>
        <v/>
      </c>
    </row>
    <row r="34" spans="1:36" ht="15" thickBot="1" x14ac:dyDescent="0.45">
      <c r="A34" s="36"/>
      <c r="B34" s="37" t="s">
        <v>53</v>
      </c>
      <c r="C34" s="37">
        <f t="shared" si="9"/>
        <v>0</v>
      </c>
      <c r="D34" s="37"/>
      <c r="E34" s="38"/>
      <c r="F34" s="38" t="str">
        <f t="shared" ref="F34:AG34" si="26">IF(IF(E11="Ночь",6,0)+IF(F11="Ночь",2,0)=0,"",IF(E11="Ночь",6,0)+IF(F11="Ночь",2,0))</f>
        <v/>
      </c>
      <c r="G34" s="38" t="str">
        <f t="shared" si="26"/>
        <v/>
      </c>
      <c r="H34" s="38" t="str">
        <f t="shared" si="26"/>
        <v/>
      </c>
      <c r="I34" s="38" t="str">
        <f t="shared" si="26"/>
        <v/>
      </c>
      <c r="J34" s="38" t="str">
        <f t="shared" si="26"/>
        <v/>
      </c>
      <c r="K34" s="38" t="str">
        <f t="shared" si="26"/>
        <v/>
      </c>
      <c r="L34" s="38" t="str">
        <f t="shared" si="26"/>
        <v/>
      </c>
      <c r="M34" s="38" t="str">
        <f t="shared" si="26"/>
        <v/>
      </c>
      <c r="N34" s="38" t="str">
        <f t="shared" si="26"/>
        <v/>
      </c>
      <c r="O34" s="38" t="str">
        <f t="shared" si="26"/>
        <v/>
      </c>
      <c r="P34" s="38" t="str">
        <f t="shared" si="26"/>
        <v/>
      </c>
      <c r="Q34" s="38" t="str">
        <f t="shared" si="26"/>
        <v/>
      </c>
      <c r="R34" s="38" t="str">
        <f t="shared" si="26"/>
        <v/>
      </c>
      <c r="S34" s="38" t="str">
        <f t="shared" si="26"/>
        <v/>
      </c>
      <c r="T34" s="38" t="str">
        <f t="shared" si="26"/>
        <v/>
      </c>
      <c r="U34" s="38" t="str">
        <f t="shared" si="26"/>
        <v/>
      </c>
      <c r="V34" s="38" t="str">
        <f t="shared" si="26"/>
        <v/>
      </c>
      <c r="W34" s="38" t="str">
        <f t="shared" si="26"/>
        <v/>
      </c>
      <c r="X34" s="38" t="str">
        <f t="shared" si="26"/>
        <v/>
      </c>
      <c r="Y34" s="38" t="str">
        <f t="shared" si="26"/>
        <v/>
      </c>
      <c r="Z34" s="38" t="str">
        <f t="shared" si="26"/>
        <v/>
      </c>
      <c r="AA34" s="38" t="str">
        <f t="shared" si="26"/>
        <v/>
      </c>
      <c r="AB34" s="38" t="str">
        <f t="shared" si="26"/>
        <v/>
      </c>
      <c r="AC34" s="38" t="str">
        <f t="shared" si="26"/>
        <v/>
      </c>
      <c r="AD34" s="38" t="str">
        <f t="shared" si="26"/>
        <v/>
      </c>
      <c r="AE34" s="38" t="str">
        <f t="shared" si="26"/>
        <v/>
      </c>
      <c r="AF34" s="38" t="str">
        <f t="shared" si="26"/>
        <v/>
      </c>
      <c r="AG34" s="38" t="str">
        <f t="shared" si="26"/>
        <v/>
      </c>
      <c r="AH34" s="38" t="str">
        <f t="shared" ref="AH34:AJ34" si="27">IF(IF(AG11="Ночь",6,0)+IF(AH11="Ночь",2,0)=0,"",IF(AG11="Ночь",6,0)+IF(AH11="Ночь",2,0))</f>
        <v/>
      </c>
      <c r="AI34" s="38" t="str">
        <f t="shared" si="27"/>
        <v/>
      </c>
      <c r="AJ34" s="38" t="str">
        <f t="shared" si="27"/>
        <v/>
      </c>
    </row>
    <row r="35" spans="1:36" ht="14.6" x14ac:dyDescent="0.4">
      <c r="A35" s="34" t="str">
        <f>A12</f>
        <v>Хамзина Валерия Ринатовна</v>
      </c>
      <c r="B35" s="35" t="s">
        <v>52</v>
      </c>
      <c r="C35" s="35">
        <f t="shared" si="9"/>
        <v>168</v>
      </c>
      <c r="D35" s="35"/>
      <c r="E35" s="48"/>
      <c r="F35" s="48" t="str">
        <f t="shared" ref="F35:AG35" si="28">IF(IF(F12="День",11,0)+IF(E12="Ночь",2,0)+IF(F12="Ночь",1,0)+IF(F12="Пятид",8,0)=0,"",IF(F12="День",11,0)+IF(E12="Ночь",2,0)+IF(F12="Ночь",1,0)+IF(F12="Пятид",8,0))</f>
        <v/>
      </c>
      <c r="G35" s="48">
        <f t="shared" si="28"/>
        <v>8</v>
      </c>
      <c r="H35" s="48">
        <f t="shared" si="28"/>
        <v>8</v>
      </c>
      <c r="I35" s="48">
        <f t="shared" si="28"/>
        <v>8</v>
      </c>
      <c r="J35" s="48">
        <f t="shared" si="28"/>
        <v>8</v>
      </c>
      <c r="K35" s="48">
        <f t="shared" si="28"/>
        <v>8</v>
      </c>
      <c r="L35" s="48" t="str">
        <f t="shared" si="28"/>
        <v/>
      </c>
      <c r="M35" s="48" t="str">
        <f t="shared" si="28"/>
        <v/>
      </c>
      <c r="N35" s="48">
        <f t="shared" si="28"/>
        <v>8</v>
      </c>
      <c r="O35" s="48">
        <f t="shared" si="28"/>
        <v>8</v>
      </c>
      <c r="P35" s="48">
        <f t="shared" si="28"/>
        <v>8</v>
      </c>
      <c r="Q35" s="48">
        <f t="shared" si="28"/>
        <v>8</v>
      </c>
      <c r="R35" s="48">
        <f t="shared" si="28"/>
        <v>8</v>
      </c>
      <c r="S35" s="48" t="str">
        <f t="shared" si="28"/>
        <v/>
      </c>
      <c r="T35" s="48" t="str">
        <f t="shared" si="28"/>
        <v/>
      </c>
      <c r="U35" s="48">
        <f t="shared" si="28"/>
        <v>8</v>
      </c>
      <c r="V35" s="48">
        <f t="shared" si="28"/>
        <v>8</v>
      </c>
      <c r="W35" s="48">
        <f t="shared" si="28"/>
        <v>8</v>
      </c>
      <c r="X35" s="48">
        <f t="shared" si="28"/>
        <v>8</v>
      </c>
      <c r="Y35" s="48">
        <f t="shared" si="28"/>
        <v>8</v>
      </c>
      <c r="Z35" s="48" t="str">
        <f t="shared" si="28"/>
        <v/>
      </c>
      <c r="AA35" s="48" t="str">
        <f t="shared" si="28"/>
        <v/>
      </c>
      <c r="AB35" s="48">
        <f t="shared" si="28"/>
        <v>8</v>
      </c>
      <c r="AC35" s="48">
        <f t="shared" si="28"/>
        <v>8</v>
      </c>
      <c r="AD35" s="48">
        <f t="shared" si="28"/>
        <v>8</v>
      </c>
      <c r="AE35" s="48">
        <f t="shared" si="28"/>
        <v>8</v>
      </c>
      <c r="AF35" s="48">
        <f t="shared" si="28"/>
        <v>8</v>
      </c>
      <c r="AG35" s="48">
        <f t="shared" si="28"/>
        <v>8</v>
      </c>
      <c r="AH35" s="48" t="str">
        <f t="shared" ref="AH35:AJ35" si="29">IF(IF(AH12="День",11,0)+IF(AG12="Ночь",2,0)+IF(AH12="Ночь",1,0)+IF(AH12="Пятид",8,0)=0,"",IF(AH12="День",11,0)+IF(AG12="Ночь",2,0)+IF(AH12="Ночь",1,0)+IF(AH12="Пятид",8,0))</f>
        <v/>
      </c>
      <c r="AI35" s="48" t="str">
        <f t="shared" si="29"/>
        <v/>
      </c>
      <c r="AJ35" s="48" t="str">
        <f t="shared" si="29"/>
        <v/>
      </c>
    </row>
    <row r="36" spans="1:36" ht="15" thickBot="1" x14ac:dyDescent="0.45">
      <c r="A36" s="36"/>
      <c r="B36" s="37" t="s">
        <v>53</v>
      </c>
      <c r="C36" s="37">
        <f t="shared" si="9"/>
        <v>0</v>
      </c>
      <c r="D36" s="37"/>
      <c r="E36" s="38"/>
      <c r="F36" s="38" t="str">
        <f t="shared" ref="F36:AG36" si="30">IF(IF(E12="Ночь",6,0)+IF(F12="Ночь",2,0)=0,"",IF(E12="Ночь",6,0)+IF(F12="Ночь",2,0))</f>
        <v/>
      </c>
      <c r="G36" s="38" t="str">
        <f t="shared" si="30"/>
        <v/>
      </c>
      <c r="H36" s="38" t="str">
        <f t="shared" si="30"/>
        <v/>
      </c>
      <c r="I36" s="38" t="str">
        <f t="shared" si="30"/>
        <v/>
      </c>
      <c r="J36" s="38" t="str">
        <f t="shared" si="30"/>
        <v/>
      </c>
      <c r="K36" s="38" t="str">
        <f t="shared" si="30"/>
        <v/>
      </c>
      <c r="L36" s="38" t="str">
        <f t="shared" si="30"/>
        <v/>
      </c>
      <c r="M36" s="38" t="str">
        <f t="shared" si="30"/>
        <v/>
      </c>
      <c r="N36" s="38" t="str">
        <f t="shared" si="30"/>
        <v/>
      </c>
      <c r="O36" s="38" t="str">
        <f t="shared" si="30"/>
        <v/>
      </c>
      <c r="P36" s="38" t="str">
        <f t="shared" si="30"/>
        <v/>
      </c>
      <c r="Q36" s="38" t="str">
        <f t="shared" si="30"/>
        <v/>
      </c>
      <c r="R36" s="38" t="str">
        <f t="shared" si="30"/>
        <v/>
      </c>
      <c r="S36" s="38" t="str">
        <f t="shared" si="30"/>
        <v/>
      </c>
      <c r="T36" s="38" t="str">
        <f t="shared" si="30"/>
        <v/>
      </c>
      <c r="U36" s="38" t="str">
        <f t="shared" si="30"/>
        <v/>
      </c>
      <c r="V36" s="38" t="str">
        <f t="shared" si="30"/>
        <v/>
      </c>
      <c r="W36" s="38" t="str">
        <f t="shared" si="30"/>
        <v/>
      </c>
      <c r="X36" s="38" t="str">
        <f t="shared" si="30"/>
        <v/>
      </c>
      <c r="Y36" s="38" t="str">
        <f t="shared" si="30"/>
        <v/>
      </c>
      <c r="Z36" s="38" t="str">
        <f t="shared" si="30"/>
        <v/>
      </c>
      <c r="AA36" s="38" t="str">
        <f t="shared" si="30"/>
        <v/>
      </c>
      <c r="AB36" s="38" t="str">
        <f t="shared" si="30"/>
        <v/>
      </c>
      <c r="AC36" s="38" t="str">
        <f t="shared" si="30"/>
        <v/>
      </c>
      <c r="AD36" s="38" t="str">
        <f t="shared" si="30"/>
        <v/>
      </c>
      <c r="AE36" s="38" t="str">
        <f t="shared" si="30"/>
        <v/>
      </c>
      <c r="AF36" s="38" t="str">
        <f t="shared" si="30"/>
        <v/>
      </c>
      <c r="AG36" s="38" t="str">
        <f t="shared" si="30"/>
        <v/>
      </c>
      <c r="AH36" s="38" t="str">
        <f t="shared" ref="AH36:AJ36" si="31">IF(IF(AG12="Ночь",6,0)+IF(AH12="Ночь",2,0)=0,"",IF(AG12="Ночь",6,0)+IF(AH12="Ночь",2,0))</f>
        <v/>
      </c>
      <c r="AI36" s="38" t="str">
        <f t="shared" si="31"/>
        <v/>
      </c>
      <c r="AJ36" s="38" t="str">
        <f t="shared" si="31"/>
        <v/>
      </c>
    </row>
    <row r="37" spans="1:36" ht="14.6" x14ac:dyDescent="0.4">
      <c r="A37" s="34" t="str">
        <f>A13</f>
        <v>Низамов Радмир Рамилевич</v>
      </c>
      <c r="B37" s="35" t="s">
        <v>52</v>
      </c>
      <c r="C37" s="35">
        <f t="shared" si="9"/>
        <v>168</v>
      </c>
      <c r="D37" s="35"/>
      <c r="E37" s="48"/>
      <c r="F37" s="48" t="str">
        <f t="shared" ref="F37:AG37" si="32">IF(IF(F13="День",11,0)+IF(E13="Ночь",2,0)+IF(F13="Ночь",1,0)+IF(F13="Пятид",8,0)=0,"",IF(F13="День",11,0)+IF(E13="Ночь",2,0)+IF(F13="Ночь",1,0)+IF(F13="Пятид",8,0))</f>
        <v/>
      </c>
      <c r="G37" s="48">
        <f t="shared" si="32"/>
        <v>8</v>
      </c>
      <c r="H37" s="48">
        <f t="shared" si="32"/>
        <v>8</v>
      </c>
      <c r="I37" s="48">
        <f t="shared" si="32"/>
        <v>8</v>
      </c>
      <c r="J37" s="48">
        <f t="shared" si="32"/>
        <v>8</v>
      </c>
      <c r="K37" s="48">
        <f t="shared" si="32"/>
        <v>8</v>
      </c>
      <c r="L37" s="48" t="str">
        <f t="shared" si="32"/>
        <v/>
      </c>
      <c r="M37" s="48" t="str">
        <f t="shared" si="32"/>
        <v/>
      </c>
      <c r="N37" s="48">
        <f t="shared" si="32"/>
        <v>8</v>
      </c>
      <c r="O37" s="48">
        <f t="shared" si="32"/>
        <v>8</v>
      </c>
      <c r="P37" s="48">
        <f t="shared" si="32"/>
        <v>8</v>
      </c>
      <c r="Q37" s="48">
        <f t="shared" si="32"/>
        <v>8</v>
      </c>
      <c r="R37" s="48">
        <f t="shared" si="32"/>
        <v>8</v>
      </c>
      <c r="S37" s="48" t="str">
        <f t="shared" si="32"/>
        <v/>
      </c>
      <c r="T37" s="48" t="str">
        <f t="shared" si="32"/>
        <v/>
      </c>
      <c r="U37" s="48">
        <f t="shared" si="32"/>
        <v>8</v>
      </c>
      <c r="V37" s="48">
        <f t="shared" si="32"/>
        <v>8</v>
      </c>
      <c r="W37" s="48">
        <f t="shared" si="32"/>
        <v>8</v>
      </c>
      <c r="X37" s="48">
        <f t="shared" si="32"/>
        <v>8</v>
      </c>
      <c r="Y37" s="48">
        <f t="shared" si="32"/>
        <v>8</v>
      </c>
      <c r="Z37" s="48" t="str">
        <f t="shared" si="32"/>
        <v/>
      </c>
      <c r="AA37" s="48" t="str">
        <f t="shared" si="32"/>
        <v/>
      </c>
      <c r="AB37" s="48">
        <f t="shared" si="32"/>
        <v>8</v>
      </c>
      <c r="AC37" s="48">
        <f t="shared" si="32"/>
        <v>8</v>
      </c>
      <c r="AD37" s="48">
        <f t="shared" si="32"/>
        <v>8</v>
      </c>
      <c r="AE37" s="48">
        <f t="shared" si="32"/>
        <v>8</v>
      </c>
      <c r="AF37" s="48">
        <f t="shared" si="32"/>
        <v>8</v>
      </c>
      <c r="AG37" s="48">
        <f t="shared" si="32"/>
        <v>8</v>
      </c>
      <c r="AH37" s="48" t="str">
        <f t="shared" ref="AH37:AJ37" si="33">IF(IF(AH13="День",11,0)+IF(AG13="Ночь",2,0)+IF(AH13="Ночь",1,0)+IF(AH13="Пятид",8,0)=0,"",IF(AH13="День",11,0)+IF(AG13="Ночь",2,0)+IF(AH13="Ночь",1,0)+IF(AH13="Пятид",8,0))</f>
        <v/>
      </c>
      <c r="AI37" s="48" t="str">
        <f t="shared" si="33"/>
        <v/>
      </c>
      <c r="AJ37" s="48" t="str">
        <f t="shared" si="33"/>
        <v/>
      </c>
    </row>
    <row r="38" spans="1:36" ht="15" thickBot="1" x14ac:dyDescent="0.45">
      <c r="A38" s="36"/>
      <c r="B38" s="37" t="s">
        <v>53</v>
      </c>
      <c r="C38" s="37">
        <f t="shared" si="9"/>
        <v>0</v>
      </c>
      <c r="D38" s="37"/>
      <c r="E38" s="38"/>
      <c r="F38" s="38" t="str">
        <f t="shared" ref="F38:AG38" si="34">IF(IF(E13="Ночь",6,0)+IF(F13="Ночь",2,0)=0,"",IF(E13="Ночь",6,0)+IF(F13="Ночь",2,0))</f>
        <v/>
      </c>
      <c r="G38" s="38" t="str">
        <f t="shared" si="34"/>
        <v/>
      </c>
      <c r="H38" s="38" t="str">
        <f t="shared" si="34"/>
        <v/>
      </c>
      <c r="I38" s="38" t="str">
        <f t="shared" si="34"/>
        <v/>
      </c>
      <c r="J38" s="38" t="str">
        <f t="shared" si="34"/>
        <v/>
      </c>
      <c r="K38" s="38" t="str">
        <f t="shared" si="34"/>
        <v/>
      </c>
      <c r="L38" s="38" t="str">
        <f t="shared" si="34"/>
        <v/>
      </c>
      <c r="M38" s="38" t="str">
        <f t="shared" si="34"/>
        <v/>
      </c>
      <c r="N38" s="38" t="str">
        <f t="shared" si="34"/>
        <v/>
      </c>
      <c r="O38" s="38" t="str">
        <f t="shared" si="34"/>
        <v/>
      </c>
      <c r="P38" s="38" t="str">
        <f t="shared" si="34"/>
        <v/>
      </c>
      <c r="Q38" s="38" t="str">
        <f t="shared" si="34"/>
        <v/>
      </c>
      <c r="R38" s="38" t="str">
        <f t="shared" si="34"/>
        <v/>
      </c>
      <c r="S38" s="38" t="str">
        <f t="shared" si="34"/>
        <v/>
      </c>
      <c r="T38" s="38" t="str">
        <f t="shared" si="34"/>
        <v/>
      </c>
      <c r="U38" s="38" t="str">
        <f t="shared" si="34"/>
        <v/>
      </c>
      <c r="V38" s="38" t="str">
        <f t="shared" si="34"/>
        <v/>
      </c>
      <c r="W38" s="38" t="str">
        <f t="shared" si="34"/>
        <v/>
      </c>
      <c r="X38" s="38" t="str">
        <f t="shared" si="34"/>
        <v/>
      </c>
      <c r="Y38" s="38" t="str">
        <f t="shared" si="34"/>
        <v/>
      </c>
      <c r="Z38" s="38" t="str">
        <f t="shared" si="34"/>
        <v/>
      </c>
      <c r="AA38" s="38" t="str">
        <f t="shared" si="34"/>
        <v/>
      </c>
      <c r="AB38" s="38" t="str">
        <f t="shared" si="34"/>
        <v/>
      </c>
      <c r="AC38" s="38" t="str">
        <f t="shared" si="34"/>
        <v/>
      </c>
      <c r="AD38" s="38" t="str">
        <f t="shared" si="34"/>
        <v/>
      </c>
      <c r="AE38" s="38" t="str">
        <f t="shared" si="34"/>
        <v/>
      </c>
      <c r="AF38" s="38" t="str">
        <f t="shared" si="34"/>
        <v/>
      </c>
      <c r="AG38" s="38" t="str">
        <f t="shared" si="34"/>
        <v/>
      </c>
      <c r="AH38" s="38" t="str">
        <f t="shared" ref="AH38:AJ38" si="35">IF(IF(AG13="Ночь",6,0)+IF(AH13="Ночь",2,0)=0,"",IF(AG13="Ночь",6,0)+IF(AH13="Ночь",2,0))</f>
        <v/>
      </c>
      <c r="AI38" s="38" t="str">
        <f t="shared" si="35"/>
        <v/>
      </c>
      <c r="AJ38" s="38" t="str">
        <f t="shared" si="35"/>
        <v/>
      </c>
    </row>
  </sheetData>
  <mergeCells count="3">
    <mergeCell ref="B1:D1"/>
    <mergeCell ref="A1:A3"/>
    <mergeCell ref="B17:K17"/>
  </mergeCells>
  <conditionalFormatting sqref="H4">
    <cfRule type="expression" dxfId="47" priority="20">
      <formula>$E$11=День</formula>
    </cfRule>
  </conditionalFormatting>
  <conditionalFormatting sqref="J5:K5">
    <cfRule type="expression" dxfId="46" priority="18">
      <formula>$E$11=День</formula>
    </cfRule>
  </conditionalFormatting>
  <conditionalFormatting sqref="L6:M6">
    <cfRule type="expression" dxfId="45" priority="17">
      <formula>$E$11=День</formula>
    </cfRule>
  </conditionalFormatting>
  <conditionalFormatting sqref="N7:O7">
    <cfRule type="expression" dxfId="44" priority="16">
      <formula>$E$11=День</formula>
    </cfRule>
  </conditionalFormatting>
  <conditionalFormatting sqref="I4">
    <cfRule type="expression" dxfId="43" priority="19">
      <formula>$E$11=День</formula>
    </cfRule>
  </conditionalFormatting>
  <conditionalFormatting sqref="F7:G7">
    <cfRule type="expression" dxfId="42" priority="21">
      <formula>$E$11=День</formula>
    </cfRule>
  </conditionalFormatting>
  <conditionalFormatting sqref="P4">
    <cfRule type="expression" dxfId="41" priority="15">
      <formula>$E$11=День</formula>
    </cfRule>
  </conditionalFormatting>
  <conditionalFormatting sqref="Q4">
    <cfRule type="expression" dxfId="40" priority="14">
      <formula>$E$11=День</formula>
    </cfRule>
  </conditionalFormatting>
  <conditionalFormatting sqref="T6:U6">
    <cfRule type="expression" dxfId="39" priority="12">
      <formula>$E$11=День</formula>
    </cfRule>
  </conditionalFormatting>
  <conditionalFormatting sqref="R5:S5">
    <cfRule type="expression" dxfId="38" priority="13">
      <formula>$E$11=День</formula>
    </cfRule>
  </conditionalFormatting>
  <conditionalFormatting sqref="V7:W7">
    <cfRule type="expression" dxfId="37" priority="11">
      <formula>$E$11=День</formula>
    </cfRule>
  </conditionalFormatting>
  <conditionalFormatting sqref="X4">
    <cfRule type="expression" dxfId="36" priority="10">
      <formula>$E$11=День</formula>
    </cfRule>
  </conditionalFormatting>
  <conditionalFormatting sqref="Y4">
    <cfRule type="expression" dxfId="35" priority="9">
      <formula>$E$11=День</formula>
    </cfRule>
  </conditionalFormatting>
  <conditionalFormatting sqref="AB6:AC6">
    <cfRule type="expression" dxfId="34" priority="7">
      <formula>$E$11=День</formula>
    </cfRule>
  </conditionalFormatting>
  <conditionalFormatting sqref="Z5:AA5">
    <cfRule type="expression" dxfId="33" priority="8">
      <formula>$E$11=День</formula>
    </cfRule>
  </conditionalFormatting>
  <conditionalFormatting sqref="AD7:AE7">
    <cfRule type="expression" dxfId="32" priority="6">
      <formula>$E$11=День</formula>
    </cfRule>
  </conditionalFormatting>
  <conditionalFormatting sqref="AF4">
    <cfRule type="expression" dxfId="31" priority="5">
      <formula>$E$11=День</formula>
    </cfRule>
  </conditionalFormatting>
  <conditionalFormatting sqref="AG4">
    <cfRule type="expression" dxfId="30" priority="4">
      <formula>$E$11=День</formula>
    </cfRule>
  </conditionalFormatting>
  <conditionalFormatting sqref="AJ6">
    <cfRule type="expression" dxfId="29" priority="2">
      <formula>$E$11=День</formula>
    </cfRule>
  </conditionalFormatting>
  <conditionalFormatting sqref="AH5:AI5">
    <cfRule type="expression" dxfId="28" priority="3">
      <formula>$E$11=День</formula>
    </cfRule>
  </conditionalFormatting>
  <conditionalFormatting sqref="B17:K17">
    <cfRule type="containsText" dxfId="27" priority="1" operator="containsText" text="Индивидуальные графика рассчитаны не корректно">
      <formula>NOT(ISERROR(SEARCH("Индивидуальные графика рассчитаны не корректно",B17)))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FA52-6324-48AF-A2EE-1AF2F28FE0A8}">
  <dimension ref="A1:AQ41"/>
  <sheetViews>
    <sheetView zoomScale="85" zoomScaleNormal="85" workbookViewId="0">
      <selection activeCell="AQ10" sqref="AQ10"/>
    </sheetView>
  </sheetViews>
  <sheetFormatPr defaultColWidth="7" defaultRowHeight="24" customHeight="1" x14ac:dyDescent="0.4"/>
  <cols>
    <col min="1" max="1" width="33.53515625" bestFit="1" customWidth="1"/>
  </cols>
  <sheetData>
    <row r="1" spans="1:43" ht="24" customHeight="1" x14ac:dyDescent="0.4">
      <c r="A1" s="58" t="s">
        <v>38</v>
      </c>
      <c r="B1" s="63" t="s">
        <v>33</v>
      </c>
      <c r="C1" s="64"/>
      <c r="D1" s="65"/>
      <c r="E1" s="15">
        <f>Ноябрь!AI1</f>
        <v>45626</v>
      </c>
      <c r="F1" s="15">
        <f>E1+1</f>
        <v>45627</v>
      </c>
      <c r="G1" s="15">
        <f>F1+1</f>
        <v>45628</v>
      </c>
      <c r="H1" s="15">
        <f t="shared" ref="H1:AJ1" si="0">G1+1</f>
        <v>45629</v>
      </c>
      <c r="I1" s="15">
        <f t="shared" si="0"/>
        <v>45630</v>
      </c>
      <c r="J1" s="15">
        <f t="shared" si="0"/>
        <v>45631</v>
      </c>
      <c r="K1" s="15">
        <f t="shared" si="0"/>
        <v>45632</v>
      </c>
      <c r="L1" s="15">
        <f t="shared" si="0"/>
        <v>45633</v>
      </c>
      <c r="M1" s="15">
        <f t="shared" si="0"/>
        <v>45634</v>
      </c>
      <c r="N1" s="15">
        <f t="shared" si="0"/>
        <v>45635</v>
      </c>
      <c r="O1" s="15">
        <f t="shared" si="0"/>
        <v>45636</v>
      </c>
      <c r="P1" s="15">
        <f t="shared" si="0"/>
        <v>45637</v>
      </c>
      <c r="Q1" s="15">
        <f t="shared" si="0"/>
        <v>45638</v>
      </c>
      <c r="R1" s="15">
        <f t="shared" si="0"/>
        <v>45639</v>
      </c>
      <c r="S1" s="15">
        <f t="shared" si="0"/>
        <v>45640</v>
      </c>
      <c r="T1" s="15">
        <f t="shared" si="0"/>
        <v>45641</v>
      </c>
      <c r="U1" s="15">
        <f t="shared" si="0"/>
        <v>45642</v>
      </c>
      <c r="V1" s="15">
        <f t="shared" si="0"/>
        <v>45643</v>
      </c>
      <c r="W1" s="15">
        <f t="shared" si="0"/>
        <v>45644</v>
      </c>
      <c r="X1" s="15">
        <f t="shared" si="0"/>
        <v>45645</v>
      </c>
      <c r="Y1" s="15">
        <f t="shared" si="0"/>
        <v>45646</v>
      </c>
      <c r="Z1" s="15">
        <f t="shared" si="0"/>
        <v>45647</v>
      </c>
      <c r="AA1" s="15">
        <f t="shared" si="0"/>
        <v>45648</v>
      </c>
      <c r="AB1" s="15">
        <f t="shared" si="0"/>
        <v>45649</v>
      </c>
      <c r="AC1" s="15">
        <f t="shared" si="0"/>
        <v>45650</v>
      </c>
      <c r="AD1" s="15">
        <f t="shared" si="0"/>
        <v>45651</v>
      </c>
      <c r="AE1" s="15">
        <f t="shared" si="0"/>
        <v>45652</v>
      </c>
      <c r="AF1" s="15">
        <f t="shared" si="0"/>
        <v>45653</v>
      </c>
      <c r="AG1" s="15">
        <f t="shared" si="0"/>
        <v>45654</v>
      </c>
      <c r="AH1" s="15">
        <f t="shared" si="0"/>
        <v>45655</v>
      </c>
      <c r="AI1" s="15">
        <f t="shared" si="0"/>
        <v>45656</v>
      </c>
      <c r="AJ1" s="15">
        <f t="shared" si="0"/>
        <v>45657</v>
      </c>
    </row>
    <row r="2" spans="1:43" ht="24" customHeight="1" x14ac:dyDescent="0.4">
      <c r="A2" s="59"/>
      <c r="B2" s="55" t="s">
        <v>34</v>
      </c>
      <c r="C2" s="55" t="s">
        <v>35</v>
      </c>
      <c r="D2" s="55" t="s">
        <v>36</v>
      </c>
      <c r="E2" s="16" t="str">
        <f>VLOOKUP(WEEKDAY(E1,2),Шаблон!$AL$3:$AN$9,3,FALSE)</f>
        <v>сб</v>
      </c>
      <c r="F2" s="16" t="str">
        <f>VLOOKUP(WEEKDAY(F1,2),Шаблон!$AL$3:$AN$9,3,FALSE)</f>
        <v>вс</v>
      </c>
      <c r="G2" s="16" t="str">
        <f>VLOOKUP(WEEKDAY(G1,2),Шаблон!$AL$3:$AN$9,3,FALSE)</f>
        <v>пн</v>
      </c>
      <c r="H2" s="16" t="str">
        <f>VLOOKUP(WEEKDAY(H1,2),Шаблон!$AL$3:$AN$9,3,FALSE)</f>
        <v>вт</v>
      </c>
      <c r="I2" s="16" t="str">
        <f>VLOOKUP(WEEKDAY(I1,2),Шаблон!$AL$3:$AN$9,3,FALSE)</f>
        <v>ср</v>
      </c>
      <c r="J2" s="16" t="str">
        <f>VLOOKUP(WEEKDAY(J1,2),Шаблон!$AL$3:$AN$9,3,FALSE)</f>
        <v>чт</v>
      </c>
      <c r="K2" s="16" t="str">
        <f>VLOOKUP(WEEKDAY(K1,2),Шаблон!$AL$3:$AN$9,3,FALSE)</f>
        <v>пт</v>
      </c>
      <c r="L2" s="16" t="str">
        <f>VLOOKUP(WEEKDAY(L1,2),Шаблон!$AL$3:$AN$9,3,FALSE)</f>
        <v>сб</v>
      </c>
      <c r="M2" s="16" t="str">
        <f>VLOOKUP(WEEKDAY(M1,2),Шаблон!$AL$3:$AN$9,3,FALSE)</f>
        <v>вс</v>
      </c>
      <c r="N2" s="16" t="str">
        <f>VLOOKUP(WEEKDAY(N1,2),Шаблон!$AL$3:$AN$9,3,FALSE)</f>
        <v>пн</v>
      </c>
      <c r="O2" s="16" t="str">
        <f>VLOOKUP(WEEKDAY(O1,2),Шаблон!$AL$3:$AN$9,3,FALSE)</f>
        <v>вт</v>
      </c>
      <c r="P2" s="16" t="str">
        <f>VLOOKUP(WEEKDAY(P1,2),Шаблон!$AL$3:$AN$9,3,FALSE)</f>
        <v>ср</v>
      </c>
      <c r="Q2" s="16" t="str">
        <f>VLOOKUP(WEEKDAY(Q1,2),Шаблон!$AL$3:$AN$9,3,FALSE)</f>
        <v>чт</v>
      </c>
      <c r="R2" s="16" t="str">
        <f>VLOOKUP(WEEKDAY(R1,2),Шаблон!$AL$3:$AN$9,3,FALSE)</f>
        <v>пт</v>
      </c>
      <c r="S2" s="16" t="str">
        <f>VLOOKUP(WEEKDAY(S1,2),Шаблон!$AL$3:$AN$9,3,FALSE)</f>
        <v>сб</v>
      </c>
      <c r="T2" s="16" t="str">
        <f>VLOOKUP(WEEKDAY(T1,2),Шаблон!$AL$3:$AN$9,3,FALSE)</f>
        <v>вс</v>
      </c>
      <c r="U2" s="16" t="str">
        <f>VLOOKUP(WEEKDAY(U1,2),Шаблон!$AL$3:$AN$9,3,FALSE)</f>
        <v>пн</v>
      </c>
      <c r="V2" s="16" t="str">
        <f>VLOOKUP(WEEKDAY(V1,2),Шаблон!$AL$3:$AN$9,3,FALSE)</f>
        <v>вт</v>
      </c>
      <c r="W2" s="16" t="str">
        <f>VLOOKUP(WEEKDAY(W1,2),Шаблон!$AL$3:$AN$9,3,FALSE)</f>
        <v>ср</v>
      </c>
      <c r="X2" s="16" t="str">
        <f>VLOOKUP(WEEKDAY(X1,2),Шаблон!$AL$3:$AN$9,3,FALSE)</f>
        <v>чт</v>
      </c>
      <c r="Y2" s="16" t="str">
        <f>VLOOKUP(WEEKDAY(Y1,2),Шаблон!$AL$3:$AN$9,3,FALSE)</f>
        <v>пт</v>
      </c>
      <c r="Z2" s="16" t="str">
        <f>VLOOKUP(WEEKDAY(Z1,2),Шаблон!$AL$3:$AN$9,3,FALSE)</f>
        <v>сб</v>
      </c>
      <c r="AA2" s="16" t="str">
        <f>VLOOKUP(WEEKDAY(AA1,2),Шаблон!$AL$3:$AN$9,3,FALSE)</f>
        <v>вс</v>
      </c>
      <c r="AB2" s="16" t="str">
        <f>VLOOKUP(WEEKDAY(AB1,2),Шаблон!$AL$3:$AN$9,3,FALSE)</f>
        <v>пн</v>
      </c>
      <c r="AC2" s="16" t="str">
        <f>VLOOKUP(WEEKDAY(AC1,2),Шаблон!$AL$3:$AN$9,3,FALSE)</f>
        <v>вт</v>
      </c>
      <c r="AD2" s="16" t="str">
        <f>VLOOKUP(WEEKDAY(AD1,2),Шаблон!$AL$3:$AN$9,3,FALSE)</f>
        <v>ср</v>
      </c>
      <c r="AE2" s="16" t="str">
        <f>VLOOKUP(WEEKDAY(AE1,2),Шаблон!$AL$3:$AN$9,3,FALSE)</f>
        <v>чт</v>
      </c>
      <c r="AF2" s="16" t="str">
        <f>VLOOKUP(WEEKDAY(AF1,2),Шаблон!$AL$3:$AN$9,3,FALSE)</f>
        <v>пт</v>
      </c>
      <c r="AG2" s="16" t="str">
        <f>VLOOKUP(WEEKDAY(AG1,2),Шаблон!$AL$3:$AN$9,3,FALSE)</f>
        <v>сб</v>
      </c>
      <c r="AH2" s="16" t="str">
        <f>VLOOKUP(WEEKDAY(AH1,2),Шаблон!$AL$3:$AN$9,3,FALSE)</f>
        <v>вс</v>
      </c>
      <c r="AI2" s="16" t="str">
        <f>VLOOKUP(WEEKDAY(AI1,2),Шаблон!$AL$3:$AN$9,3,FALSE)</f>
        <v>пн</v>
      </c>
      <c r="AJ2" s="16" t="str">
        <f>VLOOKUP(WEEKDAY(AJ1,2),Шаблон!$AL$3:$AN$9,3,FALSE)</f>
        <v>вт</v>
      </c>
      <c r="AL2" s="19" t="s">
        <v>41</v>
      </c>
      <c r="AM2" s="20"/>
      <c r="AN2" s="20"/>
      <c r="AO2" s="20"/>
      <c r="AP2" s="19" t="s">
        <v>42</v>
      </c>
    </row>
    <row r="3" spans="1:43" ht="24" customHeight="1" x14ac:dyDescent="0.4">
      <c r="A3" s="60"/>
      <c r="B3" s="55">
        <f>SUM(B4:B14)</f>
        <v>1770</v>
      </c>
      <c r="C3" s="55">
        <f t="shared" ref="C3:D3" si="1">SUM(C4:C14)</f>
        <v>1522</v>
      </c>
      <c r="D3" s="55">
        <f t="shared" si="1"/>
        <v>248</v>
      </c>
      <c r="E3" s="55"/>
      <c r="F3" s="23">
        <f>COUNTIF(F4:F20,"Ночь")*11+COUNTIF(F4:F20,"День")*11+COUNTIF(F4:F20,"Пятид")*8</f>
        <v>22</v>
      </c>
      <c r="G3" s="23">
        <f t="shared" ref="G3:AJ3" si="2">COUNTIF(G4:G20,"Ночь")*11+COUNTIF(G4:G20,"День")*11+COUNTIF(G4:G20,"Пятид")*8</f>
        <v>78</v>
      </c>
      <c r="H3" s="23">
        <f t="shared" si="2"/>
        <v>78</v>
      </c>
      <c r="I3" s="23">
        <f t="shared" si="2"/>
        <v>78</v>
      </c>
      <c r="J3" s="23">
        <f t="shared" si="2"/>
        <v>78</v>
      </c>
      <c r="K3" s="23">
        <f t="shared" si="2"/>
        <v>78</v>
      </c>
      <c r="L3" s="23">
        <f t="shared" si="2"/>
        <v>22</v>
      </c>
      <c r="M3" s="23">
        <f t="shared" si="2"/>
        <v>22</v>
      </c>
      <c r="N3" s="23">
        <f t="shared" si="2"/>
        <v>78</v>
      </c>
      <c r="O3" s="23">
        <f t="shared" si="2"/>
        <v>78</v>
      </c>
      <c r="P3" s="23">
        <f t="shared" si="2"/>
        <v>78</v>
      </c>
      <c r="Q3" s="23">
        <f t="shared" si="2"/>
        <v>78</v>
      </c>
      <c r="R3" s="23">
        <f t="shared" si="2"/>
        <v>78</v>
      </c>
      <c r="S3" s="23">
        <f t="shared" si="2"/>
        <v>22</v>
      </c>
      <c r="T3" s="23">
        <f t="shared" si="2"/>
        <v>22</v>
      </c>
      <c r="U3" s="23">
        <f t="shared" si="2"/>
        <v>70</v>
      </c>
      <c r="V3" s="23">
        <f t="shared" si="2"/>
        <v>70</v>
      </c>
      <c r="W3" s="23">
        <f t="shared" si="2"/>
        <v>70</v>
      </c>
      <c r="X3" s="23">
        <f t="shared" si="2"/>
        <v>70</v>
      </c>
      <c r="Y3" s="23">
        <f t="shared" si="2"/>
        <v>70</v>
      </c>
      <c r="Z3" s="23">
        <f t="shared" si="2"/>
        <v>22</v>
      </c>
      <c r="AA3" s="23">
        <f t="shared" si="2"/>
        <v>22</v>
      </c>
      <c r="AB3" s="23">
        <f t="shared" si="2"/>
        <v>70</v>
      </c>
      <c r="AC3" s="23">
        <f t="shared" si="2"/>
        <v>70</v>
      </c>
      <c r="AD3" s="23">
        <f t="shared" si="2"/>
        <v>70</v>
      </c>
      <c r="AE3" s="23">
        <f t="shared" si="2"/>
        <v>70</v>
      </c>
      <c r="AF3" s="23">
        <f t="shared" si="2"/>
        <v>70</v>
      </c>
      <c r="AG3" s="23">
        <f t="shared" si="2"/>
        <v>70</v>
      </c>
      <c r="AH3" s="23">
        <f t="shared" si="2"/>
        <v>22</v>
      </c>
      <c r="AI3" s="23">
        <f t="shared" si="2"/>
        <v>22</v>
      </c>
      <c r="AJ3" s="23">
        <f t="shared" si="2"/>
        <v>22</v>
      </c>
      <c r="AL3" s="20">
        <v>1</v>
      </c>
      <c r="AM3" s="21" t="s">
        <v>7</v>
      </c>
      <c r="AN3" s="20" t="s">
        <v>14</v>
      </c>
      <c r="AO3" s="20"/>
      <c r="AP3" s="8" t="s">
        <v>5</v>
      </c>
      <c r="AQ3" t="s">
        <v>43</v>
      </c>
    </row>
    <row r="4" spans="1:43" ht="24" customHeight="1" x14ac:dyDescent="0.4">
      <c r="A4" s="6" t="s">
        <v>65</v>
      </c>
      <c r="B4" s="55">
        <f>C4+D4</f>
        <v>168</v>
      </c>
      <c r="C4" s="55">
        <f>COUNTIF(F4:AJ4,"День")*11+COUNTIF(F4:AJ4,"Пятид")*8+
IF(E4="Ночь",2,0)+IF($AJ$1="",COUNTIF(F4:AH4,"Ночь")*3+IF(AI4="Ночь",1,0),COUNTIF(F4:AI4,"Ночь")*3+IF(AJ4="Ночь",1,0))</f>
        <v>110</v>
      </c>
      <c r="D4" s="55">
        <f>IF(E4="Ночь",6,0)+IF($AJ$1="",COUNTIF(F4:AH4,"Ночь")*8+IF(AI4="Ночь",2,0),COUNTIF(F4:AI4,"Ночь")*8+IF(AJ4="Ночь",2,0))</f>
        <v>58</v>
      </c>
      <c r="E4" s="55">
        <f>IFERROR(VLOOKUP(A4,Ноябрь!A:AJ,35,FALSE),"")</f>
        <v>0</v>
      </c>
      <c r="F4" s="7"/>
      <c r="G4" s="7"/>
      <c r="H4" s="8" t="s">
        <v>5</v>
      </c>
      <c r="I4" s="8" t="s">
        <v>5</v>
      </c>
      <c r="J4" s="7"/>
      <c r="K4" s="9" t="s">
        <v>6</v>
      </c>
      <c r="L4" s="9" t="s">
        <v>6</v>
      </c>
      <c r="M4" s="7"/>
      <c r="N4" s="7"/>
      <c r="O4" s="7"/>
      <c r="P4" s="8" t="s">
        <v>5</v>
      </c>
      <c r="Q4" s="8" t="s">
        <v>5</v>
      </c>
      <c r="R4" s="7"/>
      <c r="S4" s="9" t="s">
        <v>6</v>
      </c>
      <c r="T4" s="9" t="s">
        <v>6</v>
      </c>
      <c r="U4" s="7"/>
      <c r="V4" s="7"/>
      <c r="W4" s="7"/>
      <c r="X4" s="8" t="s">
        <v>5</v>
      </c>
      <c r="Y4" s="8" t="s">
        <v>5</v>
      </c>
      <c r="Z4" s="7"/>
      <c r="AA4" s="9" t="s">
        <v>6</v>
      </c>
      <c r="AB4" s="9" t="s">
        <v>6</v>
      </c>
      <c r="AC4" s="7"/>
      <c r="AD4" s="7"/>
      <c r="AE4" s="7"/>
      <c r="AF4" s="8" t="s">
        <v>5</v>
      </c>
      <c r="AG4" s="8" t="s">
        <v>5</v>
      </c>
      <c r="AH4" s="7"/>
      <c r="AI4" s="9" t="s">
        <v>6</v>
      </c>
      <c r="AJ4" s="9" t="s">
        <v>6</v>
      </c>
      <c r="AL4" s="20">
        <f>AL3+1</f>
        <v>2</v>
      </c>
      <c r="AM4" s="21" t="s">
        <v>8</v>
      </c>
      <c r="AN4" s="20" t="s">
        <v>19</v>
      </c>
      <c r="AO4" s="20"/>
      <c r="AP4" s="9" t="s">
        <v>6</v>
      </c>
      <c r="AQ4" t="s">
        <v>44</v>
      </c>
    </row>
    <row r="5" spans="1:43" ht="24" customHeight="1" x14ac:dyDescent="0.4">
      <c r="A5" s="6" t="s">
        <v>66</v>
      </c>
      <c r="B5" s="55">
        <f t="shared" ref="B5:B14" si="3">C5+D5</f>
        <v>173</v>
      </c>
      <c r="C5" s="55">
        <f t="shared" ref="C5:C14" si="4">COUNTIF(F5:AJ5,"День")*11+COUNTIF(F5:AJ5,"Пятид")*8+
IF(E5="Ночь",2,0)+IF($AJ$1="",COUNTIF(F5:AH5,"Ночь")*3+IF(AI5="Ночь",1,0),COUNTIF(F5:AI5,"Ночь")*3+IF(AJ5="Ночь",1,0))</f>
        <v>111</v>
      </c>
      <c r="D5" s="55">
        <f t="shared" ref="D5:D14" si="5">IF(E5="Ночь",6,0)+IF($AJ$1="",COUNTIF(F5:AH5,"Ночь")*8+IF(AI5="Ночь",2,0),COUNTIF(F5:AI5,"Ночь")*8+IF(AJ5="Ночь",2,0))</f>
        <v>62</v>
      </c>
      <c r="E5" s="55" t="str">
        <f>IFERROR(VLOOKUP(A5,Ноябрь!A:AJ,35,FALSE),"")</f>
        <v>Ночь</v>
      </c>
      <c r="F5" s="9" t="s">
        <v>6</v>
      </c>
      <c r="G5" s="7"/>
      <c r="H5" s="7"/>
      <c r="I5" s="7"/>
      <c r="J5" s="8" t="s">
        <v>5</v>
      </c>
      <c r="K5" s="8" t="s">
        <v>5</v>
      </c>
      <c r="L5" s="7"/>
      <c r="M5" s="9" t="s">
        <v>6</v>
      </c>
      <c r="N5" s="9" t="s">
        <v>6</v>
      </c>
      <c r="O5" s="7"/>
      <c r="P5" s="7"/>
      <c r="Q5" s="7"/>
      <c r="R5" s="8" t="s">
        <v>5</v>
      </c>
      <c r="S5" s="8" t="s">
        <v>5</v>
      </c>
      <c r="T5" s="7"/>
      <c r="U5" s="9" t="s">
        <v>6</v>
      </c>
      <c r="V5" s="9" t="s">
        <v>6</v>
      </c>
      <c r="W5" s="7"/>
      <c r="X5" s="7"/>
      <c r="Y5" s="7"/>
      <c r="Z5" s="8" t="s">
        <v>5</v>
      </c>
      <c r="AA5" s="8" t="s">
        <v>5</v>
      </c>
      <c r="AB5" s="7"/>
      <c r="AC5" s="9" t="s">
        <v>6</v>
      </c>
      <c r="AD5" s="9" t="s">
        <v>6</v>
      </c>
      <c r="AE5" s="7"/>
      <c r="AF5" s="7"/>
      <c r="AG5" s="7"/>
      <c r="AH5" s="8" t="s">
        <v>5</v>
      </c>
      <c r="AI5" s="8" t="s">
        <v>5</v>
      </c>
      <c r="AJ5" s="7"/>
      <c r="AL5" s="20">
        <f t="shared" ref="AL5:AL9" si="6">AL4+1</f>
        <v>3</v>
      </c>
      <c r="AM5" s="21" t="s">
        <v>9</v>
      </c>
      <c r="AN5" s="20" t="s">
        <v>20</v>
      </c>
      <c r="AO5" s="20"/>
      <c r="AP5" s="12" t="s">
        <v>30</v>
      </c>
      <c r="AQ5" t="s">
        <v>45</v>
      </c>
    </row>
    <row r="6" spans="1:43" ht="24" customHeight="1" x14ac:dyDescent="0.4">
      <c r="A6" s="6" t="s">
        <v>63</v>
      </c>
      <c r="B6" s="55">
        <f t="shared" si="3"/>
        <v>165</v>
      </c>
      <c r="C6" s="55">
        <f t="shared" si="4"/>
        <v>101</v>
      </c>
      <c r="D6" s="55">
        <f t="shared" si="5"/>
        <v>64</v>
      </c>
      <c r="E6" s="55" t="str">
        <f>IFERROR(VLOOKUP(A6,Ноябрь!A:AJ,35,FALSE),"")</f>
        <v>День</v>
      </c>
      <c r="F6" s="7"/>
      <c r="G6" s="9" t="s">
        <v>6</v>
      </c>
      <c r="H6" s="9" t="s">
        <v>6</v>
      </c>
      <c r="I6" s="7"/>
      <c r="J6" s="7"/>
      <c r="K6" s="7"/>
      <c r="L6" s="8" t="s">
        <v>5</v>
      </c>
      <c r="M6" s="8" t="s">
        <v>5</v>
      </c>
      <c r="N6" s="7"/>
      <c r="O6" s="9" t="s">
        <v>6</v>
      </c>
      <c r="P6" s="9" t="s">
        <v>6</v>
      </c>
      <c r="Q6" s="7"/>
      <c r="R6" s="7"/>
      <c r="S6" s="7"/>
      <c r="T6" s="8" t="s">
        <v>5</v>
      </c>
      <c r="U6" s="8" t="s">
        <v>5</v>
      </c>
      <c r="V6" s="7"/>
      <c r="W6" s="9" t="s">
        <v>6</v>
      </c>
      <c r="X6" s="9" t="s">
        <v>6</v>
      </c>
      <c r="Y6" s="7"/>
      <c r="Z6" s="7"/>
      <c r="AA6" s="7"/>
      <c r="AB6" s="8" t="s">
        <v>5</v>
      </c>
      <c r="AC6" s="8" t="s">
        <v>5</v>
      </c>
      <c r="AD6" s="7"/>
      <c r="AE6" s="9" t="s">
        <v>6</v>
      </c>
      <c r="AF6" s="9" t="s">
        <v>6</v>
      </c>
      <c r="AG6" s="7"/>
      <c r="AH6" s="7"/>
      <c r="AI6" s="7"/>
      <c r="AJ6" s="8" t="s">
        <v>5</v>
      </c>
      <c r="AL6" s="20">
        <f t="shared" si="6"/>
        <v>4</v>
      </c>
      <c r="AM6" s="21" t="s">
        <v>10</v>
      </c>
      <c r="AN6" s="20" t="s">
        <v>15</v>
      </c>
      <c r="AO6" s="20"/>
      <c r="AP6" s="14" t="s">
        <v>37</v>
      </c>
      <c r="AQ6" t="s">
        <v>37</v>
      </c>
    </row>
    <row r="7" spans="1:43" ht="24" customHeight="1" x14ac:dyDescent="0.4">
      <c r="A7" s="6" t="s">
        <v>64</v>
      </c>
      <c r="B7" s="55">
        <f t="shared" si="3"/>
        <v>176</v>
      </c>
      <c r="C7" s="55">
        <f t="shared" si="4"/>
        <v>112</v>
      </c>
      <c r="D7" s="55">
        <f t="shared" si="5"/>
        <v>64</v>
      </c>
      <c r="E7" s="55">
        <f>IFERROR(VLOOKUP(A7,Ноябрь!A:AJ,35,FALSE),"")</f>
        <v>0</v>
      </c>
      <c r="F7" s="8" t="s">
        <v>5</v>
      </c>
      <c r="G7" s="8" t="s">
        <v>5</v>
      </c>
      <c r="H7" s="7"/>
      <c r="I7" s="9" t="s">
        <v>6</v>
      </c>
      <c r="J7" s="9" t="s">
        <v>6</v>
      </c>
      <c r="K7" s="7"/>
      <c r="L7" s="7"/>
      <c r="M7" s="7"/>
      <c r="N7" s="8" t="s">
        <v>5</v>
      </c>
      <c r="O7" s="8" t="s">
        <v>5</v>
      </c>
      <c r="P7" s="7"/>
      <c r="Q7" s="9" t="s">
        <v>6</v>
      </c>
      <c r="R7" s="9" t="s">
        <v>6</v>
      </c>
      <c r="S7" s="7"/>
      <c r="T7" s="7"/>
      <c r="U7" s="7"/>
      <c r="V7" s="8" t="s">
        <v>5</v>
      </c>
      <c r="W7" s="8" t="s">
        <v>5</v>
      </c>
      <c r="X7" s="7"/>
      <c r="Y7" s="9" t="s">
        <v>6</v>
      </c>
      <c r="Z7" s="9" t="s">
        <v>6</v>
      </c>
      <c r="AA7" s="7"/>
      <c r="AB7" s="7"/>
      <c r="AC7" s="7"/>
      <c r="AD7" s="8" t="s">
        <v>5</v>
      </c>
      <c r="AE7" s="8" t="s">
        <v>5</v>
      </c>
      <c r="AF7" s="7"/>
      <c r="AG7" s="9" t="s">
        <v>6</v>
      </c>
      <c r="AH7" s="9" t="s">
        <v>6</v>
      </c>
      <c r="AI7" s="7"/>
      <c r="AJ7" s="7"/>
      <c r="AL7" s="20">
        <f t="shared" si="6"/>
        <v>5</v>
      </c>
      <c r="AM7" s="21" t="s">
        <v>11</v>
      </c>
      <c r="AN7" s="20" t="s">
        <v>16</v>
      </c>
      <c r="AO7" s="20"/>
      <c r="AP7" s="14" t="s">
        <v>39</v>
      </c>
      <c r="AQ7" t="s">
        <v>46</v>
      </c>
    </row>
    <row r="8" spans="1:43" ht="24" customHeight="1" x14ac:dyDescent="0.4">
      <c r="A8" s="6" t="s">
        <v>55</v>
      </c>
      <c r="B8" s="55">
        <f t="shared" si="3"/>
        <v>80</v>
      </c>
      <c r="C8" s="55">
        <f t="shared" si="4"/>
        <v>80</v>
      </c>
      <c r="D8" s="55">
        <f t="shared" si="5"/>
        <v>0</v>
      </c>
      <c r="E8" s="55">
        <f>IFERROR(VLOOKUP(A8,Ноябрь!A:AJ,35,FALSE),"")</f>
        <v>0</v>
      </c>
      <c r="F8" s="7"/>
      <c r="G8" s="12" t="s">
        <v>30</v>
      </c>
      <c r="H8" s="12" t="s">
        <v>30</v>
      </c>
      <c r="I8" s="12" t="s">
        <v>30</v>
      </c>
      <c r="J8" s="12" t="s">
        <v>30</v>
      </c>
      <c r="K8" s="12" t="s">
        <v>30</v>
      </c>
      <c r="L8" s="7"/>
      <c r="M8" s="7"/>
      <c r="N8" s="12" t="s">
        <v>30</v>
      </c>
      <c r="O8" s="12" t="s">
        <v>30</v>
      </c>
      <c r="P8" s="12" t="s">
        <v>30</v>
      </c>
      <c r="Q8" s="12" t="s">
        <v>30</v>
      </c>
      <c r="R8" s="12" t="s">
        <v>30</v>
      </c>
      <c r="S8" s="7"/>
      <c r="T8" s="7"/>
      <c r="U8" s="14" t="s">
        <v>37</v>
      </c>
      <c r="V8" s="14" t="s">
        <v>37</v>
      </c>
      <c r="W8" s="14" t="s">
        <v>37</v>
      </c>
      <c r="X8" s="14" t="s">
        <v>37</v>
      </c>
      <c r="Y8" s="14" t="s">
        <v>37</v>
      </c>
      <c r="Z8" s="14" t="s">
        <v>37</v>
      </c>
      <c r="AA8" s="14" t="s">
        <v>37</v>
      </c>
      <c r="AB8" s="14" t="s">
        <v>37</v>
      </c>
      <c r="AC8" s="14" t="s">
        <v>37</v>
      </c>
      <c r="AD8" s="14" t="s">
        <v>37</v>
      </c>
      <c r="AE8" s="14" t="s">
        <v>37</v>
      </c>
      <c r="AF8" s="14" t="s">
        <v>37</v>
      </c>
      <c r="AG8" s="14" t="s">
        <v>37</v>
      </c>
      <c r="AH8" s="14" t="s">
        <v>37</v>
      </c>
      <c r="AI8" s="14" t="s">
        <v>39</v>
      </c>
      <c r="AJ8" s="14" t="s">
        <v>39</v>
      </c>
      <c r="AL8" s="20">
        <f t="shared" si="6"/>
        <v>6</v>
      </c>
      <c r="AM8" s="21" t="s">
        <v>12</v>
      </c>
      <c r="AN8" s="20" t="s">
        <v>17</v>
      </c>
      <c r="AO8" s="20"/>
      <c r="AP8" s="11" t="s">
        <v>40</v>
      </c>
      <c r="AQ8" t="s">
        <v>47</v>
      </c>
    </row>
    <row r="9" spans="1:43" ht="24" customHeight="1" x14ac:dyDescent="0.4">
      <c r="A9" s="6" t="s">
        <v>56</v>
      </c>
      <c r="B9" s="55">
        <f t="shared" si="3"/>
        <v>168</v>
      </c>
      <c r="C9" s="55">
        <f t="shared" si="4"/>
        <v>168</v>
      </c>
      <c r="D9" s="55">
        <f t="shared" si="5"/>
        <v>0</v>
      </c>
      <c r="E9" s="55">
        <f>IFERROR(VLOOKUP(A9,Ноябрь!A:AJ,35,FALSE),"")</f>
        <v>0</v>
      </c>
      <c r="F9" s="7"/>
      <c r="G9" s="12" t="s">
        <v>30</v>
      </c>
      <c r="H9" s="12" t="s">
        <v>30</v>
      </c>
      <c r="I9" s="12" t="s">
        <v>30</v>
      </c>
      <c r="J9" s="12" t="s">
        <v>30</v>
      </c>
      <c r="K9" s="12" t="s">
        <v>30</v>
      </c>
      <c r="L9" s="7"/>
      <c r="M9" s="7"/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7"/>
      <c r="T9" s="7"/>
      <c r="U9" s="12" t="s">
        <v>30</v>
      </c>
      <c r="V9" s="12" t="s">
        <v>30</v>
      </c>
      <c r="W9" s="12" t="s">
        <v>30</v>
      </c>
      <c r="X9" s="12" t="s">
        <v>30</v>
      </c>
      <c r="Y9" s="12" t="s">
        <v>30</v>
      </c>
      <c r="Z9" s="7"/>
      <c r="AA9" s="7"/>
      <c r="AB9" s="12" t="s">
        <v>30</v>
      </c>
      <c r="AC9" s="12" t="s">
        <v>30</v>
      </c>
      <c r="AD9" s="12" t="s">
        <v>30</v>
      </c>
      <c r="AE9" s="12" t="s">
        <v>30</v>
      </c>
      <c r="AF9" s="12" t="s">
        <v>30</v>
      </c>
      <c r="AG9" s="12" t="s">
        <v>30</v>
      </c>
      <c r="AH9" s="7"/>
      <c r="AI9" s="14" t="s">
        <v>39</v>
      </c>
      <c r="AJ9" s="14" t="s">
        <v>39</v>
      </c>
      <c r="AL9" s="20">
        <f t="shared" si="6"/>
        <v>7</v>
      </c>
      <c r="AM9" s="21" t="s">
        <v>13</v>
      </c>
      <c r="AN9" s="20" t="s">
        <v>18</v>
      </c>
      <c r="AO9" s="20"/>
      <c r="AP9" s="32" t="s">
        <v>68</v>
      </c>
      <c r="AQ9" s="21" t="s">
        <v>68</v>
      </c>
    </row>
    <row r="10" spans="1:43" ht="24" customHeight="1" x14ac:dyDescent="0.4">
      <c r="A10" s="6" t="s">
        <v>57</v>
      </c>
      <c r="B10" s="55">
        <f t="shared" si="3"/>
        <v>168</v>
      </c>
      <c r="C10" s="55">
        <f t="shared" si="4"/>
        <v>168</v>
      </c>
      <c r="D10" s="55">
        <f t="shared" si="5"/>
        <v>0</v>
      </c>
      <c r="E10" s="55">
        <f>IFERROR(VLOOKUP(A10,Ноябрь!A:AJ,35,FALSE),"")</f>
        <v>0</v>
      </c>
      <c r="F10" s="7"/>
      <c r="G10" s="12" t="s">
        <v>30</v>
      </c>
      <c r="H10" s="12" t="s">
        <v>30</v>
      </c>
      <c r="I10" s="12" t="s">
        <v>30</v>
      </c>
      <c r="J10" s="12" t="s">
        <v>30</v>
      </c>
      <c r="K10" s="12" t="s">
        <v>30</v>
      </c>
      <c r="L10" s="7"/>
      <c r="M10" s="7"/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7"/>
      <c r="T10" s="7"/>
      <c r="U10" s="12" t="s">
        <v>30</v>
      </c>
      <c r="V10" s="12" t="s">
        <v>30</v>
      </c>
      <c r="W10" s="12" t="s">
        <v>30</v>
      </c>
      <c r="X10" s="12" t="s">
        <v>30</v>
      </c>
      <c r="Y10" s="12" t="s">
        <v>30</v>
      </c>
      <c r="Z10" s="7"/>
      <c r="AA10" s="7"/>
      <c r="AB10" s="12" t="s">
        <v>30</v>
      </c>
      <c r="AC10" s="12" t="s">
        <v>30</v>
      </c>
      <c r="AD10" s="12" t="s">
        <v>30</v>
      </c>
      <c r="AE10" s="12" t="s">
        <v>30</v>
      </c>
      <c r="AF10" s="12" t="s">
        <v>30</v>
      </c>
      <c r="AG10" s="12" t="s">
        <v>30</v>
      </c>
      <c r="AH10" s="7"/>
      <c r="AI10" s="14" t="s">
        <v>39</v>
      </c>
      <c r="AJ10" s="14" t="s">
        <v>39</v>
      </c>
    </row>
    <row r="11" spans="1:43" ht="24" customHeight="1" x14ac:dyDescent="0.4">
      <c r="A11" s="6" t="s">
        <v>58</v>
      </c>
      <c r="B11" s="55">
        <f t="shared" si="3"/>
        <v>168</v>
      </c>
      <c r="C11" s="55">
        <f t="shared" si="4"/>
        <v>168</v>
      </c>
      <c r="D11" s="55">
        <f t="shared" si="5"/>
        <v>0</v>
      </c>
      <c r="E11" s="55" t="str">
        <f>IFERROR(VLOOKUP(A11,Ноябрь!A:AJ,35,FALSE),"")</f>
        <v/>
      </c>
      <c r="F11" s="7"/>
      <c r="G11" s="12" t="s">
        <v>30</v>
      </c>
      <c r="H11" s="12" t="s">
        <v>30</v>
      </c>
      <c r="I11" s="12" t="s">
        <v>30</v>
      </c>
      <c r="J11" s="12" t="s">
        <v>30</v>
      </c>
      <c r="K11" s="12" t="s">
        <v>30</v>
      </c>
      <c r="L11" s="7"/>
      <c r="M11" s="7"/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7"/>
      <c r="T11" s="7"/>
      <c r="U11" s="12" t="s">
        <v>30</v>
      </c>
      <c r="V11" s="12" t="s">
        <v>30</v>
      </c>
      <c r="W11" s="12" t="s">
        <v>30</v>
      </c>
      <c r="X11" s="12" t="s">
        <v>30</v>
      </c>
      <c r="Y11" s="12" t="s">
        <v>30</v>
      </c>
      <c r="Z11" s="7"/>
      <c r="AA11" s="7"/>
      <c r="AB11" s="12" t="s">
        <v>30</v>
      </c>
      <c r="AC11" s="12" t="s">
        <v>30</v>
      </c>
      <c r="AD11" s="12" t="s">
        <v>30</v>
      </c>
      <c r="AE11" s="12" t="s">
        <v>30</v>
      </c>
      <c r="AF11" s="12" t="s">
        <v>30</v>
      </c>
      <c r="AG11" s="12" t="s">
        <v>30</v>
      </c>
      <c r="AH11" s="7"/>
      <c r="AI11" s="14" t="s">
        <v>39</v>
      </c>
      <c r="AJ11" s="14" t="s">
        <v>39</v>
      </c>
    </row>
    <row r="12" spans="1:43" ht="24" customHeight="1" x14ac:dyDescent="0.4">
      <c r="A12" s="6" t="s">
        <v>59</v>
      </c>
      <c r="B12" s="55">
        <f t="shared" si="3"/>
        <v>168</v>
      </c>
      <c r="C12" s="55">
        <f t="shared" si="4"/>
        <v>168</v>
      </c>
      <c r="D12" s="55">
        <f t="shared" si="5"/>
        <v>0</v>
      </c>
      <c r="E12" s="55">
        <f>IFERROR(VLOOKUP(A12,Ноябрь!A:AJ,35,FALSE),"")</f>
        <v>0</v>
      </c>
      <c r="F12" s="7"/>
      <c r="G12" s="12" t="s">
        <v>30</v>
      </c>
      <c r="H12" s="12" t="s">
        <v>30</v>
      </c>
      <c r="I12" s="12" t="s">
        <v>30</v>
      </c>
      <c r="J12" s="12" t="s">
        <v>30</v>
      </c>
      <c r="K12" s="12" t="s">
        <v>30</v>
      </c>
      <c r="L12" s="7"/>
      <c r="M12" s="7"/>
      <c r="N12" s="12" t="s">
        <v>30</v>
      </c>
      <c r="O12" s="12" t="s">
        <v>30</v>
      </c>
      <c r="P12" s="12" t="s">
        <v>30</v>
      </c>
      <c r="Q12" s="12" t="s">
        <v>30</v>
      </c>
      <c r="R12" s="12" t="s">
        <v>30</v>
      </c>
      <c r="S12" s="7"/>
      <c r="T12" s="7"/>
      <c r="U12" s="12" t="s">
        <v>30</v>
      </c>
      <c r="V12" s="12" t="s">
        <v>30</v>
      </c>
      <c r="W12" s="12" t="s">
        <v>30</v>
      </c>
      <c r="X12" s="12" t="s">
        <v>30</v>
      </c>
      <c r="Y12" s="12" t="s">
        <v>30</v>
      </c>
      <c r="Z12" s="7"/>
      <c r="AA12" s="7"/>
      <c r="AB12" s="12" t="s">
        <v>30</v>
      </c>
      <c r="AC12" s="12" t="s">
        <v>30</v>
      </c>
      <c r="AD12" s="12" t="s">
        <v>30</v>
      </c>
      <c r="AE12" s="12" t="s">
        <v>30</v>
      </c>
      <c r="AF12" s="12" t="s">
        <v>30</v>
      </c>
      <c r="AG12" s="12" t="s">
        <v>30</v>
      </c>
      <c r="AH12" s="7"/>
      <c r="AI12" s="14" t="s">
        <v>39</v>
      </c>
      <c r="AJ12" s="14" t="s">
        <v>39</v>
      </c>
    </row>
    <row r="13" spans="1:43" ht="24" customHeight="1" x14ac:dyDescent="0.4">
      <c r="A13" s="6" t="s">
        <v>60</v>
      </c>
      <c r="B13" s="55">
        <f t="shared" si="3"/>
        <v>168</v>
      </c>
      <c r="C13" s="55">
        <f t="shared" si="4"/>
        <v>168</v>
      </c>
      <c r="D13" s="55">
        <f t="shared" si="5"/>
        <v>0</v>
      </c>
      <c r="E13" s="55">
        <f>IFERROR(VLOOKUP(A13,Ноябрь!A:AJ,35,FALSE),"")</f>
        <v>0</v>
      </c>
      <c r="F13" s="7"/>
      <c r="G13" s="12" t="s">
        <v>30</v>
      </c>
      <c r="H13" s="12" t="s">
        <v>30</v>
      </c>
      <c r="I13" s="12" t="s">
        <v>30</v>
      </c>
      <c r="J13" s="12" t="s">
        <v>30</v>
      </c>
      <c r="K13" s="12" t="s">
        <v>30</v>
      </c>
      <c r="L13" s="7"/>
      <c r="M13" s="7"/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7"/>
      <c r="T13" s="7"/>
      <c r="U13" s="12" t="s">
        <v>30</v>
      </c>
      <c r="V13" s="12" t="s">
        <v>30</v>
      </c>
      <c r="W13" s="12" t="s">
        <v>30</v>
      </c>
      <c r="X13" s="12" t="s">
        <v>30</v>
      </c>
      <c r="Y13" s="12" t="s">
        <v>30</v>
      </c>
      <c r="Z13" s="7"/>
      <c r="AA13" s="7"/>
      <c r="AB13" s="12" t="s">
        <v>30</v>
      </c>
      <c r="AC13" s="12" t="s">
        <v>30</v>
      </c>
      <c r="AD13" s="12" t="s">
        <v>30</v>
      </c>
      <c r="AE13" s="12" t="s">
        <v>30</v>
      </c>
      <c r="AF13" s="12" t="s">
        <v>30</v>
      </c>
      <c r="AG13" s="12" t="s">
        <v>30</v>
      </c>
      <c r="AH13" s="7"/>
      <c r="AI13" s="14" t="s">
        <v>39</v>
      </c>
      <c r="AJ13" s="14" t="s">
        <v>39</v>
      </c>
    </row>
    <row r="14" spans="1:43" ht="24" customHeight="1" x14ac:dyDescent="0.4">
      <c r="A14" s="6" t="s">
        <v>61</v>
      </c>
      <c r="B14" s="55">
        <f t="shared" si="3"/>
        <v>168</v>
      </c>
      <c r="C14" s="55">
        <f t="shared" si="4"/>
        <v>168</v>
      </c>
      <c r="D14" s="55">
        <f t="shared" si="5"/>
        <v>0</v>
      </c>
      <c r="E14" s="55">
        <f>IFERROR(VLOOKUP(A14,Ноябрь!A:AJ,35,FALSE),"")</f>
        <v>0</v>
      </c>
      <c r="F14" s="7"/>
      <c r="G14" s="12" t="s">
        <v>30</v>
      </c>
      <c r="H14" s="12" t="s">
        <v>30</v>
      </c>
      <c r="I14" s="12" t="s">
        <v>30</v>
      </c>
      <c r="J14" s="12" t="s">
        <v>30</v>
      </c>
      <c r="K14" s="12" t="s">
        <v>30</v>
      </c>
      <c r="L14" s="7"/>
      <c r="M14" s="7"/>
      <c r="N14" s="12" t="s">
        <v>30</v>
      </c>
      <c r="O14" s="12" t="s">
        <v>30</v>
      </c>
      <c r="P14" s="12" t="s">
        <v>30</v>
      </c>
      <c r="Q14" s="12" t="s">
        <v>30</v>
      </c>
      <c r="R14" s="12" t="s">
        <v>30</v>
      </c>
      <c r="S14" s="7"/>
      <c r="T14" s="7"/>
      <c r="U14" s="12" t="s">
        <v>30</v>
      </c>
      <c r="V14" s="12" t="s">
        <v>30</v>
      </c>
      <c r="W14" s="12" t="s">
        <v>30</v>
      </c>
      <c r="X14" s="12" t="s">
        <v>30</v>
      </c>
      <c r="Y14" s="12" t="s">
        <v>30</v>
      </c>
      <c r="Z14" s="7"/>
      <c r="AA14" s="7"/>
      <c r="AB14" s="12" t="s">
        <v>30</v>
      </c>
      <c r="AC14" s="12" t="s">
        <v>30</v>
      </c>
      <c r="AD14" s="12" t="s">
        <v>30</v>
      </c>
      <c r="AE14" s="12" t="s">
        <v>30</v>
      </c>
      <c r="AF14" s="12" t="s">
        <v>30</v>
      </c>
      <c r="AG14" s="12" t="s">
        <v>30</v>
      </c>
      <c r="AH14" s="7"/>
      <c r="AI14" s="14" t="s">
        <v>39</v>
      </c>
      <c r="AJ14" s="14" t="s">
        <v>39</v>
      </c>
    </row>
    <row r="18" spans="1:36" ht="15" thickBot="1" x14ac:dyDescent="0.45">
      <c r="A18" s="30" t="s">
        <v>67</v>
      </c>
      <c r="B18" s="62" t="str">
        <f>IF(B3=C19,"Индивидуальные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8" s="62"/>
      <c r="D18" s="62"/>
      <c r="E18" s="62"/>
      <c r="F18" s="62"/>
      <c r="G18" s="62"/>
      <c r="H18" s="62"/>
      <c r="I18" s="62"/>
      <c r="J18" s="62"/>
      <c r="K18" s="62"/>
    </row>
    <row r="19" spans="1:36" ht="15" thickBot="1" x14ac:dyDescent="0.45">
      <c r="A19" s="40" t="s">
        <v>51</v>
      </c>
      <c r="B19" s="41"/>
      <c r="C19" s="41">
        <f>SUM(C20:C41)</f>
        <v>1770</v>
      </c>
      <c r="D19" s="41"/>
      <c r="E19" s="42">
        <f t="shared" ref="E19:AJ19" si="7">E1</f>
        <v>45626</v>
      </c>
      <c r="F19" s="42">
        <f t="shared" si="7"/>
        <v>45627</v>
      </c>
      <c r="G19" s="42">
        <f t="shared" si="7"/>
        <v>45628</v>
      </c>
      <c r="H19" s="42">
        <f t="shared" si="7"/>
        <v>45629</v>
      </c>
      <c r="I19" s="42">
        <f t="shared" si="7"/>
        <v>45630</v>
      </c>
      <c r="J19" s="42">
        <f t="shared" si="7"/>
        <v>45631</v>
      </c>
      <c r="K19" s="42">
        <f t="shared" si="7"/>
        <v>45632</v>
      </c>
      <c r="L19" s="42">
        <f t="shared" si="7"/>
        <v>45633</v>
      </c>
      <c r="M19" s="42">
        <f t="shared" si="7"/>
        <v>45634</v>
      </c>
      <c r="N19" s="42">
        <f t="shared" si="7"/>
        <v>45635</v>
      </c>
      <c r="O19" s="42">
        <f t="shared" si="7"/>
        <v>45636</v>
      </c>
      <c r="P19" s="42">
        <f t="shared" si="7"/>
        <v>45637</v>
      </c>
      <c r="Q19" s="42">
        <f t="shared" si="7"/>
        <v>45638</v>
      </c>
      <c r="R19" s="42">
        <f t="shared" si="7"/>
        <v>45639</v>
      </c>
      <c r="S19" s="42">
        <f t="shared" si="7"/>
        <v>45640</v>
      </c>
      <c r="T19" s="42">
        <f t="shared" si="7"/>
        <v>45641</v>
      </c>
      <c r="U19" s="42">
        <f t="shared" si="7"/>
        <v>45642</v>
      </c>
      <c r="V19" s="42">
        <f t="shared" si="7"/>
        <v>45643</v>
      </c>
      <c r="W19" s="42">
        <f t="shared" si="7"/>
        <v>45644</v>
      </c>
      <c r="X19" s="42">
        <f t="shared" si="7"/>
        <v>45645</v>
      </c>
      <c r="Y19" s="42">
        <f t="shared" si="7"/>
        <v>45646</v>
      </c>
      <c r="Z19" s="42">
        <f t="shared" si="7"/>
        <v>45647</v>
      </c>
      <c r="AA19" s="42">
        <f t="shared" si="7"/>
        <v>45648</v>
      </c>
      <c r="AB19" s="42">
        <f t="shared" si="7"/>
        <v>45649</v>
      </c>
      <c r="AC19" s="42">
        <f t="shared" si="7"/>
        <v>45650</v>
      </c>
      <c r="AD19" s="42">
        <f t="shared" si="7"/>
        <v>45651</v>
      </c>
      <c r="AE19" s="42">
        <f t="shared" si="7"/>
        <v>45652</v>
      </c>
      <c r="AF19" s="42">
        <f t="shared" si="7"/>
        <v>45653</v>
      </c>
      <c r="AG19" s="42">
        <f t="shared" si="7"/>
        <v>45654</v>
      </c>
      <c r="AH19" s="42">
        <f t="shared" si="7"/>
        <v>45655</v>
      </c>
      <c r="AI19" s="43">
        <f t="shared" si="7"/>
        <v>45656</v>
      </c>
      <c r="AJ19" s="43">
        <f t="shared" si="7"/>
        <v>45657</v>
      </c>
    </row>
    <row r="20" spans="1:36" ht="14.6" x14ac:dyDescent="0.4">
      <c r="A20" s="34" t="str">
        <f>A4</f>
        <v>Иванов Антон Викторович</v>
      </c>
      <c r="B20" s="35" t="s">
        <v>52</v>
      </c>
      <c r="C20" s="35">
        <f t="shared" ref="C20:C41" si="8">SUM(F20:AJ20)</f>
        <v>110</v>
      </c>
      <c r="D20" s="35"/>
      <c r="E20" s="48"/>
      <c r="F20" s="48" t="str">
        <f t="shared" ref="F20:AG20" si="9">IF(IF(F4="День",11,0)+IF(E4="Ночь",2,0)+IF(F4="Ночь",1,0)+IF(F4="Пятид",8,0)=0,"",IF(F4="День",11,0)+IF(E4="Ночь",2,0)+IF(F4="Ночь",1,0)+IF(F4="Пятид",8,0))</f>
        <v/>
      </c>
      <c r="G20" s="48" t="str">
        <f t="shared" si="9"/>
        <v/>
      </c>
      <c r="H20" s="48">
        <f t="shared" si="9"/>
        <v>11</v>
      </c>
      <c r="I20" s="48">
        <f t="shared" si="9"/>
        <v>11</v>
      </c>
      <c r="J20" s="48" t="str">
        <f t="shared" si="9"/>
        <v/>
      </c>
      <c r="K20" s="48">
        <f t="shared" si="9"/>
        <v>1</v>
      </c>
      <c r="L20" s="48">
        <f t="shared" si="9"/>
        <v>3</v>
      </c>
      <c r="M20" s="48">
        <f t="shared" si="9"/>
        <v>2</v>
      </c>
      <c r="N20" s="48" t="str">
        <f t="shared" si="9"/>
        <v/>
      </c>
      <c r="O20" s="48" t="str">
        <f t="shared" si="9"/>
        <v/>
      </c>
      <c r="P20" s="48">
        <f t="shared" si="9"/>
        <v>11</v>
      </c>
      <c r="Q20" s="48">
        <f t="shared" si="9"/>
        <v>11</v>
      </c>
      <c r="R20" s="48" t="str">
        <f t="shared" si="9"/>
        <v/>
      </c>
      <c r="S20" s="48">
        <f t="shared" si="9"/>
        <v>1</v>
      </c>
      <c r="T20" s="48">
        <f t="shared" si="9"/>
        <v>3</v>
      </c>
      <c r="U20" s="48">
        <f t="shared" si="9"/>
        <v>2</v>
      </c>
      <c r="V20" s="48" t="str">
        <f t="shared" si="9"/>
        <v/>
      </c>
      <c r="W20" s="48" t="str">
        <f t="shared" si="9"/>
        <v/>
      </c>
      <c r="X20" s="48">
        <f t="shared" si="9"/>
        <v>11</v>
      </c>
      <c r="Y20" s="48">
        <f t="shared" si="9"/>
        <v>11</v>
      </c>
      <c r="Z20" s="48" t="str">
        <f t="shared" si="9"/>
        <v/>
      </c>
      <c r="AA20" s="48">
        <f t="shared" si="9"/>
        <v>1</v>
      </c>
      <c r="AB20" s="48">
        <f t="shared" si="9"/>
        <v>3</v>
      </c>
      <c r="AC20" s="48">
        <f t="shared" si="9"/>
        <v>2</v>
      </c>
      <c r="AD20" s="48" t="str">
        <f t="shared" si="9"/>
        <v/>
      </c>
      <c r="AE20" s="48" t="str">
        <f t="shared" si="9"/>
        <v/>
      </c>
      <c r="AF20" s="48">
        <f t="shared" si="9"/>
        <v>11</v>
      </c>
      <c r="AG20" s="48">
        <f t="shared" si="9"/>
        <v>11</v>
      </c>
      <c r="AH20" s="48" t="str">
        <f t="shared" ref="AH20:AJ20" si="10">IF(IF(AH4="День",11,0)+IF(AG4="Ночь",2,0)+IF(AH4="Ночь",1,0)+IF(AH4="Пятид",8,0)=0,"",IF(AH4="День",11,0)+IF(AG4="Ночь",2,0)+IF(AH4="Ночь",1,0)+IF(AH4="Пятид",8,0))</f>
        <v/>
      </c>
      <c r="AI20" s="48">
        <f t="shared" si="10"/>
        <v>1</v>
      </c>
      <c r="AJ20" s="48">
        <f t="shared" si="10"/>
        <v>3</v>
      </c>
    </row>
    <row r="21" spans="1:36" ht="15" thickBot="1" x14ac:dyDescent="0.45">
      <c r="A21" s="36"/>
      <c r="B21" s="37" t="s">
        <v>53</v>
      </c>
      <c r="C21" s="37">
        <f t="shared" si="8"/>
        <v>58</v>
      </c>
      <c r="D21" s="37"/>
      <c r="E21" s="38"/>
      <c r="F21" s="38" t="str">
        <f t="shared" ref="F21:AG21" si="11">IF(IF(E4="Ночь",6,0)+IF(F4="Ночь",2,0)=0,"",IF(E4="Ночь",6,0)+IF(F4="Ночь",2,0))</f>
        <v/>
      </c>
      <c r="G21" s="38" t="str">
        <f t="shared" si="11"/>
        <v/>
      </c>
      <c r="H21" s="38" t="str">
        <f t="shared" si="11"/>
        <v/>
      </c>
      <c r="I21" s="38" t="str">
        <f t="shared" si="11"/>
        <v/>
      </c>
      <c r="J21" s="38" t="str">
        <f t="shared" si="11"/>
        <v/>
      </c>
      <c r="K21" s="38">
        <f t="shared" si="11"/>
        <v>2</v>
      </c>
      <c r="L21" s="38">
        <f t="shared" si="11"/>
        <v>8</v>
      </c>
      <c r="M21" s="38">
        <f t="shared" si="11"/>
        <v>6</v>
      </c>
      <c r="N21" s="38" t="str">
        <f t="shared" si="11"/>
        <v/>
      </c>
      <c r="O21" s="38" t="str">
        <f t="shared" si="11"/>
        <v/>
      </c>
      <c r="P21" s="38" t="str">
        <f t="shared" si="11"/>
        <v/>
      </c>
      <c r="Q21" s="38" t="str">
        <f t="shared" si="11"/>
        <v/>
      </c>
      <c r="R21" s="38" t="str">
        <f t="shared" si="11"/>
        <v/>
      </c>
      <c r="S21" s="38">
        <f t="shared" si="11"/>
        <v>2</v>
      </c>
      <c r="T21" s="38">
        <f t="shared" si="11"/>
        <v>8</v>
      </c>
      <c r="U21" s="38">
        <f t="shared" si="11"/>
        <v>6</v>
      </c>
      <c r="V21" s="38" t="str">
        <f t="shared" si="11"/>
        <v/>
      </c>
      <c r="W21" s="38" t="str">
        <f t="shared" si="11"/>
        <v/>
      </c>
      <c r="X21" s="38" t="str">
        <f t="shared" si="11"/>
        <v/>
      </c>
      <c r="Y21" s="38" t="str">
        <f t="shared" si="11"/>
        <v/>
      </c>
      <c r="Z21" s="38" t="str">
        <f t="shared" si="11"/>
        <v/>
      </c>
      <c r="AA21" s="38">
        <f t="shared" si="11"/>
        <v>2</v>
      </c>
      <c r="AB21" s="38">
        <f t="shared" si="11"/>
        <v>8</v>
      </c>
      <c r="AC21" s="38">
        <f t="shared" si="11"/>
        <v>6</v>
      </c>
      <c r="AD21" s="38" t="str">
        <f t="shared" si="11"/>
        <v/>
      </c>
      <c r="AE21" s="38" t="str">
        <f t="shared" si="11"/>
        <v/>
      </c>
      <c r="AF21" s="38" t="str">
        <f t="shared" si="11"/>
        <v/>
      </c>
      <c r="AG21" s="38" t="str">
        <f t="shared" si="11"/>
        <v/>
      </c>
      <c r="AH21" s="38" t="str">
        <f t="shared" ref="AH21:AJ21" si="12">IF(IF(AG4="Ночь",6,0)+IF(AH4="Ночь",2,0)=0,"",IF(AG4="Ночь",6,0)+IF(AH4="Ночь",2,0))</f>
        <v/>
      </c>
      <c r="AI21" s="38">
        <f t="shared" si="12"/>
        <v>2</v>
      </c>
      <c r="AJ21" s="38">
        <f t="shared" si="12"/>
        <v>8</v>
      </c>
    </row>
    <row r="22" spans="1:36" ht="14.6" x14ac:dyDescent="0.4">
      <c r="A22" s="34" t="str">
        <f>A5</f>
        <v>Новоселов Егор Станиславовчи</v>
      </c>
      <c r="B22" s="35" t="s">
        <v>52</v>
      </c>
      <c r="C22" s="35">
        <f t="shared" si="8"/>
        <v>111</v>
      </c>
      <c r="D22" s="35"/>
      <c r="E22" s="48"/>
      <c r="F22" s="48">
        <f t="shared" ref="F22:AG22" si="13">IF(IF(F5="День",11,0)+IF(E5="Ночь",2,0)+IF(F5="Ночь",1,0)+IF(F5="Пятид",8,0)=0,"",IF(F5="День",11,0)+IF(E5="Ночь",2,0)+IF(F5="Ночь",1,0)+IF(F5="Пятид",8,0))</f>
        <v>3</v>
      </c>
      <c r="G22" s="48">
        <f t="shared" si="13"/>
        <v>2</v>
      </c>
      <c r="H22" s="48" t="str">
        <f t="shared" si="13"/>
        <v/>
      </c>
      <c r="I22" s="48" t="str">
        <f t="shared" si="13"/>
        <v/>
      </c>
      <c r="J22" s="48">
        <f t="shared" si="13"/>
        <v>11</v>
      </c>
      <c r="K22" s="48">
        <f t="shared" si="13"/>
        <v>11</v>
      </c>
      <c r="L22" s="48" t="str">
        <f t="shared" si="13"/>
        <v/>
      </c>
      <c r="M22" s="48">
        <f t="shared" si="13"/>
        <v>1</v>
      </c>
      <c r="N22" s="48">
        <f t="shared" si="13"/>
        <v>3</v>
      </c>
      <c r="O22" s="48">
        <f t="shared" si="13"/>
        <v>2</v>
      </c>
      <c r="P22" s="48" t="str">
        <f t="shared" si="13"/>
        <v/>
      </c>
      <c r="Q22" s="48" t="str">
        <f t="shared" si="13"/>
        <v/>
      </c>
      <c r="R22" s="48">
        <f t="shared" si="13"/>
        <v>11</v>
      </c>
      <c r="S22" s="48">
        <f t="shared" si="13"/>
        <v>11</v>
      </c>
      <c r="T22" s="48" t="str">
        <f t="shared" si="13"/>
        <v/>
      </c>
      <c r="U22" s="48">
        <f t="shared" si="13"/>
        <v>1</v>
      </c>
      <c r="V22" s="48">
        <f t="shared" si="13"/>
        <v>3</v>
      </c>
      <c r="W22" s="48">
        <f t="shared" si="13"/>
        <v>2</v>
      </c>
      <c r="X22" s="48" t="str">
        <f t="shared" si="13"/>
        <v/>
      </c>
      <c r="Y22" s="48" t="str">
        <f t="shared" si="13"/>
        <v/>
      </c>
      <c r="Z22" s="48">
        <f t="shared" si="13"/>
        <v>11</v>
      </c>
      <c r="AA22" s="48">
        <f t="shared" si="13"/>
        <v>11</v>
      </c>
      <c r="AB22" s="48" t="str">
        <f t="shared" si="13"/>
        <v/>
      </c>
      <c r="AC22" s="48">
        <f t="shared" si="13"/>
        <v>1</v>
      </c>
      <c r="AD22" s="48">
        <f t="shared" si="13"/>
        <v>3</v>
      </c>
      <c r="AE22" s="48">
        <f t="shared" si="13"/>
        <v>2</v>
      </c>
      <c r="AF22" s="48" t="str">
        <f t="shared" si="13"/>
        <v/>
      </c>
      <c r="AG22" s="48" t="str">
        <f t="shared" si="13"/>
        <v/>
      </c>
      <c r="AH22" s="48">
        <f t="shared" ref="AH22:AJ22" si="14">IF(IF(AH5="День",11,0)+IF(AG5="Ночь",2,0)+IF(AH5="Ночь",1,0)+IF(AH5="Пятид",8,0)=0,"",IF(AH5="День",11,0)+IF(AG5="Ночь",2,0)+IF(AH5="Ночь",1,0)+IF(AH5="Пятид",8,0))</f>
        <v>11</v>
      </c>
      <c r="AI22" s="48">
        <f t="shared" si="14"/>
        <v>11</v>
      </c>
      <c r="AJ22" s="48" t="str">
        <f t="shared" si="14"/>
        <v/>
      </c>
    </row>
    <row r="23" spans="1:36" ht="15" thickBot="1" x14ac:dyDescent="0.45">
      <c r="A23" s="36"/>
      <c r="B23" s="37" t="s">
        <v>53</v>
      </c>
      <c r="C23" s="37">
        <f t="shared" si="8"/>
        <v>62</v>
      </c>
      <c r="D23" s="37"/>
      <c r="E23" s="38"/>
      <c r="F23" s="38">
        <f t="shared" ref="F23:AG23" si="15">IF(IF(E5="Ночь",6,0)+IF(F5="Ночь",2,0)=0,"",IF(E5="Ночь",6,0)+IF(F5="Ночь",2,0))</f>
        <v>8</v>
      </c>
      <c r="G23" s="38">
        <f t="shared" si="15"/>
        <v>6</v>
      </c>
      <c r="H23" s="38" t="str">
        <f t="shared" si="15"/>
        <v/>
      </c>
      <c r="I23" s="38" t="str">
        <f t="shared" si="15"/>
        <v/>
      </c>
      <c r="J23" s="38" t="str">
        <f t="shared" si="15"/>
        <v/>
      </c>
      <c r="K23" s="38" t="str">
        <f t="shared" si="15"/>
        <v/>
      </c>
      <c r="L23" s="38" t="str">
        <f t="shared" si="15"/>
        <v/>
      </c>
      <c r="M23" s="38">
        <f t="shared" si="15"/>
        <v>2</v>
      </c>
      <c r="N23" s="38">
        <f t="shared" si="15"/>
        <v>8</v>
      </c>
      <c r="O23" s="38">
        <f t="shared" si="15"/>
        <v>6</v>
      </c>
      <c r="P23" s="38" t="str">
        <f t="shared" si="15"/>
        <v/>
      </c>
      <c r="Q23" s="38" t="str">
        <f t="shared" si="15"/>
        <v/>
      </c>
      <c r="R23" s="38" t="str">
        <f t="shared" si="15"/>
        <v/>
      </c>
      <c r="S23" s="38" t="str">
        <f t="shared" si="15"/>
        <v/>
      </c>
      <c r="T23" s="38" t="str">
        <f t="shared" si="15"/>
        <v/>
      </c>
      <c r="U23" s="38">
        <f t="shared" si="15"/>
        <v>2</v>
      </c>
      <c r="V23" s="38">
        <f t="shared" si="15"/>
        <v>8</v>
      </c>
      <c r="W23" s="38">
        <f t="shared" si="15"/>
        <v>6</v>
      </c>
      <c r="X23" s="38" t="str">
        <f t="shared" si="15"/>
        <v/>
      </c>
      <c r="Y23" s="38" t="str">
        <f t="shared" si="15"/>
        <v/>
      </c>
      <c r="Z23" s="38" t="str">
        <f t="shared" si="15"/>
        <v/>
      </c>
      <c r="AA23" s="38" t="str">
        <f t="shared" si="15"/>
        <v/>
      </c>
      <c r="AB23" s="38" t="str">
        <f t="shared" si="15"/>
        <v/>
      </c>
      <c r="AC23" s="38">
        <f t="shared" si="15"/>
        <v>2</v>
      </c>
      <c r="AD23" s="38">
        <f t="shared" si="15"/>
        <v>8</v>
      </c>
      <c r="AE23" s="38">
        <f t="shared" si="15"/>
        <v>6</v>
      </c>
      <c r="AF23" s="38" t="str">
        <f t="shared" si="15"/>
        <v/>
      </c>
      <c r="AG23" s="38" t="str">
        <f t="shared" si="15"/>
        <v/>
      </c>
      <c r="AH23" s="38" t="str">
        <f t="shared" ref="AH23:AJ23" si="16">IF(IF(AG5="Ночь",6,0)+IF(AH5="Ночь",2,0)=0,"",IF(AG5="Ночь",6,0)+IF(AH5="Ночь",2,0))</f>
        <v/>
      </c>
      <c r="AI23" s="38" t="str">
        <f t="shared" si="16"/>
        <v/>
      </c>
      <c r="AJ23" s="38" t="str">
        <f t="shared" si="16"/>
        <v/>
      </c>
    </row>
    <row r="24" spans="1:36" ht="14.6" x14ac:dyDescent="0.4">
      <c r="A24" s="34" t="str">
        <f>A6</f>
        <v>Масленников Даниил Андреевич</v>
      </c>
      <c r="B24" s="35" t="s">
        <v>52</v>
      </c>
      <c r="C24" s="35">
        <f t="shared" si="8"/>
        <v>101</v>
      </c>
      <c r="D24" s="35"/>
      <c r="E24" s="48"/>
      <c r="F24" s="48" t="str">
        <f t="shared" ref="F24:AG24" si="17">IF(IF(F6="День",11,0)+IF(E6="Ночь",2,0)+IF(F6="Ночь",1,0)+IF(F6="Пятид",8,0)=0,"",IF(F6="День",11,0)+IF(E6="Ночь",2,0)+IF(F6="Ночь",1,0)+IF(F6="Пятид",8,0))</f>
        <v/>
      </c>
      <c r="G24" s="48">
        <f t="shared" si="17"/>
        <v>1</v>
      </c>
      <c r="H24" s="48">
        <f t="shared" si="17"/>
        <v>3</v>
      </c>
      <c r="I24" s="48">
        <f t="shared" si="17"/>
        <v>2</v>
      </c>
      <c r="J24" s="48" t="str">
        <f t="shared" si="17"/>
        <v/>
      </c>
      <c r="K24" s="48" t="str">
        <f t="shared" si="17"/>
        <v/>
      </c>
      <c r="L24" s="48">
        <f t="shared" si="17"/>
        <v>11</v>
      </c>
      <c r="M24" s="48">
        <f t="shared" si="17"/>
        <v>11</v>
      </c>
      <c r="N24" s="48" t="str">
        <f t="shared" si="17"/>
        <v/>
      </c>
      <c r="O24" s="48">
        <f t="shared" si="17"/>
        <v>1</v>
      </c>
      <c r="P24" s="48">
        <f t="shared" si="17"/>
        <v>3</v>
      </c>
      <c r="Q24" s="48">
        <f t="shared" si="17"/>
        <v>2</v>
      </c>
      <c r="R24" s="48" t="str">
        <f t="shared" si="17"/>
        <v/>
      </c>
      <c r="S24" s="48" t="str">
        <f t="shared" si="17"/>
        <v/>
      </c>
      <c r="T24" s="48">
        <f t="shared" si="17"/>
        <v>11</v>
      </c>
      <c r="U24" s="48">
        <f t="shared" si="17"/>
        <v>11</v>
      </c>
      <c r="V24" s="48" t="str">
        <f t="shared" si="17"/>
        <v/>
      </c>
      <c r="W24" s="48">
        <f t="shared" si="17"/>
        <v>1</v>
      </c>
      <c r="X24" s="48">
        <f t="shared" si="17"/>
        <v>3</v>
      </c>
      <c r="Y24" s="48">
        <f t="shared" si="17"/>
        <v>2</v>
      </c>
      <c r="Z24" s="48" t="str">
        <f t="shared" si="17"/>
        <v/>
      </c>
      <c r="AA24" s="48" t="str">
        <f t="shared" si="17"/>
        <v/>
      </c>
      <c r="AB24" s="48">
        <f t="shared" si="17"/>
        <v>11</v>
      </c>
      <c r="AC24" s="48">
        <f t="shared" si="17"/>
        <v>11</v>
      </c>
      <c r="AD24" s="48" t="str">
        <f t="shared" si="17"/>
        <v/>
      </c>
      <c r="AE24" s="48">
        <f t="shared" si="17"/>
        <v>1</v>
      </c>
      <c r="AF24" s="48">
        <f t="shared" si="17"/>
        <v>3</v>
      </c>
      <c r="AG24" s="48">
        <f t="shared" si="17"/>
        <v>2</v>
      </c>
      <c r="AH24" s="48" t="str">
        <f t="shared" ref="AH24:AJ24" si="18">IF(IF(AH6="День",11,0)+IF(AG6="Ночь",2,0)+IF(AH6="Ночь",1,0)+IF(AH6="Пятид",8,0)=0,"",IF(AH6="День",11,0)+IF(AG6="Ночь",2,0)+IF(AH6="Ночь",1,0)+IF(AH6="Пятид",8,0))</f>
        <v/>
      </c>
      <c r="AI24" s="48" t="str">
        <f t="shared" si="18"/>
        <v/>
      </c>
      <c r="AJ24" s="48">
        <f t="shared" si="18"/>
        <v>11</v>
      </c>
    </row>
    <row r="25" spans="1:36" ht="15" thickBot="1" x14ac:dyDescent="0.45">
      <c r="A25" s="36"/>
      <c r="B25" s="37" t="s">
        <v>53</v>
      </c>
      <c r="C25" s="37">
        <f t="shared" si="8"/>
        <v>64</v>
      </c>
      <c r="D25" s="37"/>
      <c r="E25" s="38"/>
      <c r="F25" s="38" t="str">
        <f t="shared" ref="F25:AG25" si="19">IF(IF(E6="Ночь",6,0)+IF(F6="Ночь",2,0)=0,"",IF(E6="Ночь",6,0)+IF(F6="Ночь",2,0))</f>
        <v/>
      </c>
      <c r="G25" s="38">
        <f t="shared" si="19"/>
        <v>2</v>
      </c>
      <c r="H25" s="38">
        <f t="shared" si="19"/>
        <v>8</v>
      </c>
      <c r="I25" s="38">
        <f t="shared" si="19"/>
        <v>6</v>
      </c>
      <c r="J25" s="38" t="str">
        <f t="shared" si="19"/>
        <v/>
      </c>
      <c r="K25" s="38" t="str">
        <f t="shared" si="19"/>
        <v/>
      </c>
      <c r="L25" s="38" t="str">
        <f t="shared" si="19"/>
        <v/>
      </c>
      <c r="M25" s="38" t="str">
        <f t="shared" si="19"/>
        <v/>
      </c>
      <c r="N25" s="38" t="str">
        <f t="shared" si="19"/>
        <v/>
      </c>
      <c r="O25" s="38">
        <f t="shared" si="19"/>
        <v>2</v>
      </c>
      <c r="P25" s="38">
        <f t="shared" si="19"/>
        <v>8</v>
      </c>
      <c r="Q25" s="38">
        <f t="shared" si="19"/>
        <v>6</v>
      </c>
      <c r="R25" s="38" t="str">
        <f t="shared" si="19"/>
        <v/>
      </c>
      <c r="S25" s="38" t="str">
        <f t="shared" si="19"/>
        <v/>
      </c>
      <c r="T25" s="38" t="str">
        <f t="shared" si="19"/>
        <v/>
      </c>
      <c r="U25" s="38" t="str">
        <f t="shared" si="19"/>
        <v/>
      </c>
      <c r="V25" s="38" t="str">
        <f t="shared" si="19"/>
        <v/>
      </c>
      <c r="W25" s="38">
        <f t="shared" si="19"/>
        <v>2</v>
      </c>
      <c r="X25" s="38">
        <f t="shared" si="19"/>
        <v>8</v>
      </c>
      <c r="Y25" s="38">
        <f t="shared" si="19"/>
        <v>6</v>
      </c>
      <c r="Z25" s="38" t="str">
        <f t="shared" si="19"/>
        <v/>
      </c>
      <c r="AA25" s="38" t="str">
        <f t="shared" si="19"/>
        <v/>
      </c>
      <c r="AB25" s="38" t="str">
        <f t="shared" si="19"/>
        <v/>
      </c>
      <c r="AC25" s="38" t="str">
        <f t="shared" si="19"/>
        <v/>
      </c>
      <c r="AD25" s="38" t="str">
        <f t="shared" si="19"/>
        <v/>
      </c>
      <c r="AE25" s="38">
        <f t="shared" si="19"/>
        <v>2</v>
      </c>
      <c r="AF25" s="38">
        <f t="shared" si="19"/>
        <v>8</v>
      </c>
      <c r="AG25" s="38">
        <f t="shared" si="19"/>
        <v>6</v>
      </c>
      <c r="AH25" s="38" t="str">
        <f t="shared" ref="AH25:AJ25" si="20">IF(IF(AG6="Ночь",6,0)+IF(AH6="Ночь",2,0)=0,"",IF(AG6="Ночь",6,0)+IF(AH6="Ночь",2,0))</f>
        <v/>
      </c>
      <c r="AI25" s="38" t="str">
        <f t="shared" si="20"/>
        <v/>
      </c>
      <c r="AJ25" s="38" t="str">
        <f t="shared" si="20"/>
        <v/>
      </c>
    </row>
    <row r="26" spans="1:36" ht="14.6" x14ac:dyDescent="0.4">
      <c r="A26" s="34" t="str">
        <f>A7</f>
        <v>Плинто Евгений Дмитриевич</v>
      </c>
      <c r="B26" s="35" t="s">
        <v>52</v>
      </c>
      <c r="C26" s="35">
        <f t="shared" si="8"/>
        <v>112</v>
      </c>
      <c r="D26" s="35"/>
      <c r="E26" s="48"/>
      <c r="F26" s="48">
        <f t="shared" ref="F26:AG26" si="21">IF(IF(F7="День",11,0)+IF(E7="Ночь",2,0)+IF(F7="Ночь",1,0)+IF(F7="Пятид",8,0)=0,"",IF(F7="День",11,0)+IF(E7="Ночь",2,0)+IF(F7="Ночь",1,0)+IF(F7="Пятид",8,0))</f>
        <v>11</v>
      </c>
      <c r="G26" s="48">
        <f t="shared" si="21"/>
        <v>11</v>
      </c>
      <c r="H26" s="48" t="str">
        <f t="shared" si="21"/>
        <v/>
      </c>
      <c r="I26" s="48">
        <f t="shared" si="21"/>
        <v>1</v>
      </c>
      <c r="J26" s="48">
        <f t="shared" si="21"/>
        <v>3</v>
      </c>
      <c r="K26" s="48">
        <f t="shared" si="21"/>
        <v>2</v>
      </c>
      <c r="L26" s="48" t="str">
        <f t="shared" si="21"/>
        <v/>
      </c>
      <c r="M26" s="48" t="str">
        <f t="shared" si="21"/>
        <v/>
      </c>
      <c r="N26" s="48">
        <f t="shared" si="21"/>
        <v>11</v>
      </c>
      <c r="O26" s="48">
        <f t="shared" si="21"/>
        <v>11</v>
      </c>
      <c r="P26" s="48" t="str">
        <f t="shared" si="21"/>
        <v/>
      </c>
      <c r="Q26" s="48">
        <f t="shared" si="21"/>
        <v>1</v>
      </c>
      <c r="R26" s="48">
        <f t="shared" si="21"/>
        <v>3</v>
      </c>
      <c r="S26" s="48">
        <f t="shared" si="21"/>
        <v>2</v>
      </c>
      <c r="T26" s="48" t="str">
        <f t="shared" si="21"/>
        <v/>
      </c>
      <c r="U26" s="48" t="str">
        <f t="shared" si="21"/>
        <v/>
      </c>
      <c r="V26" s="48">
        <f t="shared" si="21"/>
        <v>11</v>
      </c>
      <c r="W26" s="48">
        <f t="shared" si="21"/>
        <v>11</v>
      </c>
      <c r="X26" s="48" t="str">
        <f t="shared" si="21"/>
        <v/>
      </c>
      <c r="Y26" s="48">
        <f t="shared" si="21"/>
        <v>1</v>
      </c>
      <c r="Z26" s="48">
        <f t="shared" si="21"/>
        <v>3</v>
      </c>
      <c r="AA26" s="48">
        <f t="shared" si="21"/>
        <v>2</v>
      </c>
      <c r="AB26" s="48" t="str">
        <f t="shared" si="21"/>
        <v/>
      </c>
      <c r="AC26" s="48" t="str">
        <f t="shared" si="21"/>
        <v/>
      </c>
      <c r="AD26" s="48">
        <f t="shared" si="21"/>
        <v>11</v>
      </c>
      <c r="AE26" s="48">
        <f t="shared" si="21"/>
        <v>11</v>
      </c>
      <c r="AF26" s="48" t="str">
        <f t="shared" si="21"/>
        <v/>
      </c>
      <c r="AG26" s="48">
        <f t="shared" si="21"/>
        <v>1</v>
      </c>
      <c r="AH26" s="48">
        <f t="shared" ref="AH26:AJ26" si="22">IF(IF(AH7="День",11,0)+IF(AG7="Ночь",2,0)+IF(AH7="Ночь",1,0)+IF(AH7="Пятид",8,0)=0,"",IF(AH7="День",11,0)+IF(AG7="Ночь",2,0)+IF(AH7="Ночь",1,0)+IF(AH7="Пятид",8,0))</f>
        <v>3</v>
      </c>
      <c r="AI26" s="48">
        <f t="shared" si="22"/>
        <v>2</v>
      </c>
      <c r="AJ26" s="48" t="str">
        <f t="shared" si="22"/>
        <v/>
      </c>
    </row>
    <row r="27" spans="1:36" ht="15" thickBot="1" x14ac:dyDescent="0.45">
      <c r="A27" s="36"/>
      <c r="B27" s="37" t="s">
        <v>53</v>
      </c>
      <c r="C27" s="37">
        <f t="shared" si="8"/>
        <v>64</v>
      </c>
      <c r="D27" s="37"/>
      <c r="E27" s="38"/>
      <c r="F27" s="38" t="str">
        <f t="shared" ref="F27:AG27" si="23">IF(IF(E7="Ночь",6,0)+IF(F7="Ночь",2,0)=0,"",IF(E7="Ночь",6,0)+IF(F7="Ночь",2,0))</f>
        <v/>
      </c>
      <c r="G27" s="38" t="str">
        <f t="shared" si="23"/>
        <v/>
      </c>
      <c r="H27" s="38" t="str">
        <f t="shared" si="23"/>
        <v/>
      </c>
      <c r="I27" s="38">
        <f t="shared" si="23"/>
        <v>2</v>
      </c>
      <c r="J27" s="38">
        <f t="shared" si="23"/>
        <v>8</v>
      </c>
      <c r="K27" s="38">
        <f t="shared" si="23"/>
        <v>6</v>
      </c>
      <c r="L27" s="38" t="str">
        <f t="shared" si="23"/>
        <v/>
      </c>
      <c r="M27" s="38" t="str">
        <f t="shared" si="23"/>
        <v/>
      </c>
      <c r="N27" s="38" t="str">
        <f t="shared" si="23"/>
        <v/>
      </c>
      <c r="O27" s="38" t="str">
        <f t="shared" si="23"/>
        <v/>
      </c>
      <c r="P27" s="38" t="str">
        <f t="shared" si="23"/>
        <v/>
      </c>
      <c r="Q27" s="38">
        <f t="shared" si="23"/>
        <v>2</v>
      </c>
      <c r="R27" s="38">
        <f t="shared" si="23"/>
        <v>8</v>
      </c>
      <c r="S27" s="38">
        <f t="shared" si="23"/>
        <v>6</v>
      </c>
      <c r="T27" s="38" t="str">
        <f t="shared" si="23"/>
        <v/>
      </c>
      <c r="U27" s="38" t="str">
        <f t="shared" si="23"/>
        <v/>
      </c>
      <c r="V27" s="38" t="str">
        <f t="shared" si="23"/>
        <v/>
      </c>
      <c r="W27" s="38" t="str">
        <f t="shared" si="23"/>
        <v/>
      </c>
      <c r="X27" s="38" t="str">
        <f t="shared" si="23"/>
        <v/>
      </c>
      <c r="Y27" s="38">
        <f t="shared" si="23"/>
        <v>2</v>
      </c>
      <c r="Z27" s="38">
        <f t="shared" si="23"/>
        <v>8</v>
      </c>
      <c r="AA27" s="38">
        <f t="shared" si="23"/>
        <v>6</v>
      </c>
      <c r="AB27" s="38" t="str">
        <f t="shared" si="23"/>
        <v/>
      </c>
      <c r="AC27" s="38" t="str">
        <f t="shared" si="23"/>
        <v/>
      </c>
      <c r="AD27" s="38" t="str">
        <f t="shared" si="23"/>
        <v/>
      </c>
      <c r="AE27" s="38" t="str">
        <f t="shared" si="23"/>
        <v/>
      </c>
      <c r="AF27" s="38" t="str">
        <f t="shared" si="23"/>
        <v/>
      </c>
      <c r="AG27" s="38">
        <f t="shared" si="23"/>
        <v>2</v>
      </c>
      <c r="AH27" s="38">
        <f t="shared" ref="AH27:AJ27" si="24">IF(IF(AG7="Ночь",6,0)+IF(AH7="Ночь",2,0)=0,"",IF(AG7="Ночь",6,0)+IF(AH7="Ночь",2,0))</f>
        <v>8</v>
      </c>
      <c r="AI27" s="38">
        <f t="shared" si="24"/>
        <v>6</v>
      </c>
      <c r="AJ27" s="38" t="str">
        <f t="shared" si="24"/>
        <v/>
      </c>
    </row>
    <row r="28" spans="1:36" ht="14.6" x14ac:dyDescent="0.4">
      <c r="A28" s="34" t="str">
        <f>A8</f>
        <v>Харченко Алексей Эдуардович</v>
      </c>
      <c r="B28" s="35" t="s">
        <v>52</v>
      </c>
      <c r="C28" s="35">
        <f t="shared" si="8"/>
        <v>80</v>
      </c>
      <c r="D28" s="35"/>
      <c r="E28" s="48"/>
      <c r="F28" s="48" t="str">
        <f t="shared" ref="F28:AG28" si="25">IF(IF(F8="День",11,0)+IF(E8="Ночь",2,0)+IF(F8="Ночь",1,0)+IF(F8="Пятид",8,0)=0,"",IF(F8="День",11,0)+IF(E8="Ночь",2,0)+IF(F8="Ночь",1,0)+IF(F8="Пятид",8,0))</f>
        <v/>
      </c>
      <c r="G28" s="48">
        <f t="shared" si="25"/>
        <v>8</v>
      </c>
      <c r="H28" s="48">
        <f t="shared" si="25"/>
        <v>8</v>
      </c>
      <c r="I28" s="48">
        <f t="shared" si="25"/>
        <v>8</v>
      </c>
      <c r="J28" s="48">
        <f t="shared" si="25"/>
        <v>8</v>
      </c>
      <c r="K28" s="48">
        <f t="shared" si="25"/>
        <v>8</v>
      </c>
      <c r="L28" s="48" t="str">
        <f t="shared" si="25"/>
        <v/>
      </c>
      <c r="M28" s="48" t="str">
        <f t="shared" si="25"/>
        <v/>
      </c>
      <c r="N28" s="48">
        <f t="shared" si="25"/>
        <v>8</v>
      </c>
      <c r="O28" s="48">
        <f t="shared" si="25"/>
        <v>8</v>
      </c>
      <c r="P28" s="48">
        <f t="shared" si="25"/>
        <v>8</v>
      </c>
      <c r="Q28" s="48">
        <f t="shared" si="25"/>
        <v>8</v>
      </c>
      <c r="R28" s="48">
        <f t="shared" si="25"/>
        <v>8</v>
      </c>
      <c r="S28" s="48" t="str">
        <f t="shared" si="25"/>
        <v/>
      </c>
      <c r="T28" s="48" t="str">
        <f t="shared" si="25"/>
        <v/>
      </c>
      <c r="U28" s="48" t="str">
        <f t="shared" si="25"/>
        <v/>
      </c>
      <c r="V28" s="48" t="str">
        <f t="shared" si="25"/>
        <v/>
      </c>
      <c r="W28" s="48" t="str">
        <f t="shared" si="25"/>
        <v/>
      </c>
      <c r="X28" s="48" t="str">
        <f t="shared" si="25"/>
        <v/>
      </c>
      <c r="Y28" s="48" t="str">
        <f t="shared" si="25"/>
        <v/>
      </c>
      <c r="Z28" s="48" t="str">
        <f t="shared" si="25"/>
        <v/>
      </c>
      <c r="AA28" s="48" t="str">
        <f t="shared" si="25"/>
        <v/>
      </c>
      <c r="AB28" s="48" t="str">
        <f t="shared" si="25"/>
        <v/>
      </c>
      <c r="AC28" s="48" t="str">
        <f t="shared" si="25"/>
        <v/>
      </c>
      <c r="AD28" s="48" t="str">
        <f t="shared" si="25"/>
        <v/>
      </c>
      <c r="AE28" s="48" t="str">
        <f t="shared" si="25"/>
        <v/>
      </c>
      <c r="AF28" s="48" t="str">
        <f t="shared" si="25"/>
        <v/>
      </c>
      <c r="AG28" s="48" t="str">
        <f t="shared" si="25"/>
        <v/>
      </c>
      <c r="AH28" s="48" t="str">
        <f t="shared" ref="AH28:AJ28" si="26">IF(IF(AH8="День",11,0)+IF(AG8="Ночь",2,0)+IF(AH8="Ночь",1,0)+IF(AH8="Пятид",8,0)=0,"",IF(AH8="День",11,0)+IF(AG8="Ночь",2,0)+IF(AH8="Ночь",1,0)+IF(AH8="Пятид",8,0))</f>
        <v/>
      </c>
      <c r="AI28" s="48" t="str">
        <f t="shared" si="26"/>
        <v/>
      </c>
      <c r="AJ28" s="48" t="str">
        <f t="shared" si="26"/>
        <v/>
      </c>
    </row>
    <row r="29" spans="1:36" ht="15" thickBot="1" x14ac:dyDescent="0.45">
      <c r="A29" s="36"/>
      <c r="B29" s="37" t="s">
        <v>53</v>
      </c>
      <c r="C29" s="37">
        <f t="shared" si="8"/>
        <v>0</v>
      </c>
      <c r="D29" s="37"/>
      <c r="E29" s="38"/>
      <c r="F29" s="38" t="str">
        <f t="shared" ref="F29:AG29" si="27">IF(IF(E8="Ночь",6,0)+IF(F8="Ночь",2,0)=0,"",IF(E8="Ночь",6,0)+IF(F8="Ночь",2,0))</f>
        <v/>
      </c>
      <c r="G29" s="38" t="str">
        <f t="shared" si="27"/>
        <v/>
      </c>
      <c r="H29" s="38" t="str">
        <f t="shared" si="27"/>
        <v/>
      </c>
      <c r="I29" s="38" t="str">
        <f t="shared" si="27"/>
        <v/>
      </c>
      <c r="J29" s="38" t="str">
        <f t="shared" si="27"/>
        <v/>
      </c>
      <c r="K29" s="38" t="str">
        <f t="shared" si="27"/>
        <v/>
      </c>
      <c r="L29" s="38" t="str">
        <f t="shared" si="27"/>
        <v/>
      </c>
      <c r="M29" s="38" t="str">
        <f t="shared" si="27"/>
        <v/>
      </c>
      <c r="N29" s="38" t="str">
        <f t="shared" si="27"/>
        <v/>
      </c>
      <c r="O29" s="38" t="str">
        <f t="shared" si="27"/>
        <v/>
      </c>
      <c r="P29" s="38" t="str">
        <f t="shared" si="27"/>
        <v/>
      </c>
      <c r="Q29" s="38" t="str">
        <f t="shared" si="27"/>
        <v/>
      </c>
      <c r="R29" s="38" t="str">
        <f t="shared" si="27"/>
        <v/>
      </c>
      <c r="S29" s="38" t="str">
        <f t="shared" si="27"/>
        <v/>
      </c>
      <c r="T29" s="38" t="str">
        <f t="shared" si="27"/>
        <v/>
      </c>
      <c r="U29" s="38" t="str">
        <f t="shared" si="27"/>
        <v/>
      </c>
      <c r="V29" s="38" t="str">
        <f t="shared" si="27"/>
        <v/>
      </c>
      <c r="W29" s="38" t="str">
        <f t="shared" si="27"/>
        <v/>
      </c>
      <c r="X29" s="38" t="str">
        <f t="shared" si="27"/>
        <v/>
      </c>
      <c r="Y29" s="38" t="str">
        <f t="shared" si="27"/>
        <v/>
      </c>
      <c r="Z29" s="38" t="str">
        <f t="shared" si="27"/>
        <v/>
      </c>
      <c r="AA29" s="38" t="str">
        <f t="shared" si="27"/>
        <v/>
      </c>
      <c r="AB29" s="38" t="str">
        <f t="shared" si="27"/>
        <v/>
      </c>
      <c r="AC29" s="38" t="str">
        <f t="shared" si="27"/>
        <v/>
      </c>
      <c r="AD29" s="38" t="str">
        <f t="shared" si="27"/>
        <v/>
      </c>
      <c r="AE29" s="38" t="str">
        <f t="shared" si="27"/>
        <v/>
      </c>
      <c r="AF29" s="38" t="str">
        <f t="shared" si="27"/>
        <v/>
      </c>
      <c r="AG29" s="38" t="str">
        <f t="shared" si="27"/>
        <v/>
      </c>
      <c r="AH29" s="38" t="str">
        <f t="shared" ref="AH29:AJ29" si="28">IF(IF(AG8="Ночь",6,0)+IF(AH8="Ночь",2,0)=0,"",IF(AG8="Ночь",6,0)+IF(AH8="Ночь",2,0))</f>
        <v/>
      </c>
      <c r="AI29" s="38" t="str">
        <f t="shared" si="28"/>
        <v/>
      </c>
      <c r="AJ29" s="38" t="str">
        <f t="shared" si="28"/>
        <v/>
      </c>
    </row>
    <row r="30" spans="1:36" ht="14.6" x14ac:dyDescent="0.4">
      <c r="A30" s="44" t="str">
        <f>A9</f>
        <v>Захарова Анастасия Михайловна</v>
      </c>
      <c r="B30" s="45" t="s">
        <v>52</v>
      </c>
      <c r="C30" s="45">
        <f t="shared" si="8"/>
        <v>168</v>
      </c>
      <c r="D30" s="45"/>
      <c r="E30" s="46"/>
      <c r="F30" s="46" t="str">
        <f t="shared" ref="F30:AG30" si="29">IF(IF(F9="День",11,0)+IF(E9="Ночь",2,0)+IF(F9="Ночь",1,0)+IF(F9="Пятид",8,0)=0,"",IF(F9="День",11,0)+IF(E9="Ночь",2,0)+IF(F9="Ночь",1,0)+IF(F9="Пятид",8,0))</f>
        <v/>
      </c>
      <c r="G30" s="46">
        <f t="shared" si="29"/>
        <v>8</v>
      </c>
      <c r="H30" s="46">
        <f t="shared" si="29"/>
        <v>8</v>
      </c>
      <c r="I30" s="46">
        <f t="shared" si="29"/>
        <v>8</v>
      </c>
      <c r="J30" s="46">
        <f t="shared" si="29"/>
        <v>8</v>
      </c>
      <c r="K30" s="46">
        <f t="shared" si="29"/>
        <v>8</v>
      </c>
      <c r="L30" s="46" t="str">
        <f t="shared" si="29"/>
        <v/>
      </c>
      <c r="M30" s="46" t="str">
        <f t="shared" si="29"/>
        <v/>
      </c>
      <c r="N30" s="46">
        <f t="shared" si="29"/>
        <v>8</v>
      </c>
      <c r="O30" s="46">
        <f t="shared" si="29"/>
        <v>8</v>
      </c>
      <c r="P30" s="46">
        <f t="shared" si="29"/>
        <v>8</v>
      </c>
      <c r="Q30" s="46">
        <f t="shared" si="29"/>
        <v>8</v>
      </c>
      <c r="R30" s="46">
        <f t="shared" si="29"/>
        <v>8</v>
      </c>
      <c r="S30" s="46" t="str">
        <f t="shared" si="29"/>
        <v/>
      </c>
      <c r="T30" s="46" t="str">
        <f t="shared" si="29"/>
        <v/>
      </c>
      <c r="U30" s="46">
        <f t="shared" si="29"/>
        <v>8</v>
      </c>
      <c r="V30" s="46">
        <f t="shared" si="29"/>
        <v>8</v>
      </c>
      <c r="W30" s="46">
        <f t="shared" si="29"/>
        <v>8</v>
      </c>
      <c r="X30" s="46">
        <f t="shared" si="29"/>
        <v>8</v>
      </c>
      <c r="Y30" s="46">
        <f t="shared" si="29"/>
        <v>8</v>
      </c>
      <c r="Z30" s="46" t="str">
        <f t="shared" si="29"/>
        <v/>
      </c>
      <c r="AA30" s="46" t="str">
        <f t="shared" si="29"/>
        <v/>
      </c>
      <c r="AB30" s="46">
        <f t="shared" si="29"/>
        <v>8</v>
      </c>
      <c r="AC30" s="46">
        <f t="shared" si="29"/>
        <v>8</v>
      </c>
      <c r="AD30" s="46">
        <f t="shared" si="29"/>
        <v>8</v>
      </c>
      <c r="AE30" s="46">
        <f t="shared" si="29"/>
        <v>8</v>
      </c>
      <c r="AF30" s="46">
        <f t="shared" si="29"/>
        <v>8</v>
      </c>
      <c r="AG30" s="46">
        <f t="shared" si="29"/>
        <v>8</v>
      </c>
      <c r="AH30" s="46" t="str">
        <f t="shared" ref="AH30:AJ30" si="30">IF(IF(AH9="День",11,0)+IF(AG9="Ночь",2,0)+IF(AH9="Ночь",1,0)+IF(AH9="Пятид",8,0)=0,"",IF(AH9="День",11,0)+IF(AG9="Ночь",2,0)+IF(AH9="Ночь",1,0)+IF(AH9="Пятид",8,0))</f>
        <v/>
      </c>
      <c r="AI30" s="46" t="str">
        <f t="shared" si="30"/>
        <v/>
      </c>
      <c r="AJ30" s="46" t="str">
        <f t="shared" si="30"/>
        <v/>
      </c>
    </row>
    <row r="31" spans="1:36" ht="15" thickBot="1" x14ac:dyDescent="0.45">
      <c r="A31" s="50"/>
      <c r="B31" s="51" t="s">
        <v>53</v>
      </c>
      <c r="C31" s="51">
        <f t="shared" si="8"/>
        <v>0</v>
      </c>
      <c r="D31" s="51"/>
      <c r="E31" s="52"/>
      <c r="F31" s="52" t="str">
        <f t="shared" ref="F31:AG31" si="31">IF(IF(E9="Ночь",6,0)+IF(F9="Ночь",2,0)=0,"",IF(E9="Ночь",6,0)+IF(F9="Ночь",2,0))</f>
        <v/>
      </c>
      <c r="G31" s="52" t="str">
        <f t="shared" si="31"/>
        <v/>
      </c>
      <c r="H31" s="52" t="str">
        <f t="shared" si="31"/>
        <v/>
      </c>
      <c r="I31" s="52" t="str">
        <f t="shared" si="31"/>
        <v/>
      </c>
      <c r="J31" s="52" t="str">
        <f t="shared" si="31"/>
        <v/>
      </c>
      <c r="K31" s="52" t="str">
        <f t="shared" si="31"/>
        <v/>
      </c>
      <c r="L31" s="52" t="str">
        <f t="shared" si="31"/>
        <v/>
      </c>
      <c r="M31" s="52" t="str">
        <f t="shared" si="31"/>
        <v/>
      </c>
      <c r="N31" s="52" t="str">
        <f t="shared" si="31"/>
        <v/>
      </c>
      <c r="O31" s="52" t="str">
        <f t="shared" si="31"/>
        <v/>
      </c>
      <c r="P31" s="52" t="str">
        <f t="shared" si="31"/>
        <v/>
      </c>
      <c r="Q31" s="52" t="str">
        <f t="shared" si="31"/>
        <v/>
      </c>
      <c r="R31" s="52" t="str">
        <f t="shared" si="31"/>
        <v/>
      </c>
      <c r="S31" s="52" t="str">
        <f t="shared" si="31"/>
        <v/>
      </c>
      <c r="T31" s="52" t="str">
        <f t="shared" si="31"/>
        <v/>
      </c>
      <c r="U31" s="52" t="str">
        <f t="shared" si="31"/>
        <v/>
      </c>
      <c r="V31" s="52" t="str">
        <f t="shared" si="31"/>
        <v/>
      </c>
      <c r="W31" s="52" t="str">
        <f t="shared" si="31"/>
        <v/>
      </c>
      <c r="X31" s="52" t="str">
        <f t="shared" si="31"/>
        <v/>
      </c>
      <c r="Y31" s="52" t="str">
        <f t="shared" si="31"/>
        <v/>
      </c>
      <c r="Z31" s="52" t="str">
        <f t="shared" si="31"/>
        <v/>
      </c>
      <c r="AA31" s="52" t="str">
        <f t="shared" si="31"/>
        <v/>
      </c>
      <c r="AB31" s="52" t="str">
        <f t="shared" si="31"/>
        <v/>
      </c>
      <c r="AC31" s="52" t="str">
        <f t="shared" si="31"/>
        <v/>
      </c>
      <c r="AD31" s="52" t="str">
        <f t="shared" si="31"/>
        <v/>
      </c>
      <c r="AE31" s="52" t="str">
        <f t="shared" si="31"/>
        <v/>
      </c>
      <c r="AF31" s="52" t="str">
        <f t="shared" si="31"/>
        <v/>
      </c>
      <c r="AG31" s="52" t="str">
        <f t="shared" si="31"/>
        <v/>
      </c>
      <c r="AH31" s="52" t="str">
        <f t="shared" ref="AH31:AJ31" si="32">IF(IF(AG9="Ночь",6,0)+IF(AH9="Ночь",2,0)=0,"",IF(AG9="Ночь",6,0)+IF(AH9="Ночь",2,0))</f>
        <v/>
      </c>
      <c r="AI31" s="52" t="str">
        <f t="shared" si="32"/>
        <v/>
      </c>
      <c r="AJ31" s="52" t="str">
        <f t="shared" si="32"/>
        <v/>
      </c>
    </row>
    <row r="32" spans="1:36" ht="14.6" x14ac:dyDescent="0.4">
      <c r="A32" s="34" t="str">
        <f>A10</f>
        <v>Белан Андрей Алексеевич</v>
      </c>
      <c r="B32" s="35" t="s">
        <v>52</v>
      </c>
      <c r="C32" s="35">
        <f t="shared" si="8"/>
        <v>168</v>
      </c>
      <c r="D32" s="35"/>
      <c r="E32" s="48"/>
      <c r="F32" s="48" t="str">
        <f t="shared" ref="F32:AG32" si="33">IF(IF(F10="День",11,0)+IF(E10="Ночь",2,0)+IF(F10="Ночь",1,0)+IF(F10="Пятид",8,0)=0,"",IF(F10="День",11,0)+IF(E10="Ночь",2,0)+IF(F10="Ночь",1,0)+IF(F10="Пятид",8,0))</f>
        <v/>
      </c>
      <c r="G32" s="48">
        <f t="shared" si="33"/>
        <v>8</v>
      </c>
      <c r="H32" s="48">
        <f t="shared" si="33"/>
        <v>8</v>
      </c>
      <c r="I32" s="48">
        <f t="shared" si="33"/>
        <v>8</v>
      </c>
      <c r="J32" s="48">
        <f t="shared" si="33"/>
        <v>8</v>
      </c>
      <c r="K32" s="48">
        <f t="shared" si="33"/>
        <v>8</v>
      </c>
      <c r="L32" s="48" t="str">
        <f t="shared" si="33"/>
        <v/>
      </c>
      <c r="M32" s="48" t="str">
        <f t="shared" si="33"/>
        <v/>
      </c>
      <c r="N32" s="48">
        <f t="shared" si="33"/>
        <v>8</v>
      </c>
      <c r="O32" s="48">
        <f t="shared" si="33"/>
        <v>8</v>
      </c>
      <c r="P32" s="48">
        <f t="shared" si="33"/>
        <v>8</v>
      </c>
      <c r="Q32" s="48">
        <f t="shared" si="33"/>
        <v>8</v>
      </c>
      <c r="R32" s="48">
        <f t="shared" si="33"/>
        <v>8</v>
      </c>
      <c r="S32" s="48" t="str">
        <f t="shared" si="33"/>
        <v/>
      </c>
      <c r="T32" s="48" t="str">
        <f t="shared" si="33"/>
        <v/>
      </c>
      <c r="U32" s="48">
        <f t="shared" si="33"/>
        <v>8</v>
      </c>
      <c r="V32" s="48">
        <f t="shared" si="33"/>
        <v>8</v>
      </c>
      <c r="W32" s="48">
        <f t="shared" si="33"/>
        <v>8</v>
      </c>
      <c r="X32" s="48">
        <f t="shared" si="33"/>
        <v>8</v>
      </c>
      <c r="Y32" s="48">
        <f t="shared" si="33"/>
        <v>8</v>
      </c>
      <c r="Z32" s="48" t="str">
        <f t="shared" si="33"/>
        <v/>
      </c>
      <c r="AA32" s="48" t="str">
        <f t="shared" si="33"/>
        <v/>
      </c>
      <c r="AB32" s="48">
        <f t="shared" si="33"/>
        <v>8</v>
      </c>
      <c r="AC32" s="48">
        <f t="shared" si="33"/>
        <v>8</v>
      </c>
      <c r="AD32" s="48">
        <f t="shared" si="33"/>
        <v>8</v>
      </c>
      <c r="AE32" s="48">
        <f t="shared" si="33"/>
        <v>8</v>
      </c>
      <c r="AF32" s="48">
        <f t="shared" si="33"/>
        <v>8</v>
      </c>
      <c r="AG32" s="48">
        <f t="shared" si="33"/>
        <v>8</v>
      </c>
      <c r="AH32" s="48" t="str">
        <f t="shared" ref="AH32:AJ32" si="34">IF(IF(AH10="День",11,0)+IF(AG10="Ночь",2,0)+IF(AH10="Ночь",1,0)+IF(AH10="Пятид",8,0)=0,"",IF(AH10="День",11,0)+IF(AG10="Ночь",2,0)+IF(AH10="Ночь",1,0)+IF(AH10="Пятид",8,0))</f>
        <v/>
      </c>
      <c r="AI32" s="48" t="str">
        <f t="shared" si="34"/>
        <v/>
      </c>
      <c r="AJ32" s="48" t="str">
        <f t="shared" si="34"/>
        <v/>
      </c>
    </row>
    <row r="33" spans="1:36" ht="15" thickBot="1" x14ac:dyDescent="0.45">
      <c r="A33" s="36"/>
      <c r="B33" s="37" t="s">
        <v>53</v>
      </c>
      <c r="C33" s="37">
        <f t="shared" si="8"/>
        <v>0</v>
      </c>
      <c r="D33" s="37"/>
      <c r="E33" s="38"/>
      <c r="F33" s="38" t="str">
        <f t="shared" ref="F33:AG33" si="35">IF(IF(E10="Ночь",6,0)+IF(F10="Ночь",2,0)=0,"",IF(E10="Ночь",6,0)+IF(F10="Ночь",2,0))</f>
        <v/>
      </c>
      <c r="G33" s="38" t="str">
        <f t="shared" si="35"/>
        <v/>
      </c>
      <c r="H33" s="38" t="str">
        <f t="shared" si="35"/>
        <v/>
      </c>
      <c r="I33" s="38" t="str">
        <f t="shared" si="35"/>
        <v/>
      </c>
      <c r="J33" s="38" t="str">
        <f t="shared" si="35"/>
        <v/>
      </c>
      <c r="K33" s="38" t="str">
        <f t="shared" si="35"/>
        <v/>
      </c>
      <c r="L33" s="38" t="str">
        <f t="shared" si="35"/>
        <v/>
      </c>
      <c r="M33" s="38" t="str">
        <f t="shared" si="35"/>
        <v/>
      </c>
      <c r="N33" s="38" t="str">
        <f t="shared" si="35"/>
        <v/>
      </c>
      <c r="O33" s="38" t="str">
        <f t="shared" si="35"/>
        <v/>
      </c>
      <c r="P33" s="38" t="str">
        <f t="shared" si="35"/>
        <v/>
      </c>
      <c r="Q33" s="38" t="str">
        <f t="shared" si="35"/>
        <v/>
      </c>
      <c r="R33" s="38" t="str">
        <f t="shared" si="35"/>
        <v/>
      </c>
      <c r="S33" s="38" t="str">
        <f t="shared" si="35"/>
        <v/>
      </c>
      <c r="T33" s="38" t="str">
        <f t="shared" si="35"/>
        <v/>
      </c>
      <c r="U33" s="38" t="str">
        <f t="shared" si="35"/>
        <v/>
      </c>
      <c r="V33" s="38" t="str">
        <f t="shared" si="35"/>
        <v/>
      </c>
      <c r="W33" s="38" t="str">
        <f t="shared" si="35"/>
        <v/>
      </c>
      <c r="X33" s="38" t="str">
        <f t="shared" si="35"/>
        <v/>
      </c>
      <c r="Y33" s="38" t="str">
        <f t="shared" si="35"/>
        <v/>
      </c>
      <c r="Z33" s="38" t="str">
        <f t="shared" si="35"/>
        <v/>
      </c>
      <c r="AA33" s="38" t="str">
        <f t="shared" si="35"/>
        <v/>
      </c>
      <c r="AB33" s="38" t="str">
        <f t="shared" si="35"/>
        <v/>
      </c>
      <c r="AC33" s="38" t="str">
        <f t="shared" si="35"/>
        <v/>
      </c>
      <c r="AD33" s="38" t="str">
        <f t="shared" si="35"/>
        <v/>
      </c>
      <c r="AE33" s="38" t="str">
        <f t="shared" si="35"/>
        <v/>
      </c>
      <c r="AF33" s="38" t="str">
        <f t="shared" si="35"/>
        <v/>
      </c>
      <c r="AG33" s="38" t="str">
        <f t="shared" si="35"/>
        <v/>
      </c>
      <c r="AH33" s="38" t="str">
        <f t="shared" ref="AH33:AJ33" si="36">IF(IF(AG10="Ночь",6,0)+IF(AH10="Ночь",2,0)=0,"",IF(AG10="Ночь",6,0)+IF(AH10="Ночь",2,0))</f>
        <v/>
      </c>
      <c r="AI33" s="38" t="str">
        <f t="shared" si="36"/>
        <v/>
      </c>
      <c r="AJ33" s="38" t="str">
        <f t="shared" si="36"/>
        <v/>
      </c>
    </row>
    <row r="34" spans="1:36" ht="14.6" x14ac:dyDescent="0.4">
      <c r="A34" s="34" t="str">
        <f>A11</f>
        <v>Родионов Кирилл Сергеевич</v>
      </c>
      <c r="B34" s="35" t="s">
        <v>52</v>
      </c>
      <c r="C34" s="35">
        <f t="shared" si="8"/>
        <v>168</v>
      </c>
      <c r="D34" s="35"/>
      <c r="E34" s="48"/>
      <c r="F34" s="48" t="str">
        <f t="shared" ref="F34:AG34" si="37">IF(IF(F11="День",11,0)+IF(E11="Ночь",2,0)+IF(F11="Ночь",1,0)+IF(F11="Пятид",8,0)=0,"",IF(F11="День",11,0)+IF(E11="Ночь",2,0)+IF(F11="Ночь",1,0)+IF(F11="Пятид",8,0))</f>
        <v/>
      </c>
      <c r="G34" s="48">
        <f t="shared" si="37"/>
        <v>8</v>
      </c>
      <c r="H34" s="48">
        <f t="shared" si="37"/>
        <v>8</v>
      </c>
      <c r="I34" s="48">
        <f t="shared" si="37"/>
        <v>8</v>
      </c>
      <c r="J34" s="48">
        <f t="shared" si="37"/>
        <v>8</v>
      </c>
      <c r="K34" s="48">
        <f t="shared" si="37"/>
        <v>8</v>
      </c>
      <c r="L34" s="48" t="str">
        <f t="shared" si="37"/>
        <v/>
      </c>
      <c r="M34" s="48" t="str">
        <f t="shared" si="37"/>
        <v/>
      </c>
      <c r="N34" s="48">
        <f t="shared" si="37"/>
        <v>8</v>
      </c>
      <c r="O34" s="48">
        <f t="shared" si="37"/>
        <v>8</v>
      </c>
      <c r="P34" s="48">
        <f t="shared" si="37"/>
        <v>8</v>
      </c>
      <c r="Q34" s="48">
        <f t="shared" si="37"/>
        <v>8</v>
      </c>
      <c r="R34" s="48">
        <f t="shared" si="37"/>
        <v>8</v>
      </c>
      <c r="S34" s="48" t="str">
        <f t="shared" si="37"/>
        <v/>
      </c>
      <c r="T34" s="48" t="str">
        <f t="shared" si="37"/>
        <v/>
      </c>
      <c r="U34" s="48">
        <f t="shared" si="37"/>
        <v>8</v>
      </c>
      <c r="V34" s="48">
        <f t="shared" si="37"/>
        <v>8</v>
      </c>
      <c r="W34" s="48">
        <f t="shared" si="37"/>
        <v>8</v>
      </c>
      <c r="X34" s="48">
        <f t="shared" si="37"/>
        <v>8</v>
      </c>
      <c r="Y34" s="48">
        <f t="shared" si="37"/>
        <v>8</v>
      </c>
      <c r="Z34" s="48" t="str">
        <f t="shared" si="37"/>
        <v/>
      </c>
      <c r="AA34" s="48" t="str">
        <f t="shared" si="37"/>
        <v/>
      </c>
      <c r="AB34" s="48">
        <f t="shared" si="37"/>
        <v>8</v>
      </c>
      <c r="AC34" s="48">
        <f t="shared" si="37"/>
        <v>8</v>
      </c>
      <c r="AD34" s="48">
        <f t="shared" si="37"/>
        <v>8</v>
      </c>
      <c r="AE34" s="48">
        <f t="shared" si="37"/>
        <v>8</v>
      </c>
      <c r="AF34" s="48">
        <f t="shared" si="37"/>
        <v>8</v>
      </c>
      <c r="AG34" s="48">
        <f t="shared" si="37"/>
        <v>8</v>
      </c>
      <c r="AH34" s="48" t="str">
        <f t="shared" ref="AH34:AJ34" si="38">IF(IF(AH11="День",11,0)+IF(AG11="Ночь",2,0)+IF(AH11="Ночь",1,0)+IF(AH11="Пятид",8,0)=0,"",IF(AH11="День",11,0)+IF(AG11="Ночь",2,0)+IF(AH11="Ночь",1,0)+IF(AH11="Пятид",8,0))</f>
        <v/>
      </c>
      <c r="AI34" s="48" t="str">
        <f t="shared" si="38"/>
        <v/>
      </c>
      <c r="AJ34" s="48" t="str">
        <f t="shared" si="38"/>
        <v/>
      </c>
    </row>
    <row r="35" spans="1:36" ht="15" thickBot="1" x14ac:dyDescent="0.45">
      <c r="A35" s="36"/>
      <c r="B35" s="37" t="s">
        <v>53</v>
      </c>
      <c r="C35" s="37">
        <f t="shared" si="8"/>
        <v>0</v>
      </c>
      <c r="D35" s="37"/>
      <c r="E35" s="38"/>
      <c r="F35" s="38" t="str">
        <f t="shared" ref="F35:AG35" si="39">IF(IF(E11="Ночь",6,0)+IF(F11="Ночь",2,0)=0,"",IF(E11="Ночь",6,0)+IF(F11="Ночь",2,0))</f>
        <v/>
      </c>
      <c r="G35" s="38" t="str">
        <f t="shared" si="39"/>
        <v/>
      </c>
      <c r="H35" s="38" t="str">
        <f t="shared" si="39"/>
        <v/>
      </c>
      <c r="I35" s="38" t="str">
        <f t="shared" si="39"/>
        <v/>
      </c>
      <c r="J35" s="38" t="str">
        <f t="shared" si="39"/>
        <v/>
      </c>
      <c r="K35" s="38" t="str">
        <f t="shared" si="39"/>
        <v/>
      </c>
      <c r="L35" s="38" t="str">
        <f t="shared" si="39"/>
        <v/>
      </c>
      <c r="M35" s="38" t="str">
        <f t="shared" si="39"/>
        <v/>
      </c>
      <c r="N35" s="38" t="str">
        <f t="shared" si="39"/>
        <v/>
      </c>
      <c r="O35" s="38" t="str">
        <f t="shared" si="39"/>
        <v/>
      </c>
      <c r="P35" s="38" t="str">
        <f t="shared" si="39"/>
        <v/>
      </c>
      <c r="Q35" s="38" t="str">
        <f t="shared" si="39"/>
        <v/>
      </c>
      <c r="R35" s="38" t="str">
        <f t="shared" si="39"/>
        <v/>
      </c>
      <c r="S35" s="38" t="str">
        <f t="shared" si="39"/>
        <v/>
      </c>
      <c r="T35" s="38" t="str">
        <f t="shared" si="39"/>
        <v/>
      </c>
      <c r="U35" s="38" t="str">
        <f t="shared" si="39"/>
        <v/>
      </c>
      <c r="V35" s="38" t="str">
        <f t="shared" si="39"/>
        <v/>
      </c>
      <c r="W35" s="38" t="str">
        <f t="shared" si="39"/>
        <v/>
      </c>
      <c r="X35" s="38" t="str">
        <f t="shared" si="39"/>
        <v/>
      </c>
      <c r="Y35" s="38" t="str">
        <f t="shared" si="39"/>
        <v/>
      </c>
      <c r="Z35" s="38" t="str">
        <f t="shared" si="39"/>
        <v/>
      </c>
      <c r="AA35" s="38" t="str">
        <f t="shared" si="39"/>
        <v/>
      </c>
      <c r="AB35" s="38" t="str">
        <f t="shared" si="39"/>
        <v/>
      </c>
      <c r="AC35" s="38" t="str">
        <f t="shared" si="39"/>
        <v/>
      </c>
      <c r="AD35" s="38" t="str">
        <f t="shared" si="39"/>
        <v/>
      </c>
      <c r="AE35" s="38" t="str">
        <f t="shared" si="39"/>
        <v/>
      </c>
      <c r="AF35" s="38" t="str">
        <f t="shared" si="39"/>
        <v/>
      </c>
      <c r="AG35" s="38" t="str">
        <f t="shared" si="39"/>
        <v/>
      </c>
      <c r="AH35" s="38" t="str">
        <f t="shared" ref="AH35:AJ35" si="40">IF(IF(AG11="Ночь",6,0)+IF(AH11="Ночь",2,0)=0,"",IF(AG11="Ночь",6,0)+IF(AH11="Ночь",2,0))</f>
        <v/>
      </c>
      <c r="AI35" s="38" t="str">
        <f t="shared" si="40"/>
        <v/>
      </c>
      <c r="AJ35" s="38" t="str">
        <f t="shared" si="40"/>
        <v/>
      </c>
    </row>
    <row r="36" spans="1:36" ht="14.6" x14ac:dyDescent="0.4">
      <c r="A36" s="34" t="str">
        <f>A12</f>
        <v>Строганова Василиса Сергеевна</v>
      </c>
      <c r="B36" s="35" t="s">
        <v>52</v>
      </c>
      <c r="C36" s="35">
        <f t="shared" si="8"/>
        <v>168</v>
      </c>
      <c r="D36" s="35"/>
      <c r="E36" s="48"/>
      <c r="F36" s="48" t="str">
        <f t="shared" ref="F36:AG36" si="41">IF(IF(F12="День",11,0)+IF(E12="Ночь",2,0)+IF(F12="Ночь",1,0)+IF(F12="Пятид",8,0)=0,"",IF(F12="День",11,0)+IF(E12="Ночь",2,0)+IF(F12="Ночь",1,0)+IF(F12="Пятид",8,0))</f>
        <v/>
      </c>
      <c r="G36" s="48">
        <f t="shared" si="41"/>
        <v>8</v>
      </c>
      <c r="H36" s="48">
        <f t="shared" si="41"/>
        <v>8</v>
      </c>
      <c r="I36" s="48">
        <f t="shared" si="41"/>
        <v>8</v>
      </c>
      <c r="J36" s="48">
        <f t="shared" si="41"/>
        <v>8</v>
      </c>
      <c r="K36" s="48">
        <f t="shared" si="41"/>
        <v>8</v>
      </c>
      <c r="L36" s="48" t="str">
        <f t="shared" si="41"/>
        <v/>
      </c>
      <c r="M36" s="48" t="str">
        <f t="shared" si="41"/>
        <v/>
      </c>
      <c r="N36" s="48">
        <f t="shared" si="41"/>
        <v>8</v>
      </c>
      <c r="O36" s="48">
        <f t="shared" si="41"/>
        <v>8</v>
      </c>
      <c r="P36" s="48">
        <f t="shared" si="41"/>
        <v>8</v>
      </c>
      <c r="Q36" s="48">
        <f t="shared" si="41"/>
        <v>8</v>
      </c>
      <c r="R36" s="48">
        <f t="shared" si="41"/>
        <v>8</v>
      </c>
      <c r="S36" s="48" t="str">
        <f t="shared" si="41"/>
        <v/>
      </c>
      <c r="T36" s="48" t="str">
        <f t="shared" si="41"/>
        <v/>
      </c>
      <c r="U36" s="48">
        <f t="shared" si="41"/>
        <v>8</v>
      </c>
      <c r="V36" s="48">
        <f t="shared" si="41"/>
        <v>8</v>
      </c>
      <c r="W36" s="48">
        <f t="shared" si="41"/>
        <v>8</v>
      </c>
      <c r="X36" s="48">
        <f t="shared" si="41"/>
        <v>8</v>
      </c>
      <c r="Y36" s="48">
        <f t="shared" si="41"/>
        <v>8</v>
      </c>
      <c r="Z36" s="48" t="str">
        <f t="shared" si="41"/>
        <v/>
      </c>
      <c r="AA36" s="48" t="str">
        <f t="shared" si="41"/>
        <v/>
      </c>
      <c r="AB36" s="48">
        <f t="shared" si="41"/>
        <v>8</v>
      </c>
      <c r="AC36" s="48">
        <f t="shared" si="41"/>
        <v>8</v>
      </c>
      <c r="AD36" s="48">
        <f t="shared" si="41"/>
        <v>8</v>
      </c>
      <c r="AE36" s="48">
        <f t="shared" si="41"/>
        <v>8</v>
      </c>
      <c r="AF36" s="48">
        <f t="shared" si="41"/>
        <v>8</v>
      </c>
      <c r="AG36" s="48">
        <f t="shared" si="41"/>
        <v>8</v>
      </c>
      <c r="AH36" s="48" t="str">
        <f t="shared" ref="AH36:AJ36" si="42">IF(IF(AH12="День",11,0)+IF(AG12="Ночь",2,0)+IF(AH12="Ночь",1,0)+IF(AH12="Пятид",8,0)=0,"",IF(AH12="День",11,0)+IF(AG12="Ночь",2,0)+IF(AH12="Ночь",1,0)+IF(AH12="Пятид",8,0))</f>
        <v/>
      </c>
      <c r="AI36" s="48" t="str">
        <f t="shared" si="42"/>
        <v/>
      </c>
      <c r="AJ36" s="48" t="str">
        <f t="shared" si="42"/>
        <v/>
      </c>
    </row>
    <row r="37" spans="1:36" ht="15" thickBot="1" x14ac:dyDescent="0.45">
      <c r="A37" s="36"/>
      <c r="B37" s="37" t="s">
        <v>53</v>
      </c>
      <c r="C37" s="37">
        <f t="shared" si="8"/>
        <v>0</v>
      </c>
      <c r="D37" s="37"/>
      <c r="E37" s="38"/>
      <c r="F37" s="38" t="str">
        <f t="shared" ref="F37:AG37" si="43">IF(IF(E12="Ночь",6,0)+IF(F12="Ночь",2,0)=0,"",IF(E12="Ночь",6,0)+IF(F12="Ночь",2,0))</f>
        <v/>
      </c>
      <c r="G37" s="38" t="str">
        <f t="shared" si="43"/>
        <v/>
      </c>
      <c r="H37" s="38" t="str">
        <f t="shared" si="43"/>
        <v/>
      </c>
      <c r="I37" s="38" t="str">
        <f t="shared" si="43"/>
        <v/>
      </c>
      <c r="J37" s="38" t="str">
        <f t="shared" si="43"/>
        <v/>
      </c>
      <c r="K37" s="38" t="str">
        <f t="shared" si="43"/>
        <v/>
      </c>
      <c r="L37" s="38" t="str">
        <f t="shared" si="43"/>
        <v/>
      </c>
      <c r="M37" s="38" t="str">
        <f t="shared" si="43"/>
        <v/>
      </c>
      <c r="N37" s="38" t="str">
        <f t="shared" si="43"/>
        <v/>
      </c>
      <c r="O37" s="38" t="str">
        <f t="shared" si="43"/>
        <v/>
      </c>
      <c r="P37" s="38" t="str">
        <f t="shared" si="43"/>
        <v/>
      </c>
      <c r="Q37" s="38" t="str">
        <f t="shared" si="43"/>
        <v/>
      </c>
      <c r="R37" s="38" t="str">
        <f t="shared" si="43"/>
        <v/>
      </c>
      <c r="S37" s="38" t="str">
        <f t="shared" si="43"/>
        <v/>
      </c>
      <c r="T37" s="38" t="str">
        <f t="shared" si="43"/>
        <v/>
      </c>
      <c r="U37" s="38" t="str">
        <f t="shared" si="43"/>
        <v/>
      </c>
      <c r="V37" s="38" t="str">
        <f t="shared" si="43"/>
        <v/>
      </c>
      <c r="W37" s="38" t="str">
        <f t="shared" si="43"/>
        <v/>
      </c>
      <c r="X37" s="38" t="str">
        <f t="shared" si="43"/>
        <v/>
      </c>
      <c r="Y37" s="38" t="str">
        <f t="shared" si="43"/>
        <v/>
      </c>
      <c r="Z37" s="38" t="str">
        <f t="shared" si="43"/>
        <v/>
      </c>
      <c r="AA37" s="38" t="str">
        <f t="shared" si="43"/>
        <v/>
      </c>
      <c r="AB37" s="38" t="str">
        <f t="shared" si="43"/>
        <v/>
      </c>
      <c r="AC37" s="38" t="str">
        <f t="shared" si="43"/>
        <v/>
      </c>
      <c r="AD37" s="38" t="str">
        <f t="shared" si="43"/>
        <v/>
      </c>
      <c r="AE37" s="38" t="str">
        <f t="shared" si="43"/>
        <v/>
      </c>
      <c r="AF37" s="38" t="str">
        <f t="shared" si="43"/>
        <v/>
      </c>
      <c r="AG37" s="38" t="str">
        <f t="shared" si="43"/>
        <v/>
      </c>
      <c r="AH37" s="38" t="str">
        <f t="shared" ref="AH37:AJ37" si="44">IF(IF(AG12="Ночь",6,0)+IF(AH12="Ночь",2,0)=0,"",IF(AG12="Ночь",6,0)+IF(AH12="Ночь",2,0))</f>
        <v/>
      </c>
      <c r="AI37" s="38" t="str">
        <f t="shared" si="44"/>
        <v/>
      </c>
      <c r="AJ37" s="38" t="str">
        <f t="shared" si="44"/>
        <v/>
      </c>
    </row>
    <row r="38" spans="1:36" ht="14.6" x14ac:dyDescent="0.4">
      <c r="A38" s="34" t="str">
        <f>A13</f>
        <v>Хамзина Валерия Ринатовна</v>
      </c>
      <c r="B38" s="35" t="s">
        <v>52</v>
      </c>
      <c r="C38" s="35">
        <f t="shared" si="8"/>
        <v>168</v>
      </c>
      <c r="D38" s="35"/>
      <c r="E38" s="48"/>
      <c r="F38" s="48" t="str">
        <f t="shared" ref="F38:AG38" si="45">IF(IF(F13="День",11,0)+IF(E13="Ночь",2,0)+IF(F13="Ночь",1,0)+IF(F13="Пятид",8,0)=0,"",IF(F13="День",11,0)+IF(E13="Ночь",2,0)+IF(F13="Ночь",1,0)+IF(F13="Пятид",8,0))</f>
        <v/>
      </c>
      <c r="G38" s="48">
        <f t="shared" si="45"/>
        <v>8</v>
      </c>
      <c r="H38" s="48">
        <f t="shared" si="45"/>
        <v>8</v>
      </c>
      <c r="I38" s="48">
        <f t="shared" si="45"/>
        <v>8</v>
      </c>
      <c r="J38" s="48">
        <f t="shared" si="45"/>
        <v>8</v>
      </c>
      <c r="K38" s="48">
        <f t="shared" si="45"/>
        <v>8</v>
      </c>
      <c r="L38" s="48" t="str">
        <f t="shared" si="45"/>
        <v/>
      </c>
      <c r="M38" s="48" t="str">
        <f t="shared" si="45"/>
        <v/>
      </c>
      <c r="N38" s="48">
        <f t="shared" si="45"/>
        <v>8</v>
      </c>
      <c r="O38" s="48">
        <f t="shared" si="45"/>
        <v>8</v>
      </c>
      <c r="P38" s="48">
        <f t="shared" si="45"/>
        <v>8</v>
      </c>
      <c r="Q38" s="48">
        <f t="shared" si="45"/>
        <v>8</v>
      </c>
      <c r="R38" s="48">
        <f t="shared" si="45"/>
        <v>8</v>
      </c>
      <c r="S38" s="48" t="str">
        <f t="shared" si="45"/>
        <v/>
      </c>
      <c r="T38" s="48" t="str">
        <f t="shared" si="45"/>
        <v/>
      </c>
      <c r="U38" s="48">
        <f t="shared" si="45"/>
        <v>8</v>
      </c>
      <c r="V38" s="48">
        <f t="shared" si="45"/>
        <v>8</v>
      </c>
      <c r="W38" s="48">
        <f t="shared" si="45"/>
        <v>8</v>
      </c>
      <c r="X38" s="48">
        <f t="shared" si="45"/>
        <v>8</v>
      </c>
      <c r="Y38" s="48">
        <f t="shared" si="45"/>
        <v>8</v>
      </c>
      <c r="Z38" s="48" t="str">
        <f t="shared" si="45"/>
        <v/>
      </c>
      <c r="AA38" s="48" t="str">
        <f t="shared" si="45"/>
        <v/>
      </c>
      <c r="AB38" s="48">
        <f t="shared" si="45"/>
        <v>8</v>
      </c>
      <c r="AC38" s="48">
        <f t="shared" si="45"/>
        <v>8</v>
      </c>
      <c r="AD38" s="48">
        <f t="shared" si="45"/>
        <v>8</v>
      </c>
      <c r="AE38" s="48">
        <f t="shared" si="45"/>
        <v>8</v>
      </c>
      <c r="AF38" s="48">
        <f t="shared" si="45"/>
        <v>8</v>
      </c>
      <c r="AG38" s="48">
        <f t="shared" si="45"/>
        <v>8</v>
      </c>
      <c r="AH38" s="48" t="str">
        <f t="shared" ref="AH38:AJ38" si="46">IF(IF(AH13="День",11,0)+IF(AG13="Ночь",2,0)+IF(AH13="Ночь",1,0)+IF(AH13="Пятид",8,0)=0,"",IF(AH13="День",11,0)+IF(AG13="Ночь",2,0)+IF(AH13="Ночь",1,0)+IF(AH13="Пятид",8,0))</f>
        <v/>
      </c>
      <c r="AI38" s="48" t="str">
        <f t="shared" si="46"/>
        <v/>
      </c>
      <c r="AJ38" s="48" t="str">
        <f t="shared" si="46"/>
        <v/>
      </c>
    </row>
    <row r="39" spans="1:36" ht="15" thickBot="1" x14ac:dyDescent="0.45">
      <c r="A39" s="36"/>
      <c r="B39" s="37" t="s">
        <v>53</v>
      </c>
      <c r="C39" s="37">
        <f t="shared" si="8"/>
        <v>0</v>
      </c>
      <c r="D39" s="37"/>
      <c r="E39" s="38"/>
      <c r="F39" s="38" t="str">
        <f t="shared" ref="F39:AG39" si="47">IF(IF(E13="Ночь",6,0)+IF(F13="Ночь",2,0)=0,"",IF(E13="Ночь",6,0)+IF(F13="Ночь",2,0))</f>
        <v/>
      </c>
      <c r="G39" s="38" t="str">
        <f t="shared" si="47"/>
        <v/>
      </c>
      <c r="H39" s="38" t="str">
        <f t="shared" si="47"/>
        <v/>
      </c>
      <c r="I39" s="38" t="str">
        <f t="shared" si="47"/>
        <v/>
      </c>
      <c r="J39" s="38" t="str">
        <f t="shared" si="47"/>
        <v/>
      </c>
      <c r="K39" s="38" t="str">
        <f t="shared" si="47"/>
        <v/>
      </c>
      <c r="L39" s="38" t="str">
        <f t="shared" si="47"/>
        <v/>
      </c>
      <c r="M39" s="38" t="str">
        <f t="shared" si="47"/>
        <v/>
      </c>
      <c r="N39" s="38" t="str">
        <f t="shared" si="47"/>
        <v/>
      </c>
      <c r="O39" s="38" t="str">
        <f t="shared" si="47"/>
        <v/>
      </c>
      <c r="P39" s="38" t="str">
        <f t="shared" si="47"/>
        <v/>
      </c>
      <c r="Q39" s="38" t="str">
        <f t="shared" si="47"/>
        <v/>
      </c>
      <c r="R39" s="38" t="str">
        <f t="shared" si="47"/>
        <v/>
      </c>
      <c r="S39" s="38" t="str">
        <f t="shared" si="47"/>
        <v/>
      </c>
      <c r="T39" s="38" t="str">
        <f t="shared" si="47"/>
        <v/>
      </c>
      <c r="U39" s="38" t="str">
        <f t="shared" si="47"/>
        <v/>
      </c>
      <c r="V39" s="38" t="str">
        <f t="shared" si="47"/>
        <v/>
      </c>
      <c r="W39" s="38" t="str">
        <f t="shared" si="47"/>
        <v/>
      </c>
      <c r="X39" s="38" t="str">
        <f t="shared" si="47"/>
        <v/>
      </c>
      <c r="Y39" s="38" t="str">
        <f t="shared" si="47"/>
        <v/>
      </c>
      <c r="Z39" s="38" t="str">
        <f t="shared" si="47"/>
        <v/>
      </c>
      <c r="AA39" s="38" t="str">
        <f t="shared" si="47"/>
        <v/>
      </c>
      <c r="AB39" s="38" t="str">
        <f t="shared" si="47"/>
        <v/>
      </c>
      <c r="AC39" s="38" t="str">
        <f t="shared" si="47"/>
        <v/>
      </c>
      <c r="AD39" s="38" t="str">
        <f t="shared" si="47"/>
        <v/>
      </c>
      <c r="AE39" s="38" t="str">
        <f t="shared" si="47"/>
        <v/>
      </c>
      <c r="AF39" s="38" t="str">
        <f t="shared" si="47"/>
        <v/>
      </c>
      <c r="AG39" s="38" t="str">
        <f t="shared" si="47"/>
        <v/>
      </c>
      <c r="AH39" s="38" t="str">
        <f t="shared" ref="AH39:AJ39" si="48">IF(IF(AG13="Ночь",6,0)+IF(AH13="Ночь",2,0)=0,"",IF(AG13="Ночь",6,0)+IF(AH13="Ночь",2,0))</f>
        <v/>
      </c>
      <c r="AI39" s="38" t="str">
        <f t="shared" si="48"/>
        <v/>
      </c>
      <c r="AJ39" s="38" t="str">
        <f t="shared" si="48"/>
        <v/>
      </c>
    </row>
    <row r="40" spans="1:36" ht="14.6" x14ac:dyDescent="0.4">
      <c r="A40" s="34" t="str">
        <f>A14</f>
        <v>Низамов Радмир Рамилевич</v>
      </c>
      <c r="B40" s="35" t="s">
        <v>52</v>
      </c>
      <c r="C40" s="35">
        <f t="shared" si="8"/>
        <v>168</v>
      </c>
      <c r="D40" s="35"/>
      <c r="E40" s="48"/>
      <c r="F40" s="48" t="str">
        <f t="shared" ref="F40:AG40" si="49">IF(IF(F14="День",11,0)+IF(E14="Ночь",2,0)+IF(F14="Ночь",1,0)+IF(F14="Пятид",8,0)=0,"",IF(F14="День",11,0)+IF(E14="Ночь",2,0)+IF(F14="Ночь",1,0)+IF(F14="Пятид",8,0))</f>
        <v/>
      </c>
      <c r="G40" s="48">
        <f t="shared" si="49"/>
        <v>8</v>
      </c>
      <c r="H40" s="48">
        <f t="shared" si="49"/>
        <v>8</v>
      </c>
      <c r="I40" s="48">
        <f t="shared" si="49"/>
        <v>8</v>
      </c>
      <c r="J40" s="48">
        <f t="shared" si="49"/>
        <v>8</v>
      </c>
      <c r="K40" s="48">
        <f t="shared" si="49"/>
        <v>8</v>
      </c>
      <c r="L40" s="48" t="str">
        <f t="shared" si="49"/>
        <v/>
      </c>
      <c r="M40" s="48" t="str">
        <f t="shared" si="49"/>
        <v/>
      </c>
      <c r="N40" s="48">
        <f t="shared" si="49"/>
        <v>8</v>
      </c>
      <c r="O40" s="48">
        <f t="shared" si="49"/>
        <v>8</v>
      </c>
      <c r="P40" s="48">
        <f t="shared" si="49"/>
        <v>8</v>
      </c>
      <c r="Q40" s="48">
        <f t="shared" si="49"/>
        <v>8</v>
      </c>
      <c r="R40" s="48">
        <f t="shared" si="49"/>
        <v>8</v>
      </c>
      <c r="S40" s="48" t="str">
        <f t="shared" si="49"/>
        <v/>
      </c>
      <c r="T40" s="48" t="str">
        <f t="shared" si="49"/>
        <v/>
      </c>
      <c r="U40" s="48">
        <f t="shared" si="49"/>
        <v>8</v>
      </c>
      <c r="V40" s="48">
        <f t="shared" si="49"/>
        <v>8</v>
      </c>
      <c r="W40" s="48">
        <f t="shared" si="49"/>
        <v>8</v>
      </c>
      <c r="X40" s="48">
        <f t="shared" si="49"/>
        <v>8</v>
      </c>
      <c r="Y40" s="48">
        <f t="shared" si="49"/>
        <v>8</v>
      </c>
      <c r="Z40" s="48" t="str">
        <f t="shared" si="49"/>
        <v/>
      </c>
      <c r="AA40" s="48" t="str">
        <f t="shared" si="49"/>
        <v/>
      </c>
      <c r="AB40" s="48">
        <f t="shared" si="49"/>
        <v>8</v>
      </c>
      <c r="AC40" s="48">
        <f t="shared" si="49"/>
        <v>8</v>
      </c>
      <c r="AD40" s="48">
        <f t="shared" si="49"/>
        <v>8</v>
      </c>
      <c r="AE40" s="48">
        <f t="shared" si="49"/>
        <v>8</v>
      </c>
      <c r="AF40" s="48">
        <f t="shared" si="49"/>
        <v>8</v>
      </c>
      <c r="AG40" s="48">
        <f t="shared" si="49"/>
        <v>8</v>
      </c>
      <c r="AH40" s="48" t="str">
        <f t="shared" ref="AH40:AJ40" si="50">IF(IF(AH14="День",11,0)+IF(AG14="Ночь",2,0)+IF(AH14="Ночь",1,0)+IF(AH14="Пятид",8,0)=0,"",IF(AH14="День",11,0)+IF(AG14="Ночь",2,0)+IF(AH14="Ночь",1,0)+IF(AH14="Пятид",8,0))</f>
        <v/>
      </c>
      <c r="AI40" s="48" t="str">
        <f t="shared" si="50"/>
        <v/>
      </c>
      <c r="AJ40" s="48" t="str">
        <f t="shared" si="50"/>
        <v/>
      </c>
    </row>
    <row r="41" spans="1:36" ht="15" thickBot="1" x14ac:dyDescent="0.45">
      <c r="A41" s="36"/>
      <c r="B41" s="37" t="s">
        <v>53</v>
      </c>
      <c r="C41" s="37">
        <f t="shared" si="8"/>
        <v>0</v>
      </c>
      <c r="D41" s="37"/>
      <c r="E41" s="38"/>
      <c r="F41" s="38" t="str">
        <f t="shared" ref="F41:AG41" si="51">IF(IF(E14="Ночь",6,0)+IF(F14="Ночь",2,0)=0,"",IF(E14="Ночь",6,0)+IF(F14="Ночь",2,0))</f>
        <v/>
      </c>
      <c r="G41" s="38" t="str">
        <f t="shared" si="51"/>
        <v/>
      </c>
      <c r="H41" s="38" t="str">
        <f t="shared" si="51"/>
        <v/>
      </c>
      <c r="I41" s="38" t="str">
        <f t="shared" si="51"/>
        <v/>
      </c>
      <c r="J41" s="38" t="str">
        <f t="shared" si="51"/>
        <v/>
      </c>
      <c r="K41" s="38" t="str">
        <f t="shared" si="51"/>
        <v/>
      </c>
      <c r="L41" s="38" t="str">
        <f t="shared" si="51"/>
        <v/>
      </c>
      <c r="M41" s="38" t="str">
        <f t="shared" si="51"/>
        <v/>
      </c>
      <c r="N41" s="38" t="str">
        <f t="shared" si="51"/>
        <v/>
      </c>
      <c r="O41" s="38" t="str">
        <f t="shared" si="51"/>
        <v/>
      </c>
      <c r="P41" s="38" t="str">
        <f t="shared" si="51"/>
        <v/>
      </c>
      <c r="Q41" s="38" t="str">
        <f t="shared" si="51"/>
        <v/>
      </c>
      <c r="R41" s="38" t="str">
        <f t="shared" si="51"/>
        <v/>
      </c>
      <c r="S41" s="38" t="str">
        <f t="shared" si="51"/>
        <v/>
      </c>
      <c r="T41" s="38" t="str">
        <f t="shared" si="51"/>
        <v/>
      </c>
      <c r="U41" s="38" t="str">
        <f t="shared" si="51"/>
        <v/>
      </c>
      <c r="V41" s="38" t="str">
        <f t="shared" si="51"/>
        <v/>
      </c>
      <c r="W41" s="38" t="str">
        <f t="shared" si="51"/>
        <v/>
      </c>
      <c r="X41" s="38" t="str">
        <f t="shared" si="51"/>
        <v/>
      </c>
      <c r="Y41" s="38" t="str">
        <f t="shared" si="51"/>
        <v/>
      </c>
      <c r="Z41" s="38" t="str">
        <f t="shared" si="51"/>
        <v/>
      </c>
      <c r="AA41" s="38" t="str">
        <f t="shared" si="51"/>
        <v/>
      </c>
      <c r="AB41" s="38" t="str">
        <f t="shared" si="51"/>
        <v/>
      </c>
      <c r="AC41" s="38" t="str">
        <f t="shared" si="51"/>
        <v/>
      </c>
      <c r="AD41" s="38" t="str">
        <f t="shared" si="51"/>
        <v/>
      </c>
      <c r="AE41" s="38" t="str">
        <f t="shared" si="51"/>
        <v/>
      </c>
      <c r="AF41" s="38" t="str">
        <f t="shared" si="51"/>
        <v/>
      </c>
      <c r="AG41" s="38" t="str">
        <f t="shared" si="51"/>
        <v/>
      </c>
      <c r="AH41" s="38" t="str">
        <f t="shared" ref="AH41:AJ41" si="52">IF(IF(AG14="Ночь",6,0)+IF(AH14="Ночь",2,0)=0,"",IF(AG14="Ночь",6,0)+IF(AH14="Ночь",2,0))</f>
        <v/>
      </c>
      <c r="AI41" s="38" t="str">
        <f t="shared" si="52"/>
        <v/>
      </c>
      <c r="AJ41" s="38" t="str">
        <f t="shared" si="52"/>
        <v/>
      </c>
    </row>
  </sheetData>
  <mergeCells count="3">
    <mergeCell ref="A1:A3"/>
    <mergeCell ref="B1:D1"/>
    <mergeCell ref="B18:K18"/>
  </mergeCells>
  <conditionalFormatting sqref="AP3">
    <cfRule type="expression" dxfId="26" priority="27">
      <formula>#REF!=День</formula>
    </cfRule>
  </conditionalFormatting>
  <conditionalFormatting sqref="H4">
    <cfRule type="expression" dxfId="25" priority="25">
      <formula>$E$12=День</formula>
    </cfRule>
  </conditionalFormatting>
  <conditionalFormatting sqref="J5:K5">
    <cfRule type="expression" dxfId="24" priority="23">
      <formula>$E$12=День</formula>
    </cfRule>
  </conditionalFormatting>
  <conditionalFormatting sqref="L6:M6">
    <cfRule type="expression" dxfId="23" priority="22">
      <formula>$E$12=День</formula>
    </cfRule>
  </conditionalFormatting>
  <conditionalFormatting sqref="N7:O7">
    <cfRule type="expression" dxfId="22" priority="21">
      <formula>$E$12=День</formula>
    </cfRule>
  </conditionalFormatting>
  <conditionalFormatting sqref="I4">
    <cfRule type="expression" dxfId="21" priority="24">
      <formula>$E$12=День</formula>
    </cfRule>
  </conditionalFormatting>
  <conditionalFormatting sqref="F7:G7">
    <cfRule type="expression" dxfId="20" priority="26">
      <formula>$E$12=День</formula>
    </cfRule>
  </conditionalFormatting>
  <conditionalFormatting sqref="P4">
    <cfRule type="expression" dxfId="19" priority="20">
      <formula>$E$12=День</formula>
    </cfRule>
  </conditionalFormatting>
  <conditionalFormatting sqref="Q4">
    <cfRule type="expression" dxfId="18" priority="19">
      <formula>$E$12=День</formula>
    </cfRule>
  </conditionalFormatting>
  <conditionalFormatting sqref="T6:U6">
    <cfRule type="expression" dxfId="17" priority="17">
      <formula>$E$12=День</formula>
    </cfRule>
  </conditionalFormatting>
  <conditionalFormatting sqref="R5:S5">
    <cfRule type="expression" dxfId="16" priority="18">
      <formula>$E$12=День</formula>
    </cfRule>
  </conditionalFormatting>
  <conditionalFormatting sqref="V7:W7">
    <cfRule type="expression" dxfId="15" priority="16">
      <formula>$E$12=День</formula>
    </cfRule>
  </conditionalFormatting>
  <conditionalFormatting sqref="X4">
    <cfRule type="expression" dxfId="14" priority="15">
      <formula>$E$12=День</formula>
    </cfRule>
  </conditionalFormatting>
  <conditionalFormatting sqref="Y4">
    <cfRule type="expression" dxfId="13" priority="14">
      <formula>$E$12=День</formula>
    </cfRule>
  </conditionalFormatting>
  <conditionalFormatting sqref="AB6:AC6">
    <cfRule type="expression" dxfId="12" priority="12">
      <formula>$E$12=День</formula>
    </cfRule>
  </conditionalFormatting>
  <conditionalFormatting sqref="Z5:AA5">
    <cfRule type="expression" dxfId="11" priority="13">
      <formula>$E$12=День</formula>
    </cfRule>
  </conditionalFormatting>
  <conditionalFormatting sqref="AD7:AE7">
    <cfRule type="expression" dxfId="10" priority="11">
      <formula>$E$12=День</formula>
    </cfRule>
  </conditionalFormatting>
  <conditionalFormatting sqref="AF4">
    <cfRule type="expression" dxfId="9" priority="10">
      <formula>$E$12=День</formula>
    </cfRule>
  </conditionalFormatting>
  <conditionalFormatting sqref="AG4">
    <cfRule type="expression" dxfId="8" priority="9">
      <formula>$E$12=День</formula>
    </cfRule>
  </conditionalFormatting>
  <conditionalFormatting sqref="AJ6">
    <cfRule type="expression" dxfId="7" priority="7">
      <formula>$E$12=День</formula>
    </cfRule>
  </conditionalFormatting>
  <conditionalFormatting sqref="AH5:AI5">
    <cfRule type="expression" dxfId="6" priority="8">
      <formula>$E$12=День</formula>
    </cfRule>
  </conditionalFormatting>
  <conditionalFormatting sqref="B18:K18">
    <cfRule type="containsText" dxfId="5" priority="6" operator="containsText" text="Индивидуальные графика рассчитаны не корректно">
      <formula>NOT(ISERROR(SEARCH("Индивидуальные графика рассчитаны не корректно",B18)))</formula>
    </cfRule>
  </conditionalFormatting>
  <conditionalFormatting sqref="AP9">
    <cfRule type="cellIs" dxfId="4" priority="1" operator="equal">
      <formula>"Пятид"</formula>
    </cfRule>
    <cfRule type="cellIs" dxfId="3" priority="2" operator="equal">
      <formula>"Больничный"</formula>
    </cfRule>
    <cfRule type="cellIs" dxfId="2" priority="3" operator="equal">
      <formula>"Ночь"</formula>
    </cfRule>
    <cfRule type="cellIs" dxfId="1" priority="4" operator="equal">
      <formula>"День"</formula>
    </cfRule>
    <cfRule type="cellIs" dxfId="0" priority="5" operator="equal">
      <formula>"Отпуск"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6D82-FE33-448F-8187-93CBFB2C558A}">
  <dimension ref="A2:C13"/>
  <sheetViews>
    <sheetView tabSelected="1" workbookViewId="0">
      <selection activeCell="A16" sqref="A16"/>
    </sheetView>
  </sheetViews>
  <sheetFormatPr defaultRowHeight="14.6" x14ac:dyDescent="0.4"/>
  <cols>
    <col min="1" max="1" width="30.3046875" customWidth="1"/>
    <col min="2" max="2" width="18.61328125" customWidth="1"/>
  </cols>
  <sheetData>
    <row r="2" spans="1:3" x14ac:dyDescent="0.4">
      <c r="A2" s="6" t="s">
        <v>65</v>
      </c>
      <c r="B2" t="s">
        <v>73</v>
      </c>
      <c r="C2" t="s">
        <v>83</v>
      </c>
    </row>
    <row r="3" spans="1:3" x14ac:dyDescent="0.4">
      <c r="A3" s="6" t="s">
        <v>62</v>
      </c>
      <c r="C3" t="s">
        <v>83</v>
      </c>
    </row>
    <row r="4" spans="1:3" x14ac:dyDescent="0.4">
      <c r="A4" s="6" t="s">
        <v>66</v>
      </c>
      <c r="B4" t="s">
        <v>75</v>
      </c>
      <c r="C4" t="s">
        <v>83</v>
      </c>
    </row>
    <row r="5" spans="1:3" x14ac:dyDescent="0.4">
      <c r="A5" s="6" t="s">
        <v>63</v>
      </c>
      <c r="B5" t="s">
        <v>71</v>
      </c>
      <c r="C5" t="s">
        <v>83</v>
      </c>
    </row>
    <row r="6" spans="1:3" x14ac:dyDescent="0.4">
      <c r="A6" s="6" t="s">
        <v>64</v>
      </c>
      <c r="B6" t="s">
        <v>74</v>
      </c>
      <c r="C6" t="s">
        <v>83</v>
      </c>
    </row>
    <row r="7" spans="1:3" x14ac:dyDescent="0.4">
      <c r="A7" s="6" t="s">
        <v>55</v>
      </c>
      <c r="B7" t="s">
        <v>79</v>
      </c>
      <c r="C7" t="s">
        <v>80</v>
      </c>
    </row>
    <row r="8" spans="1:3" x14ac:dyDescent="0.4">
      <c r="A8" s="6" t="s">
        <v>56</v>
      </c>
      <c r="B8" t="s">
        <v>78</v>
      </c>
      <c r="C8" t="s">
        <v>80</v>
      </c>
    </row>
    <row r="9" spans="1:3" x14ac:dyDescent="0.4">
      <c r="A9" s="6" t="s">
        <v>54</v>
      </c>
      <c r="B9" t="s">
        <v>69</v>
      </c>
      <c r="C9" t="s">
        <v>81</v>
      </c>
    </row>
    <row r="10" spans="1:3" x14ac:dyDescent="0.4">
      <c r="A10" s="6" t="s">
        <v>57</v>
      </c>
      <c r="B10" t="s">
        <v>70</v>
      </c>
      <c r="C10" t="s">
        <v>81</v>
      </c>
    </row>
    <row r="11" spans="1:3" x14ac:dyDescent="0.4">
      <c r="A11" s="6" t="s">
        <v>59</v>
      </c>
      <c r="B11" t="s">
        <v>77</v>
      </c>
      <c r="C11" t="s">
        <v>82</v>
      </c>
    </row>
    <row r="12" spans="1:3" x14ac:dyDescent="0.4">
      <c r="A12" s="6" t="s">
        <v>60</v>
      </c>
      <c r="B12" t="s">
        <v>72</v>
      </c>
      <c r="C12" t="s">
        <v>81</v>
      </c>
    </row>
    <row r="13" spans="1:3" x14ac:dyDescent="0.4">
      <c r="A13" s="6" t="s">
        <v>61</v>
      </c>
      <c r="B13" t="s">
        <v>76</v>
      </c>
      <c r="C13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E85D-C7EE-4E10-808C-97493420AED4}">
  <dimension ref="A1:AF5"/>
  <sheetViews>
    <sheetView workbookViewId="0">
      <selection activeCell="B1" sqref="B1:B1048576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45323</v>
      </c>
      <c r="C1" s="4">
        <v>45324</v>
      </c>
      <c r="D1" s="4">
        <v>45325</v>
      </c>
      <c r="E1" s="4">
        <v>45326</v>
      </c>
      <c r="F1" s="4">
        <v>45327</v>
      </c>
      <c r="G1" s="4">
        <v>45328</v>
      </c>
      <c r="H1" s="4">
        <v>45329</v>
      </c>
      <c r="I1" s="4">
        <v>45330</v>
      </c>
      <c r="J1" s="4">
        <v>45331</v>
      </c>
      <c r="K1" s="4">
        <v>45332</v>
      </c>
      <c r="L1" s="4">
        <v>45333</v>
      </c>
      <c r="M1" s="4">
        <v>45334</v>
      </c>
      <c r="N1" s="4">
        <v>45335</v>
      </c>
      <c r="O1" s="4">
        <v>45336</v>
      </c>
      <c r="P1" s="4">
        <v>45337</v>
      </c>
      <c r="Q1" s="4">
        <v>45338</v>
      </c>
      <c r="R1" s="4">
        <v>45339</v>
      </c>
      <c r="S1" s="4">
        <v>45340</v>
      </c>
      <c r="T1" s="4">
        <v>45341</v>
      </c>
      <c r="U1" s="4">
        <v>45342</v>
      </c>
      <c r="V1" s="4">
        <v>45343</v>
      </c>
      <c r="W1" s="4">
        <v>45344</v>
      </c>
      <c r="X1" s="4">
        <v>45345</v>
      </c>
      <c r="Y1" s="4">
        <v>45346</v>
      </c>
      <c r="Z1" s="4">
        <v>45347</v>
      </c>
      <c r="AA1" s="4">
        <v>45348</v>
      </c>
      <c r="AB1" s="4">
        <v>45349</v>
      </c>
      <c r="AC1" s="4">
        <v>45350</v>
      </c>
      <c r="AD1" s="4">
        <v>45351</v>
      </c>
      <c r="AE1" s="4"/>
      <c r="AF1" s="4"/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BEAC-70A7-46B2-A7B8-0CCE01EDFCB9}">
  <dimension ref="A1:AF5"/>
  <sheetViews>
    <sheetView workbookViewId="0">
      <selection activeCell="H29" sqref="H29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45352</v>
      </c>
      <c r="C1" s="4">
        <v>45353</v>
      </c>
      <c r="D1" s="4">
        <v>45354</v>
      </c>
      <c r="E1" s="4">
        <v>45355</v>
      </c>
      <c r="F1" s="4">
        <v>45356</v>
      </c>
      <c r="G1" s="4">
        <v>45357</v>
      </c>
      <c r="H1" s="4">
        <v>45358</v>
      </c>
      <c r="I1" s="4">
        <v>45359</v>
      </c>
      <c r="J1" s="4">
        <v>45360</v>
      </c>
      <c r="K1" s="4">
        <v>45361</v>
      </c>
      <c r="L1" s="4">
        <v>45362</v>
      </c>
      <c r="M1" s="4">
        <v>45363</v>
      </c>
      <c r="N1" s="4">
        <v>45364</v>
      </c>
      <c r="O1" s="4">
        <v>45365</v>
      </c>
      <c r="P1" s="4">
        <v>45366</v>
      </c>
      <c r="Q1" s="4">
        <v>45367</v>
      </c>
      <c r="R1" s="4">
        <v>45368</v>
      </c>
      <c r="S1" s="4">
        <v>45369</v>
      </c>
      <c r="T1" s="4">
        <v>45370</v>
      </c>
      <c r="U1" s="4">
        <v>45371</v>
      </c>
      <c r="V1" s="4">
        <v>45372</v>
      </c>
      <c r="W1" s="4">
        <v>45373</v>
      </c>
      <c r="X1" s="4">
        <v>45374</v>
      </c>
      <c r="Y1" s="4">
        <v>45375</v>
      </c>
      <c r="Z1" s="4">
        <v>45376</v>
      </c>
      <c r="AA1" s="4">
        <v>45377</v>
      </c>
      <c r="AB1" s="4">
        <v>45378</v>
      </c>
      <c r="AC1" s="4">
        <v>45379</v>
      </c>
      <c r="AD1" s="4">
        <v>45380</v>
      </c>
      <c r="AE1" s="4">
        <v>45381</v>
      </c>
      <c r="AF1" s="4">
        <v>45382</v>
      </c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97AC-320C-42D1-873C-1C33CC5E37F6}">
  <dimension ref="A1:AF5"/>
  <sheetViews>
    <sheetView workbookViewId="0">
      <selection activeCell="AF1" sqref="AF1:AF1048576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45383</v>
      </c>
      <c r="C1" s="4">
        <v>45384</v>
      </c>
      <c r="D1" s="4">
        <v>45385</v>
      </c>
      <c r="E1" s="4">
        <v>45386</v>
      </c>
      <c r="F1" s="4">
        <v>45387</v>
      </c>
      <c r="G1" s="4">
        <v>45388</v>
      </c>
      <c r="H1" s="4">
        <v>45389</v>
      </c>
      <c r="I1" s="4">
        <v>45390</v>
      </c>
      <c r="J1" s="4">
        <v>45391</v>
      </c>
      <c r="K1" s="4">
        <v>45392</v>
      </c>
      <c r="L1" s="4">
        <v>45393</v>
      </c>
      <c r="M1" s="4">
        <v>45394</v>
      </c>
      <c r="N1" s="4">
        <v>45395</v>
      </c>
      <c r="O1" s="4">
        <v>45396</v>
      </c>
      <c r="P1" s="4">
        <v>45397</v>
      </c>
      <c r="Q1" s="4">
        <v>45398</v>
      </c>
      <c r="R1" s="4">
        <v>45399</v>
      </c>
      <c r="S1" s="4">
        <v>45400</v>
      </c>
      <c r="T1" s="4">
        <v>45401</v>
      </c>
      <c r="U1" s="4">
        <v>45402</v>
      </c>
      <c r="V1" s="4">
        <v>45403</v>
      </c>
      <c r="W1" s="4">
        <v>45404</v>
      </c>
      <c r="X1" s="4">
        <v>45405</v>
      </c>
      <c r="Y1" s="4">
        <v>45406</v>
      </c>
      <c r="Z1" s="4">
        <v>45407</v>
      </c>
      <c r="AA1" s="4">
        <v>45408</v>
      </c>
      <c r="AB1" s="4">
        <v>45409</v>
      </c>
      <c r="AC1" s="4">
        <v>45410</v>
      </c>
      <c r="AD1" s="4">
        <v>45411</v>
      </c>
      <c r="AE1" s="4">
        <v>45412</v>
      </c>
      <c r="AF1" s="4"/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0205-AD99-44FC-A8FA-6EFF1C7A6838}">
  <dimension ref="A1:AF5"/>
  <sheetViews>
    <sheetView workbookViewId="0">
      <selection activeCell="A6" sqref="A6:XFD6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45413</v>
      </c>
      <c r="C1" s="4">
        <v>45414</v>
      </c>
      <c r="D1" s="4">
        <v>45415</v>
      </c>
      <c r="E1" s="4">
        <v>45416</v>
      </c>
      <c r="F1" s="4">
        <v>45417</v>
      </c>
      <c r="G1" s="4">
        <v>45418</v>
      </c>
      <c r="H1" s="4">
        <v>45419</v>
      </c>
      <c r="I1" s="4">
        <v>45420</v>
      </c>
      <c r="J1" s="4">
        <v>45421</v>
      </c>
      <c r="K1" s="4">
        <v>45422</v>
      </c>
      <c r="L1" s="4">
        <v>45423</v>
      </c>
      <c r="M1" s="4">
        <v>45424</v>
      </c>
      <c r="N1" s="4">
        <v>45425</v>
      </c>
      <c r="O1" s="4">
        <v>45426</v>
      </c>
      <c r="P1" s="4">
        <v>45427</v>
      </c>
      <c r="Q1" s="4">
        <v>45428</v>
      </c>
      <c r="R1" s="4">
        <v>45429</v>
      </c>
      <c r="S1" s="4">
        <v>45430</v>
      </c>
      <c r="T1" s="4">
        <v>45431</v>
      </c>
      <c r="U1" s="4">
        <v>45432</v>
      </c>
      <c r="V1" s="4">
        <v>45433</v>
      </c>
      <c r="W1" s="4">
        <v>45434</v>
      </c>
      <c r="X1" s="4">
        <v>45435</v>
      </c>
      <c r="Y1" s="4">
        <v>45436</v>
      </c>
      <c r="Z1" s="4">
        <v>45437</v>
      </c>
      <c r="AA1" s="4">
        <v>45438</v>
      </c>
      <c r="AB1" s="4">
        <v>45439</v>
      </c>
      <c r="AC1" s="4">
        <v>45440</v>
      </c>
      <c r="AD1" s="4">
        <v>45441</v>
      </c>
      <c r="AE1" s="4">
        <v>45442</v>
      </c>
      <c r="AF1" s="4">
        <v>45443</v>
      </c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65CD-24CB-4188-AD61-346A98D153F7}">
  <dimension ref="A1:AF5"/>
  <sheetViews>
    <sheetView workbookViewId="0">
      <selection activeCell="AE4" sqref="AE4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45444</v>
      </c>
      <c r="C1" s="4">
        <v>45445</v>
      </c>
      <c r="D1" s="4">
        <v>45446</v>
      </c>
      <c r="E1" s="4">
        <v>45447</v>
      </c>
      <c r="F1" s="4">
        <v>45448</v>
      </c>
      <c r="G1" s="4">
        <v>45449</v>
      </c>
      <c r="H1" s="4">
        <v>45450</v>
      </c>
      <c r="I1" s="4">
        <v>45451</v>
      </c>
      <c r="J1" s="4">
        <v>45452</v>
      </c>
      <c r="K1" s="4">
        <v>45453</v>
      </c>
      <c r="L1" s="4">
        <v>45454</v>
      </c>
      <c r="M1" s="4">
        <v>45455</v>
      </c>
      <c r="N1" s="4">
        <v>45456</v>
      </c>
      <c r="O1" s="4">
        <v>45457</v>
      </c>
      <c r="P1" s="4">
        <v>45458</v>
      </c>
      <c r="Q1" s="4">
        <v>45459</v>
      </c>
      <c r="R1" s="4">
        <v>45460</v>
      </c>
      <c r="S1" s="4">
        <v>45461</v>
      </c>
      <c r="T1" s="4">
        <v>45462</v>
      </c>
      <c r="U1" s="4">
        <v>45463</v>
      </c>
      <c r="V1" s="4">
        <v>45464</v>
      </c>
      <c r="W1" s="4">
        <v>45465</v>
      </c>
      <c r="X1" s="4">
        <v>45466</v>
      </c>
      <c r="Y1" s="4">
        <v>45467</v>
      </c>
      <c r="Z1" s="4">
        <v>45468</v>
      </c>
      <c r="AA1" s="4">
        <v>45469</v>
      </c>
      <c r="AB1" s="4">
        <v>45470</v>
      </c>
      <c r="AC1" s="4">
        <v>45471</v>
      </c>
      <c r="AD1" s="4">
        <v>45472</v>
      </c>
      <c r="AE1" s="4">
        <v>45473</v>
      </c>
      <c r="AF1" s="4"/>
    </row>
    <row r="2" spans="1:32" ht="23.25" customHeight="1" x14ac:dyDescent="0.4">
      <c r="A2" s="6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6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 t="s">
        <v>6</v>
      </c>
      <c r="AF3" s="2"/>
    </row>
    <row r="4" spans="1:32" ht="24" customHeight="1" x14ac:dyDescent="0.4">
      <c r="A4" s="6" t="s">
        <v>24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6" t="s">
        <v>25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 t="s">
        <v>5</v>
      </c>
      <c r="AF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AD08-39FC-4E22-B93D-F1A3D88E7C23}">
  <sheetPr>
    <pageSetUpPr fitToPage="1"/>
  </sheetPr>
  <dimension ref="A1:AJ14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ColWidth="7" defaultRowHeight="24" customHeight="1" x14ac:dyDescent="0.4"/>
  <cols>
    <col min="1" max="1" width="21.53515625" bestFit="1" customWidth="1"/>
    <col min="2" max="2" width="8" customWidth="1"/>
    <col min="3" max="3" width="8.53515625" customWidth="1"/>
    <col min="4" max="4" width="9.15234375" customWidth="1"/>
    <col min="5" max="5" width="9.15234375" hidden="1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Июнь!AE1</f>
        <v>45473</v>
      </c>
      <c r="F1" s="15">
        <f>E1+1</f>
        <v>45474</v>
      </c>
      <c r="G1" s="15">
        <f>F1+1</f>
        <v>45475</v>
      </c>
      <c r="H1" s="15">
        <f t="shared" ref="H1:AJ1" si="0">G1+1</f>
        <v>45476</v>
      </c>
      <c r="I1" s="15">
        <f t="shared" si="0"/>
        <v>45477</v>
      </c>
      <c r="J1" s="15">
        <f t="shared" si="0"/>
        <v>45478</v>
      </c>
      <c r="K1" s="15">
        <f t="shared" si="0"/>
        <v>45479</v>
      </c>
      <c r="L1" s="15">
        <f t="shared" si="0"/>
        <v>45480</v>
      </c>
      <c r="M1" s="15">
        <f t="shared" si="0"/>
        <v>45481</v>
      </c>
      <c r="N1" s="15">
        <f t="shared" si="0"/>
        <v>45482</v>
      </c>
      <c r="O1" s="15">
        <f t="shared" si="0"/>
        <v>45483</v>
      </c>
      <c r="P1" s="15">
        <f t="shared" si="0"/>
        <v>45484</v>
      </c>
      <c r="Q1" s="15">
        <f t="shared" si="0"/>
        <v>45485</v>
      </c>
      <c r="R1" s="15">
        <f t="shared" si="0"/>
        <v>45486</v>
      </c>
      <c r="S1" s="15">
        <f t="shared" si="0"/>
        <v>45487</v>
      </c>
      <c r="T1" s="15">
        <f t="shared" si="0"/>
        <v>45488</v>
      </c>
      <c r="U1" s="15">
        <f t="shared" si="0"/>
        <v>45489</v>
      </c>
      <c r="V1" s="15">
        <f t="shared" si="0"/>
        <v>45490</v>
      </c>
      <c r="W1" s="15">
        <f t="shared" si="0"/>
        <v>45491</v>
      </c>
      <c r="X1" s="15">
        <f t="shared" si="0"/>
        <v>45492</v>
      </c>
      <c r="Y1" s="15">
        <f t="shared" si="0"/>
        <v>45493</v>
      </c>
      <c r="Z1" s="15">
        <f t="shared" si="0"/>
        <v>45494</v>
      </c>
      <c r="AA1" s="15">
        <f t="shared" si="0"/>
        <v>45495</v>
      </c>
      <c r="AB1" s="15">
        <f t="shared" si="0"/>
        <v>45496</v>
      </c>
      <c r="AC1" s="15">
        <f t="shared" si="0"/>
        <v>45497</v>
      </c>
      <c r="AD1" s="15">
        <f t="shared" si="0"/>
        <v>45498</v>
      </c>
      <c r="AE1" s="15">
        <f t="shared" si="0"/>
        <v>45499</v>
      </c>
      <c r="AF1" s="15">
        <f t="shared" si="0"/>
        <v>45500</v>
      </c>
      <c r="AG1" s="15">
        <f t="shared" si="0"/>
        <v>45501</v>
      </c>
      <c r="AH1" s="15">
        <f t="shared" si="0"/>
        <v>45502</v>
      </c>
      <c r="AI1" s="15">
        <f t="shared" si="0"/>
        <v>45503</v>
      </c>
      <c r="AJ1" s="15">
        <f t="shared" si="0"/>
        <v>45504</v>
      </c>
    </row>
    <row r="2" spans="1:36" ht="24" customHeight="1" x14ac:dyDescent="0.4">
      <c r="A2" s="59"/>
      <c r="B2" s="17" t="s">
        <v>34</v>
      </c>
      <c r="C2" s="17" t="s">
        <v>35</v>
      </c>
      <c r="D2" s="17" t="s">
        <v>36</v>
      </c>
      <c r="E2" s="17"/>
      <c r="F2" s="16" t="str">
        <f>VLOOKUP(WEEKDAY(F1,2),Шаблон!$AL$3:$AN$9,3,FALSE)</f>
        <v>пн</v>
      </c>
      <c r="G2" s="16" t="str">
        <f>VLOOKUP(WEEKDAY(G1,2),Шаблон!$AL$3:$AN$9,3,FALSE)</f>
        <v>вт</v>
      </c>
      <c r="H2" s="16" t="str">
        <f>VLOOKUP(WEEKDAY(H1,2),Шаблон!$AL$3:$AN$9,3,FALSE)</f>
        <v>ср</v>
      </c>
      <c r="I2" s="16" t="str">
        <f>VLOOKUP(WEEKDAY(I1,2),Шаблон!$AL$3:$AN$9,3,FALSE)</f>
        <v>чт</v>
      </c>
      <c r="J2" s="16" t="str">
        <f>VLOOKUP(WEEKDAY(J1,2),Шаблон!$AL$3:$AN$9,3,FALSE)</f>
        <v>пт</v>
      </c>
      <c r="K2" s="16" t="str">
        <f>VLOOKUP(WEEKDAY(K1,2),Шаблон!$AL$3:$AN$9,3,FALSE)</f>
        <v>сб</v>
      </c>
      <c r="L2" s="16" t="str">
        <f>VLOOKUP(WEEKDAY(L1,2),Шаблон!$AL$3:$AN$9,3,FALSE)</f>
        <v>вс</v>
      </c>
      <c r="M2" s="16" t="str">
        <f>VLOOKUP(WEEKDAY(M1,2),Шаблон!$AL$3:$AN$9,3,FALSE)</f>
        <v>пн</v>
      </c>
      <c r="N2" s="16" t="str">
        <f>VLOOKUP(WEEKDAY(N1,2),Шаблон!$AL$3:$AN$9,3,FALSE)</f>
        <v>вт</v>
      </c>
      <c r="O2" s="16" t="str">
        <f>VLOOKUP(WEEKDAY(O1,2),Шаблон!$AL$3:$AN$9,3,FALSE)</f>
        <v>ср</v>
      </c>
      <c r="P2" s="16" t="str">
        <f>VLOOKUP(WEEKDAY(P1,2),Шаблон!$AL$3:$AN$9,3,FALSE)</f>
        <v>чт</v>
      </c>
      <c r="Q2" s="16" t="str">
        <f>VLOOKUP(WEEKDAY(Q1,2),Шаблон!$AL$3:$AN$9,3,FALSE)</f>
        <v>пт</v>
      </c>
      <c r="R2" s="16" t="str">
        <f>VLOOKUP(WEEKDAY(R1,2),Шаблон!$AL$3:$AN$9,3,FALSE)</f>
        <v>сб</v>
      </c>
      <c r="S2" s="16" t="str">
        <f>VLOOKUP(WEEKDAY(S1,2),Шаблон!$AL$3:$AN$9,3,FALSE)</f>
        <v>вс</v>
      </c>
      <c r="T2" s="16" t="str">
        <f>VLOOKUP(WEEKDAY(T1,2),Шаблон!$AL$3:$AN$9,3,FALSE)</f>
        <v>пн</v>
      </c>
      <c r="U2" s="16" t="str">
        <f>VLOOKUP(WEEKDAY(U1,2),Шаблон!$AL$3:$AN$9,3,FALSE)</f>
        <v>вт</v>
      </c>
      <c r="V2" s="16" t="str">
        <f>VLOOKUP(WEEKDAY(V1,2),Шаблон!$AL$3:$AN$9,3,FALSE)</f>
        <v>ср</v>
      </c>
      <c r="W2" s="16" t="str">
        <f>VLOOKUP(WEEKDAY(W1,2),Шаблон!$AL$3:$AN$9,3,FALSE)</f>
        <v>чт</v>
      </c>
      <c r="X2" s="16" t="str">
        <f>VLOOKUP(WEEKDAY(X1,2),Шаблон!$AL$3:$AN$9,3,FALSE)</f>
        <v>пт</v>
      </c>
      <c r="Y2" s="16" t="str">
        <f>VLOOKUP(WEEKDAY(Y1,2),Шаблон!$AL$3:$AN$9,3,FALSE)</f>
        <v>сб</v>
      </c>
      <c r="Z2" s="16" t="str">
        <f>VLOOKUP(WEEKDAY(Z1,2),Шаблон!$AL$3:$AN$9,3,FALSE)</f>
        <v>вс</v>
      </c>
      <c r="AA2" s="16" t="str">
        <f>VLOOKUP(WEEKDAY(AA1,2),Шаблон!$AL$3:$AN$9,3,FALSE)</f>
        <v>пн</v>
      </c>
      <c r="AB2" s="16" t="str">
        <f>VLOOKUP(WEEKDAY(AB1,2),Шаблон!$AL$3:$AN$9,3,FALSE)</f>
        <v>вт</v>
      </c>
      <c r="AC2" s="16" t="str">
        <f>VLOOKUP(WEEKDAY(AC1,2),Шаблон!$AL$3:$AN$9,3,FALSE)</f>
        <v>ср</v>
      </c>
      <c r="AD2" s="16" t="str">
        <f>VLOOKUP(WEEKDAY(AD1,2),Шаблон!$AL$3:$AN$9,3,FALSE)</f>
        <v>чт</v>
      </c>
      <c r="AE2" s="16" t="str">
        <f>VLOOKUP(WEEKDAY(AE1,2),Шаблон!$AL$3:$AN$9,3,FALSE)</f>
        <v>пт</v>
      </c>
      <c r="AF2" s="16" t="str">
        <f>VLOOKUP(WEEKDAY(AF1,2),Шаблон!$AL$3:$AN$9,3,FALSE)</f>
        <v>сб</v>
      </c>
      <c r="AG2" s="16" t="str">
        <f>VLOOKUP(WEEKDAY(AG1,2),Шаблон!$AL$3:$AN$9,3,FALSE)</f>
        <v>вс</v>
      </c>
      <c r="AH2" s="16" t="str">
        <f>VLOOKUP(WEEKDAY(AH1,2),Шаблон!$AL$3:$AN$9,3,FALSE)</f>
        <v>пн</v>
      </c>
      <c r="AI2" s="16" t="str">
        <f>VLOOKUP(WEEKDAY(AI1,2),Шаблон!$AL$3:$AN$9,3,FALSE)</f>
        <v>вт</v>
      </c>
      <c r="AJ2" s="16" t="str">
        <f>VLOOKUP(WEEKDAY(AJ1,2),Шаблон!$AL$3:$AN$9,3,FALSE)</f>
        <v>ср</v>
      </c>
    </row>
    <row r="3" spans="1:36" ht="24" customHeight="1" x14ac:dyDescent="0.4">
      <c r="A3" s="60"/>
      <c r="B3" s="17">
        <f>SUM(B4:B20)</f>
        <v>1914</v>
      </c>
      <c r="C3" s="17">
        <f t="shared" ref="C3:D3" si="1">SUM(C4:C20)</f>
        <v>1642</v>
      </c>
      <c r="D3" s="17">
        <f t="shared" si="1"/>
        <v>272</v>
      </c>
      <c r="E3" s="17"/>
      <c r="F3" s="23">
        <f>COUNTIF(F4:F20,"Ночь")*11+COUNTIF(F4:F20,"День")*11+COUNTIF(F4:F20,"Пятид")*8</f>
        <v>78</v>
      </c>
      <c r="G3" s="23">
        <f t="shared" ref="G3:AJ3" si="2">COUNTIF(G4:G20,"Ночь")*11+COUNTIF(G4:G20,"День")*11+COUNTIF(G4:G20,"Пятид")*8</f>
        <v>78</v>
      </c>
      <c r="H3" s="23">
        <f t="shared" si="2"/>
        <v>78</v>
      </c>
      <c r="I3" s="23">
        <f t="shared" si="2"/>
        <v>78</v>
      </c>
      <c r="J3" s="23">
        <f t="shared" si="2"/>
        <v>78</v>
      </c>
      <c r="K3" s="23">
        <f t="shared" si="2"/>
        <v>22</v>
      </c>
      <c r="L3" s="23">
        <f t="shared" si="2"/>
        <v>22</v>
      </c>
      <c r="M3" s="23">
        <f t="shared" si="2"/>
        <v>78</v>
      </c>
      <c r="N3" s="23">
        <f t="shared" si="2"/>
        <v>78</v>
      </c>
      <c r="O3" s="23">
        <f t="shared" si="2"/>
        <v>78</v>
      </c>
      <c r="P3" s="23">
        <f t="shared" si="2"/>
        <v>78</v>
      </c>
      <c r="Q3" s="23">
        <f t="shared" si="2"/>
        <v>78</v>
      </c>
      <c r="R3" s="23">
        <f t="shared" si="2"/>
        <v>22</v>
      </c>
      <c r="S3" s="23">
        <f t="shared" si="2"/>
        <v>22</v>
      </c>
      <c r="T3" s="23">
        <f>COUNTIF(T4:T20,"Ночь")*11+COUNTIF(T4:T20,"День")*11+COUNTIF(T4:T20,"Пятид")*8</f>
        <v>62</v>
      </c>
      <c r="U3" s="23">
        <f t="shared" si="2"/>
        <v>73</v>
      </c>
      <c r="V3" s="23">
        <f t="shared" si="2"/>
        <v>73</v>
      </c>
      <c r="W3" s="23">
        <f t="shared" si="2"/>
        <v>62</v>
      </c>
      <c r="X3" s="23">
        <f t="shared" si="2"/>
        <v>73</v>
      </c>
      <c r="Y3" s="23">
        <f t="shared" si="2"/>
        <v>33</v>
      </c>
      <c r="Z3" s="23">
        <f t="shared" si="2"/>
        <v>22</v>
      </c>
      <c r="AA3" s="23">
        <f t="shared" si="2"/>
        <v>70</v>
      </c>
      <c r="AB3" s="23">
        <f t="shared" si="2"/>
        <v>70</v>
      </c>
      <c r="AC3" s="23">
        <f t="shared" si="2"/>
        <v>81</v>
      </c>
      <c r="AD3" s="23">
        <f t="shared" si="2"/>
        <v>81</v>
      </c>
      <c r="AE3" s="23">
        <f t="shared" si="2"/>
        <v>70</v>
      </c>
      <c r="AF3" s="23">
        <f t="shared" si="2"/>
        <v>33</v>
      </c>
      <c r="AG3" s="23">
        <f t="shared" si="2"/>
        <v>33</v>
      </c>
      <c r="AH3" s="23">
        <f t="shared" si="2"/>
        <v>59</v>
      </c>
      <c r="AI3" s="23">
        <f t="shared" si="2"/>
        <v>70</v>
      </c>
      <c r="AJ3" s="23">
        <f t="shared" si="2"/>
        <v>81</v>
      </c>
    </row>
    <row r="4" spans="1:36" ht="24" customHeight="1" x14ac:dyDescent="0.4">
      <c r="A4" s="6" t="s">
        <v>21</v>
      </c>
      <c r="B4" s="17">
        <f>C4+D4</f>
        <v>99</v>
      </c>
      <c r="C4" s="17">
        <f>COUNTIF(F4:AJ4,"День")*11+COUNTIF(F4:AJ4,"Пятид")*8+
IF(E4="Ночь",2,0)+IF($AJ$1="",COUNTIF(F4:AH4,"Ночь")*3+IF(AI4="Ночь",1,0),COUNTIF(F4:AI4,"Ночь")*3+IF(AJ4="Ночь",1,0))</f>
        <v>59</v>
      </c>
      <c r="D4" s="17">
        <f>IF(E4="Ночь",6,0)+IF($AJ$1="",COUNTIF(F4:AH4,"Ночь")*8+IF(AI4="Ночь",2,0),COUNTIF(F4:AI4,"Ночь")*8+IF(AJ4="Ночь",2,0))</f>
        <v>40</v>
      </c>
      <c r="E4" s="17">
        <f>IFERROR(VLOOKUP(A4,Июнь!A:AE,31,FALSE),"")</f>
        <v>0</v>
      </c>
      <c r="F4" s="7"/>
      <c r="G4" s="8" t="s">
        <v>5</v>
      </c>
      <c r="H4" s="8" t="s">
        <v>5</v>
      </c>
      <c r="I4" s="7"/>
      <c r="J4" s="9" t="s">
        <v>6</v>
      </c>
      <c r="K4" s="9" t="s">
        <v>6</v>
      </c>
      <c r="L4" s="7"/>
      <c r="M4" s="10"/>
      <c r="N4" s="10"/>
      <c r="O4" s="8" t="s">
        <v>5</v>
      </c>
      <c r="P4" s="8" t="s">
        <v>5</v>
      </c>
      <c r="Q4" s="10"/>
      <c r="R4" s="9" t="s">
        <v>6</v>
      </c>
      <c r="S4" s="9" t="s">
        <v>6</v>
      </c>
      <c r="T4" s="9" t="s">
        <v>6</v>
      </c>
      <c r="U4" s="10"/>
      <c r="V4" s="11" t="s">
        <v>40</v>
      </c>
      <c r="W4" s="11" t="s">
        <v>40</v>
      </c>
      <c r="X4" s="11" t="s">
        <v>40</v>
      </c>
      <c r="Y4" s="11" t="s">
        <v>40</v>
      </c>
      <c r="Z4" s="11" t="s">
        <v>40</v>
      </c>
      <c r="AA4" s="11" t="s">
        <v>40</v>
      </c>
      <c r="AB4" s="11" t="s">
        <v>40</v>
      </c>
      <c r="AC4" s="11" t="s">
        <v>40</v>
      </c>
      <c r="AD4" s="11" t="s">
        <v>40</v>
      </c>
      <c r="AE4" s="11" t="s">
        <v>40</v>
      </c>
      <c r="AF4" s="11" t="s">
        <v>40</v>
      </c>
      <c r="AG4" s="11" t="s">
        <v>40</v>
      </c>
      <c r="AH4" s="11" t="s">
        <v>40</v>
      </c>
      <c r="AI4" s="11" t="s">
        <v>40</v>
      </c>
      <c r="AJ4" s="11" t="s">
        <v>40</v>
      </c>
    </row>
    <row r="5" spans="1:36" ht="24" customHeight="1" x14ac:dyDescent="0.4">
      <c r="A5" s="6" t="s">
        <v>23</v>
      </c>
      <c r="B5" s="17">
        <f>C5+D5</f>
        <v>187</v>
      </c>
      <c r="C5" s="17">
        <f t="shared" ref="C5:C14" si="3">COUNTIF(F5:AJ5,"День")*11+COUNTIF(F5:AJ5,"Пятид")*8+
IF(E5="Ночь",2,0)+IF($AJ$1="",COUNTIF(F5:AH5,"Ночь")*3+IF(AI5="Ночь",1,0),COUNTIF(F5:AI5,"Ночь")*3+IF(AJ5="Ночь",1,0))</f>
        <v>131</v>
      </c>
      <c r="D5" s="17">
        <f t="shared" ref="D5:D14" si="4">IF(E5="Ночь",6,0)+IF($AJ$1="",COUNTIF(F5:AH5,"Ночь")*8+IF(AI5="Ночь",2,0),COUNTIF(F5:AI5,"Ночь")*8+IF(AJ5="Ночь",2,0))</f>
        <v>56</v>
      </c>
      <c r="E5" s="17" t="str">
        <f>IFERROR(VLOOKUP(A5,Июнь!A:AE,31,FALSE),"")</f>
        <v>Ночь</v>
      </c>
      <c r="F5" s="7"/>
      <c r="G5" s="7"/>
      <c r="H5" s="7"/>
      <c r="I5" s="8" t="s">
        <v>5</v>
      </c>
      <c r="J5" s="8" t="s">
        <v>5</v>
      </c>
      <c r="K5" s="7"/>
      <c r="L5" s="9" t="s">
        <v>6</v>
      </c>
      <c r="M5" s="9" t="s">
        <v>6</v>
      </c>
      <c r="N5" s="10"/>
      <c r="O5" s="10"/>
      <c r="P5" s="10"/>
      <c r="Q5" s="8" t="s">
        <v>5</v>
      </c>
      <c r="R5" s="8" t="s">
        <v>5</v>
      </c>
      <c r="S5" s="10"/>
      <c r="T5" s="10"/>
      <c r="U5" s="8" t="s">
        <v>5</v>
      </c>
      <c r="V5" s="8" t="s">
        <v>5</v>
      </c>
      <c r="W5" s="8" t="s">
        <v>5</v>
      </c>
      <c r="X5" s="10"/>
      <c r="Y5" s="9" t="s">
        <v>6</v>
      </c>
      <c r="Z5" s="9" t="s">
        <v>6</v>
      </c>
      <c r="AA5" s="9" t="s">
        <v>6</v>
      </c>
      <c r="AB5" s="10"/>
      <c r="AC5" s="10"/>
      <c r="AD5" s="8" t="s">
        <v>5</v>
      </c>
      <c r="AE5" s="8" t="s">
        <v>5</v>
      </c>
      <c r="AF5" s="8" t="s">
        <v>5</v>
      </c>
      <c r="AG5" s="10"/>
      <c r="AH5" s="10"/>
      <c r="AI5" s="9" t="s">
        <v>6</v>
      </c>
      <c r="AJ5" s="9" t="s">
        <v>6</v>
      </c>
    </row>
    <row r="6" spans="1:36" ht="24" customHeight="1" x14ac:dyDescent="0.4">
      <c r="A6" s="6" t="s">
        <v>24</v>
      </c>
      <c r="B6" s="17">
        <f>C6+D6</f>
        <v>187</v>
      </c>
      <c r="C6" s="17">
        <f t="shared" si="3"/>
        <v>123</v>
      </c>
      <c r="D6" s="17">
        <f t="shared" si="4"/>
        <v>64</v>
      </c>
      <c r="E6" s="17">
        <f>IFERROR(VLOOKUP(A6,Июнь!A:AE,31,FALSE),"")</f>
        <v>0</v>
      </c>
      <c r="F6" s="9" t="s">
        <v>6</v>
      </c>
      <c r="G6" s="9" t="s">
        <v>6</v>
      </c>
      <c r="H6" s="7"/>
      <c r="I6" s="7"/>
      <c r="J6" s="7"/>
      <c r="K6" s="8" t="s">
        <v>5</v>
      </c>
      <c r="L6" s="8" t="s">
        <v>5</v>
      </c>
      <c r="M6" s="7"/>
      <c r="N6" s="9" t="s">
        <v>6</v>
      </c>
      <c r="O6" s="9" t="s">
        <v>6</v>
      </c>
      <c r="P6" s="10"/>
      <c r="Q6" s="10"/>
      <c r="R6" s="10"/>
      <c r="S6" s="8" t="s">
        <v>5</v>
      </c>
      <c r="U6" s="9" t="s">
        <v>6</v>
      </c>
      <c r="V6" s="10"/>
      <c r="W6" s="10"/>
      <c r="X6" s="8" t="s">
        <v>5</v>
      </c>
      <c r="Y6" s="8" t="s">
        <v>5</v>
      </c>
      <c r="Z6" s="8" t="s">
        <v>5</v>
      </c>
      <c r="AA6" s="10"/>
      <c r="AB6" s="9" t="s">
        <v>6</v>
      </c>
      <c r="AC6" s="9" t="s">
        <v>6</v>
      </c>
      <c r="AD6" s="9" t="s">
        <v>6</v>
      </c>
      <c r="AE6" s="10"/>
      <c r="AF6" s="10"/>
      <c r="AG6" s="8" t="s">
        <v>5</v>
      </c>
      <c r="AH6" s="8" t="s">
        <v>5</v>
      </c>
      <c r="AI6" s="8" t="s">
        <v>5</v>
      </c>
      <c r="AJ6" s="10"/>
    </row>
    <row r="7" spans="1:36" ht="24" customHeight="1" x14ac:dyDescent="0.4">
      <c r="A7" s="6" t="s">
        <v>25</v>
      </c>
      <c r="B7" s="17">
        <f>C7+D7</f>
        <v>198</v>
      </c>
      <c r="C7" s="17">
        <f t="shared" si="3"/>
        <v>118</v>
      </c>
      <c r="D7" s="17">
        <f t="shared" si="4"/>
        <v>80</v>
      </c>
      <c r="E7" s="17" t="str">
        <f>IFERROR(VLOOKUP(A7,Июнь!A:AE,31,FALSE),"")</f>
        <v>День</v>
      </c>
      <c r="F7" s="8" t="s">
        <v>5</v>
      </c>
      <c r="G7" s="7"/>
      <c r="H7" s="9" t="s">
        <v>6</v>
      </c>
      <c r="I7" s="9" t="s">
        <v>6</v>
      </c>
      <c r="J7" s="7"/>
      <c r="K7" s="7"/>
      <c r="L7" s="7"/>
      <c r="M7" s="8" t="s">
        <v>5</v>
      </c>
      <c r="N7" s="8" t="s">
        <v>5</v>
      </c>
      <c r="O7" s="10"/>
      <c r="P7" s="9" t="s">
        <v>6</v>
      </c>
      <c r="Q7" s="9" t="s">
        <v>6</v>
      </c>
      <c r="R7" s="10"/>
      <c r="T7" s="8" t="s">
        <v>5</v>
      </c>
      <c r="U7" s="10"/>
      <c r="V7" s="9" t="s">
        <v>6</v>
      </c>
      <c r="W7" s="9" t="s">
        <v>6</v>
      </c>
      <c r="X7" s="9" t="s">
        <v>6</v>
      </c>
      <c r="Y7" s="10"/>
      <c r="Z7" s="10"/>
      <c r="AA7" s="8" t="s">
        <v>5</v>
      </c>
      <c r="AB7" s="8" t="s">
        <v>5</v>
      </c>
      <c r="AC7" s="8" t="s">
        <v>5</v>
      </c>
      <c r="AD7" s="10"/>
      <c r="AE7" s="9" t="s">
        <v>6</v>
      </c>
      <c r="AF7" s="9" t="s">
        <v>6</v>
      </c>
      <c r="AG7" s="9" t="s">
        <v>6</v>
      </c>
      <c r="AH7" s="10"/>
      <c r="AI7" s="10"/>
      <c r="AJ7" s="8" t="s">
        <v>5</v>
      </c>
    </row>
    <row r="8" spans="1:36" ht="24" customHeight="1" x14ac:dyDescent="0.4">
      <c r="A8" s="6" t="s">
        <v>22</v>
      </c>
      <c r="B8" s="17">
        <f>C8+D8</f>
        <v>179</v>
      </c>
      <c r="C8" s="17">
        <f t="shared" si="3"/>
        <v>147</v>
      </c>
      <c r="D8" s="17">
        <f t="shared" si="4"/>
        <v>32</v>
      </c>
      <c r="E8" s="17" t="str">
        <f>IFERROR(VLOOKUP(A8,Июнь!A:AE,31,FALSE),"")</f>
        <v/>
      </c>
      <c r="F8" s="12" t="s">
        <v>30</v>
      </c>
      <c r="G8" s="12" t="s">
        <v>30</v>
      </c>
      <c r="H8" s="12" t="s">
        <v>30</v>
      </c>
      <c r="I8" s="12" t="s">
        <v>30</v>
      </c>
      <c r="J8" s="12" t="s">
        <v>30</v>
      </c>
      <c r="K8" s="7"/>
      <c r="L8" s="7"/>
      <c r="M8" s="12" t="s">
        <v>30</v>
      </c>
      <c r="N8" s="12" t="s">
        <v>30</v>
      </c>
      <c r="O8" s="12" t="s">
        <v>30</v>
      </c>
      <c r="P8" s="12" t="s">
        <v>30</v>
      </c>
      <c r="Q8" s="12" t="s">
        <v>30</v>
      </c>
      <c r="R8" s="10"/>
      <c r="S8" s="10"/>
      <c r="T8" s="10"/>
      <c r="U8" s="8" t="s">
        <v>5</v>
      </c>
      <c r="V8" s="8" t="s">
        <v>5</v>
      </c>
      <c r="W8" s="10"/>
      <c r="X8" s="9" t="s">
        <v>6</v>
      </c>
      <c r="Y8" s="9" t="s">
        <v>6</v>
      </c>
      <c r="Z8" s="10"/>
      <c r="AA8" s="10"/>
      <c r="AB8" s="10"/>
      <c r="AC8" s="8" t="s">
        <v>5</v>
      </c>
      <c r="AD8" s="8" t="s">
        <v>5</v>
      </c>
      <c r="AE8" s="10"/>
      <c r="AF8" s="9" t="s">
        <v>6</v>
      </c>
      <c r="AG8" s="9" t="s">
        <v>6</v>
      </c>
      <c r="AH8" s="10"/>
      <c r="AI8" s="10"/>
      <c r="AJ8" s="8" t="s">
        <v>5</v>
      </c>
    </row>
    <row r="9" spans="1:36" ht="24" customHeight="1" x14ac:dyDescent="0.4">
      <c r="A9" s="6" t="s">
        <v>28</v>
      </c>
      <c r="B9" s="17">
        <f t="shared" ref="B9:B14" si="5">C9+D9</f>
        <v>184</v>
      </c>
      <c r="C9" s="17">
        <f t="shared" si="3"/>
        <v>184</v>
      </c>
      <c r="D9" s="17">
        <f t="shared" si="4"/>
        <v>0</v>
      </c>
      <c r="E9" s="17" t="str">
        <f>IFERROR(VLOOKUP(A9,Июнь!A:AE,31,FALSE),"")</f>
        <v/>
      </c>
      <c r="F9" s="12" t="s">
        <v>30</v>
      </c>
      <c r="G9" s="12" t="s">
        <v>30</v>
      </c>
      <c r="H9" s="12" t="s">
        <v>30</v>
      </c>
      <c r="I9" s="12" t="s">
        <v>30</v>
      </c>
      <c r="J9" s="12" t="s">
        <v>30</v>
      </c>
      <c r="K9" s="7"/>
      <c r="L9" s="7"/>
      <c r="M9" s="12" t="s">
        <v>30</v>
      </c>
      <c r="N9" s="12" t="s">
        <v>30</v>
      </c>
      <c r="O9" s="12" t="s">
        <v>30</v>
      </c>
      <c r="P9" s="12" t="s">
        <v>30</v>
      </c>
      <c r="Q9" s="12" t="s">
        <v>30</v>
      </c>
      <c r="R9" s="13"/>
      <c r="S9" s="13"/>
      <c r="T9" s="12" t="s">
        <v>30</v>
      </c>
      <c r="U9" s="12" t="s">
        <v>30</v>
      </c>
      <c r="V9" s="12" t="s">
        <v>30</v>
      </c>
      <c r="W9" s="12" t="s">
        <v>30</v>
      </c>
      <c r="X9" s="12" t="s">
        <v>30</v>
      </c>
      <c r="Y9" s="13"/>
      <c r="Z9" s="13"/>
      <c r="AA9" s="12" t="s">
        <v>30</v>
      </c>
      <c r="AB9" s="12" t="s">
        <v>30</v>
      </c>
      <c r="AC9" s="12" t="s">
        <v>30</v>
      </c>
      <c r="AD9" s="12" t="s">
        <v>30</v>
      </c>
      <c r="AE9" s="12" t="s">
        <v>30</v>
      </c>
      <c r="AF9" s="13"/>
      <c r="AG9" s="13"/>
      <c r="AH9" s="12" t="s">
        <v>30</v>
      </c>
      <c r="AI9" s="12" t="s">
        <v>30</v>
      </c>
      <c r="AJ9" s="12" t="s">
        <v>30</v>
      </c>
    </row>
    <row r="10" spans="1:36" ht="24" customHeight="1" x14ac:dyDescent="0.4">
      <c r="A10" s="6" t="s">
        <v>29</v>
      </c>
      <c r="B10" s="17">
        <f t="shared" si="5"/>
        <v>184</v>
      </c>
      <c r="C10" s="17">
        <f t="shared" si="3"/>
        <v>184</v>
      </c>
      <c r="D10" s="17">
        <f t="shared" si="4"/>
        <v>0</v>
      </c>
      <c r="E10" s="17" t="str">
        <f>IFERROR(VLOOKUP(A10,Июнь!A:AE,31,FALSE),"")</f>
        <v/>
      </c>
      <c r="F10" s="12" t="s">
        <v>30</v>
      </c>
      <c r="G10" s="12" t="s">
        <v>30</v>
      </c>
      <c r="H10" s="12" t="s">
        <v>30</v>
      </c>
      <c r="I10" s="12" t="s">
        <v>30</v>
      </c>
      <c r="J10" s="12" t="s">
        <v>30</v>
      </c>
      <c r="K10" s="7"/>
      <c r="L10" s="7"/>
      <c r="M10" s="12" t="s">
        <v>30</v>
      </c>
      <c r="N10" s="12" t="s">
        <v>30</v>
      </c>
      <c r="O10" s="12" t="s">
        <v>30</v>
      </c>
      <c r="P10" s="12" t="s">
        <v>30</v>
      </c>
      <c r="Q10" s="12" t="s">
        <v>30</v>
      </c>
      <c r="R10" s="13"/>
      <c r="S10" s="13"/>
      <c r="T10" s="12" t="s">
        <v>30</v>
      </c>
      <c r="U10" s="12" t="s">
        <v>30</v>
      </c>
      <c r="V10" s="12" t="s">
        <v>30</v>
      </c>
      <c r="W10" s="12" t="s">
        <v>30</v>
      </c>
      <c r="X10" s="12" t="s">
        <v>30</v>
      </c>
      <c r="Y10" s="13"/>
      <c r="Z10" s="13"/>
      <c r="AA10" s="12" t="s">
        <v>30</v>
      </c>
      <c r="AB10" s="12" t="s">
        <v>30</v>
      </c>
      <c r="AC10" s="12" t="s">
        <v>30</v>
      </c>
      <c r="AD10" s="12" t="s">
        <v>30</v>
      </c>
      <c r="AE10" s="12" t="s">
        <v>30</v>
      </c>
      <c r="AF10" s="13"/>
      <c r="AG10" s="13"/>
      <c r="AH10" s="12" t="s">
        <v>30</v>
      </c>
      <c r="AI10" s="12" t="s">
        <v>30</v>
      </c>
      <c r="AJ10" s="12" t="s">
        <v>30</v>
      </c>
    </row>
    <row r="11" spans="1:36" ht="24" customHeight="1" x14ac:dyDescent="0.4">
      <c r="A11" s="6" t="s">
        <v>26</v>
      </c>
      <c r="B11" s="17">
        <f t="shared" si="5"/>
        <v>184</v>
      </c>
      <c r="C11" s="17">
        <f t="shared" si="3"/>
        <v>184</v>
      </c>
      <c r="D11" s="17">
        <f t="shared" si="4"/>
        <v>0</v>
      </c>
      <c r="E11" s="17" t="str">
        <f>IFERROR(VLOOKUP(A11,Июнь!A:AE,31,FALSE),"")</f>
        <v/>
      </c>
      <c r="F11" s="12" t="s">
        <v>30</v>
      </c>
      <c r="G11" s="12" t="s">
        <v>30</v>
      </c>
      <c r="H11" s="12" t="s">
        <v>30</v>
      </c>
      <c r="I11" s="12" t="s">
        <v>30</v>
      </c>
      <c r="J11" s="12" t="s">
        <v>30</v>
      </c>
      <c r="K11" s="7"/>
      <c r="L11" s="7"/>
      <c r="M11" s="12" t="s">
        <v>30</v>
      </c>
      <c r="N11" s="12" t="s">
        <v>30</v>
      </c>
      <c r="O11" s="12" t="s">
        <v>30</v>
      </c>
      <c r="P11" s="12" t="s">
        <v>30</v>
      </c>
      <c r="Q11" s="12" t="s">
        <v>30</v>
      </c>
      <c r="R11" s="13"/>
      <c r="S11" s="13"/>
      <c r="T11" s="12" t="s">
        <v>30</v>
      </c>
      <c r="U11" s="12" t="s">
        <v>30</v>
      </c>
      <c r="V11" s="12" t="s">
        <v>30</v>
      </c>
      <c r="W11" s="12" t="s">
        <v>30</v>
      </c>
      <c r="X11" s="12" t="s">
        <v>30</v>
      </c>
      <c r="Y11" s="13"/>
      <c r="Z11" s="13"/>
      <c r="AA11" s="12" t="s">
        <v>30</v>
      </c>
      <c r="AB11" s="12" t="s">
        <v>30</v>
      </c>
      <c r="AC11" s="12" t="s">
        <v>30</v>
      </c>
      <c r="AD11" s="12" t="s">
        <v>30</v>
      </c>
      <c r="AE11" s="12" t="s">
        <v>30</v>
      </c>
      <c r="AF11" s="13"/>
      <c r="AG11" s="13"/>
      <c r="AH11" s="12" t="s">
        <v>30</v>
      </c>
      <c r="AI11" s="12" t="s">
        <v>30</v>
      </c>
      <c r="AJ11" s="12" t="s">
        <v>30</v>
      </c>
    </row>
    <row r="12" spans="1:36" ht="24" customHeight="1" x14ac:dyDescent="0.4">
      <c r="A12" s="6" t="s">
        <v>27</v>
      </c>
      <c r="B12" s="17">
        <f t="shared" si="5"/>
        <v>184</v>
      </c>
      <c r="C12" s="17">
        <f t="shared" si="3"/>
        <v>184</v>
      </c>
      <c r="D12" s="17">
        <f t="shared" si="4"/>
        <v>0</v>
      </c>
      <c r="E12" s="17" t="str">
        <f>IFERROR(VLOOKUP(A12,Июнь!A:AE,31,FALSE),"")</f>
        <v/>
      </c>
      <c r="F12" s="12" t="s">
        <v>30</v>
      </c>
      <c r="G12" s="12" t="s">
        <v>30</v>
      </c>
      <c r="H12" s="12" t="s">
        <v>30</v>
      </c>
      <c r="I12" s="12" t="s">
        <v>30</v>
      </c>
      <c r="J12" s="12" t="s">
        <v>30</v>
      </c>
      <c r="K12" s="7"/>
      <c r="L12" s="7"/>
      <c r="M12" s="12" t="s">
        <v>30</v>
      </c>
      <c r="N12" s="12" t="s">
        <v>30</v>
      </c>
      <c r="O12" s="12" t="s">
        <v>30</v>
      </c>
      <c r="P12" s="12" t="s">
        <v>30</v>
      </c>
      <c r="Q12" s="12" t="s">
        <v>30</v>
      </c>
      <c r="R12" s="13"/>
      <c r="S12" s="13"/>
      <c r="T12" s="12" t="s">
        <v>30</v>
      </c>
      <c r="U12" s="12" t="s">
        <v>30</v>
      </c>
      <c r="V12" s="12" t="s">
        <v>30</v>
      </c>
      <c r="W12" s="12" t="s">
        <v>30</v>
      </c>
      <c r="X12" s="12" t="s">
        <v>30</v>
      </c>
      <c r="Y12" s="13"/>
      <c r="Z12" s="13"/>
      <c r="AA12" s="12" t="s">
        <v>30</v>
      </c>
      <c r="AB12" s="12" t="s">
        <v>30</v>
      </c>
      <c r="AC12" s="12" t="s">
        <v>30</v>
      </c>
      <c r="AD12" s="12" t="s">
        <v>30</v>
      </c>
      <c r="AE12" s="12" t="s">
        <v>30</v>
      </c>
      <c r="AF12" s="13"/>
      <c r="AG12" s="13"/>
      <c r="AH12" s="12" t="s">
        <v>30</v>
      </c>
      <c r="AI12" s="12" t="s">
        <v>30</v>
      </c>
      <c r="AJ12" s="12" t="s">
        <v>30</v>
      </c>
    </row>
    <row r="13" spans="1:36" ht="24" customHeight="1" x14ac:dyDescent="0.4">
      <c r="A13" s="6" t="s">
        <v>31</v>
      </c>
      <c r="B13" s="17">
        <f t="shared" si="5"/>
        <v>144</v>
      </c>
      <c r="C13" s="17">
        <f t="shared" si="3"/>
        <v>144</v>
      </c>
      <c r="D13" s="17">
        <f t="shared" si="4"/>
        <v>0</v>
      </c>
      <c r="E13" s="17" t="str">
        <f>IFERROR(VLOOKUP(A13,Июнь!A:AE,31,FALSE),"")</f>
        <v/>
      </c>
      <c r="F13" s="12" t="s">
        <v>30</v>
      </c>
      <c r="G13" s="12" t="s">
        <v>30</v>
      </c>
      <c r="H13" s="12" t="s">
        <v>30</v>
      </c>
      <c r="I13" s="12" t="s">
        <v>30</v>
      </c>
      <c r="J13" s="12" t="s">
        <v>30</v>
      </c>
      <c r="K13" s="7"/>
      <c r="L13" s="7"/>
      <c r="M13" s="12" t="s">
        <v>30</v>
      </c>
      <c r="N13" s="12" t="s">
        <v>30</v>
      </c>
      <c r="O13" s="12" t="s">
        <v>30</v>
      </c>
      <c r="P13" s="12" t="s">
        <v>30</v>
      </c>
      <c r="Q13" s="12" t="s">
        <v>30</v>
      </c>
      <c r="R13" s="13"/>
      <c r="S13" s="13"/>
      <c r="T13" s="14" t="s">
        <v>37</v>
      </c>
      <c r="U13" s="14" t="s">
        <v>37</v>
      </c>
      <c r="V13" s="14" t="s">
        <v>37</v>
      </c>
      <c r="W13" s="14" t="s">
        <v>37</v>
      </c>
      <c r="X13" s="14" t="s">
        <v>37</v>
      </c>
      <c r="Y13" s="13"/>
      <c r="Z13" s="13"/>
      <c r="AA13" s="12" t="s">
        <v>30</v>
      </c>
      <c r="AB13" s="12" t="s">
        <v>30</v>
      </c>
      <c r="AC13" s="12" t="s">
        <v>30</v>
      </c>
      <c r="AD13" s="12" t="s">
        <v>30</v>
      </c>
      <c r="AE13" s="12" t="s">
        <v>30</v>
      </c>
      <c r="AF13" s="13"/>
      <c r="AG13" s="13"/>
      <c r="AH13" s="12" t="s">
        <v>30</v>
      </c>
      <c r="AI13" s="12" t="s">
        <v>30</v>
      </c>
      <c r="AJ13" s="12" t="s">
        <v>30</v>
      </c>
    </row>
    <row r="14" spans="1:36" ht="24" customHeight="1" x14ac:dyDescent="0.4">
      <c r="A14" s="6" t="s">
        <v>32</v>
      </c>
      <c r="B14" s="17">
        <f t="shared" si="5"/>
        <v>184</v>
      </c>
      <c r="C14" s="17">
        <f t="shared" si="3"/>
        <v>184</v>
      </c>
      <c r="D14" s="17">
        <f t="shared" si="4"/>
        <v>0</v>
      </c>
      <c r="E14" s="17" t="str">
        <f>IFERROR(VLOOKUP(A14,Июнь!A:AE,31,FALSE),"")</f>
        <v/>
      </c>
      <c r="F14" s="12" t="s">
        <v>30</v>
      </c>
      <c r="G14" s="12" t="s">
        <v>30</v>
      </c>
      <c r="H14" s="12" t="s">
        <v>30</v>
      </c>
      <c r="I14" s="12" t="s">
        <v>30</v>
      </c>
      <c r="J14" s="12" t="s">
        <v>30</v>
      </c>
      <c r="K14" s="7"/>
      <c r="L14" s="7"/>
      <c r="M14" s="12" t="s">
        <v>30</v>
      </c>
      <c r="N14" s="12" t="s">
        <v>30</v>
      </c>
      <c r="O14" s="12" t="s">
        <v>30</v>
      </c>
      <c r="P14" s="12" t="s">
        <v>30</v>
      </c>
      <c r="Q14" s="12" t="s">
        <v>30</v>
      </c>
      <c r="R14" s="13"/>
      <c r="S14" s="13"/>
      <c r="T14" s="12" t="s">
        <v>30</v>
      </c>
      <c r="U14" s="12" t="s">
        <v>30</v>
      </c>
      <c r="V14" s="12" t="s">
        <v>30</v>
      </c>
      <c r="W14" s="12" t="s">
        <v>30</v>
      </c>
      <c r="X14" s="12" t="s">
        <v>30</v>
      </c>
      <c r="Y14" s="13"/>
      <c r="Z14" s="13"/>
      <c r="AA14" s="12" t="s">
        <v>30</v>
      </c>
      <c r="AB14" s="12" t="s">
        <v>30</v>
      </c>
      <c r="AC14" s="12" t="s">
        <v>30</v>
      </c>
      <c r="AD14" s="12" t="s">
        <v>30</v>
      </c>
      <c r="AE14" s="12" t="s">
        <v>30</v>
      </c>
      <c r="AF14" s="13"/>
      <c r="AG14" s="13"/>
      <c r="AH14" s="12" t="s">
        <v>30</v>
      </c>
      <c r="AI14" s="12" t="s">
        <v>30</v>
      </c>
      <c r="AJ14" s="12" t="s">
        <v>30</v>
      </c>
    </row>
  </sheetData>
  <mergeCells count="2">
    <mergeCell ref="B1:D1"/>
    <mergeCell ref="A1:A3"/>
  </mergeCells>
  <conditionalFormatting sqref="I4 AF5 AD5 AI6 AG6">
    <cfRule type="expression" dxfId="161" priority="46">
      <formula>$F$13=День</formula>
    </cfRule>
  </conditionalFormatting>
  <conditionalFormatting sqref="K5">
    <cfRule type="expression" dxfId="160" priority="45">
      <formula>$F$13=День</formula>
    </cfRule>
  </conditionalFormatting>
  <conditionalFormatting sqref="M7:N7">
    <cfRule type="expression" dxfId="159" priority="44">
      <formula>$F$13=День</formula>
    </cfRule>
  </conditionalFormatting>
  <conditionalFormatting sqref="O4:P4">
    <cfRule type="expression" dxfId="158" priority="43">
      <formula>$F$13=День</formula>
    </cfRule>
  </conditionalFormatting>
  <conditionalFormatting sqref="Q5">
    <cfRule type="expression" dxfId="157" priority="42">
      <formula>$F$13=День</formula>
    </cfRule>
  </conditionalFormatting>
  <conditionalFormatting sqref="J5">
    <cfRule type="expression" dxfId="156" priority="26">
      <formula>$F$13=День</formula>
    </cfRule>
  </conditionalFormatting>
  <conditionalFormatting sqref="K6">
    <cfRule type="expression" dxfId="155" priority="25">
      <formula>$F$13=День</formula>
    </cfRule>
  </conditionalFormatting>
  <conditionalFormatting sqref="L6">
    <cfRule type="expression" dxfId="154" priority="24">
      <formula>$F$13=День</formula>
    </cfRule>
  </conditionalFormatting>
  <conditionalFormatting sqref="AH6">
    <cfRule type="expression" dxfId="153" priority="18">
      <formula>$F$13=День</formula>
    </cfRule>
  </conditionalFormatting>
  <conditionalFormatting sqref="F7">
    <cfRule type="expression" dxfId="152" priority="30">
      <formula>$F$13=День</formula>
    </cfRule>
  </conditionalFormatting>
  <conditionalFormatting sqref="G4">
    <cfRule type="expression" dxfId="151" priority="29">
      <formula>$F$13=День</formula>
    </cfRule>
  </conditionalFormatting>
  <conditionalFormatting sqref="H4">
    <cfRule type="expression" dxfId="150" priority="28">
      <formula>$F$13=День</formula>
    </cfRule>
  </conditionalFormatting>
  <conditionalFormatting sqref="I5">
    <cfRule type="expression" dxfId="149" priority="27">
      <formula>$F$13=День</formula>
    </cfRule>
  </conditionalFormatting>
  <conditionalFormatting sqref="R5">
    <cfRule type="expression" dxfId="148" priority="7">
      <formula>$F$13=День</formula>
    </cfRule>
  </conditionalFormatting>
  <conditionalFormatting sqref="AE5">
    <cfRule type="expression" dxfId="147" priority="16">
      <formula>$F$13=День</formula>
    </cfRule>
  </conditionalFormatting>
  <conditionalFormatting sqref="AB7:AC7">
    <cfRule type="expression" dxfId="146" priority="15">
      <formula>$F$13=День</formula>
    </cfRule>
  </conditionalFormatting>
  <conditionalFormatting sqref="AA7">
    <cfRule type="expression" dxfId="145" priority="14">
      <formula>$F$13=День</formula>
    </cfRule>
  </conditionalFormatting>
  <conditionalFormatting sqref="Y6:Z6">
    <cfRule type="expression" dxfId="144" priority="13">
      <formula>$F$13=День</formula>
    </cfRule>
  </conditionalFormatting>
  <conditionalFormatting sqref="X6">
    <cfRule type="expression" dxfId="143" priority="12">
      <formula>$F$13=День</formula>
    </cfRule>
  </conditionalFormatting>
  <conditionalFormatting sqref="V5:W5">
    <cfRule type="expression" dxfId="142" priority="11">
      <formula>$F$13=День</formula>
    </cfRule>
  </conditionalFormatting>
  <conditionalFormatting sqref="U5">
    <cfRule type="expression" dxfId="141" priority="10">
      <formula>$F$13=День</formula>
    </cfRule>
  </conditionalFormatting>
  <conditionalFormatting sqref="T7">
    <cfRule type="expression" dxfId="140" priority="9">
      <formula>$F$13=День</formula>
    </cfRule>
  </conditionalFormatting>
  <conditionalFormatting sqref="S6">
    <cfRule type="expression" dxfId="139" priority="8">
      <formula>$F$13=День</formula>
    </cfRule>
  </conditionalFormatting>
  <conditionalFormatting sqref="AJ7">
    <cfRule type="expression" dxfId="138" priority="6">
      <formula>$F$13=День</formula>
    </cfRule>
  </conditionalFormatting>
  <conditionalFormatting sqref="V8">
    <cfRule type="expression" dxfId="137" priority="5">
      <formula>$F$13=День</formula>
    </cfRule>
  </conditionalFormatting>
  <conditionalFormatting sqref="U8">
    <cfRule type="expression" dxfId="136" priority="4">
      <formula>$F$13=День</formula>
    </cfRule>
  </conditionalFormatting>
  <conditionalFormatting sqref="AD8">
    <cfRule type="expression" dxfId="135" priority="3">
      <formula>$F$13=День</formula>
    </cfRule>
  </conditionalFormatting>
  <conditionalFormatting sqref="AC8">
    <cfRule type="expression" dxfId="134" priority="2">
      <formula>$F$13=День</formula>
    </cfRule>
  </conditionalFormatting>
  <conditionalFormatting sqref="AJ8">
    <cfRule type="expression" dxfId="133" priority="1">
      <formula>$F$13=День</formula>
    </cfRule>
  </conditionalFormatting>
  <pageMargins left="0.7" right="0.7" top="0.75" bottom="0.75" header="0.3" footer="0.3"/>
  <pageSetup paperSize="9" scale="4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B911-1380-436B-BD7D-B826610F37FF}">
  <dimension ref="A1:AJ15"/>
  <sheetViews>
    <sheetView zoomScale="85" zoomScaleNormal="85" workbookViewId="0">
      <selection activeCell="K15" sqref="J15:K15"/>
    </sheetView>
  </sheetViews>
  <sheetFormatPr defaultColWidth="7" defaultRowHeight="24" customHeight="1" x14ac:dyDescent="0.4"/>
  <cols>
    <col min="1" max="1" width="21.53515625" bestFit="1" customWidth="1"/>
    <col min="2" max="2" width="6" bestFit="1" customWidth="1"/>
    <col min="3" max="3" width="5.53515625" bestFit="1" customWidth="1"/>
    <col min="4" max="4" width="5.3046875" bestFit="1" customWidth="1"/>
    <col min="5" max="5" width="7.3046875" hidden="1" customWidth="1"/>
    <col min="6" max="6" width="7.3046875" bestFit="1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Июль!AJ1</f>
        <v>45504</v>
      </c>
      <c r="F1" s="15">
        <f>E1+1</f>
        <v>45505</v>
      </c>
      <c r="G1" s="15">
        <f>F1+1</f>
        <v>45506</v>
      </c>
      <c r="H1" s="15">
        <f t="shared" ref="H1" si="0">G1+1</f>
        <v>45507</v>
      </c>
      <c r="I1" s="15">
        <f t="shared" ref="I1" si="1">H1+1</f>
        <v>45508</v>
      </c>
      <c r="J1" s="15">
        <f t="shared" ref="J1" si="2">I1+1</f>
        <v>45509</v>
      </c>
      <c r="K1" s="15">
        <f t="shared" ref="K1" si="3">J1+1</f>
        <v>45510</v>
      </c>
      <c r="L1" s="15">
        <f t="shared" ref="L1" si="4">K1+1</f>
        <v>45511</v>
      </c>
      <c r="M1" s="15">
        <f t="shared" ref="M1" si="5">L1+1</f>
        <v>45512</v>
      </c>
      <c r="N1" s="15">
        <f t="shared" ref="N1" si="6">M1+1</f>
        <v>45513</v>
      </c>
      <c r="O1" s="15">
        <f t="shared" ref="O1" si="7">N1+1</f>
        <v>45514</v>
      </c>
      <c r="P1" s="15">
        <f t="shared" ref="P1" si="8">O1+1</f>
        <v>45515</v>
      </c>
      <c r="Q1" s="15">
        <f t="shared" ref="Q1" si="9">P1+1</f>
        <v>45516</v>
      </c>
      <c r="R1" s="15">
        <f t="shared" ref="R1" si="10">Q1+1</f>
        <v>45517</v>
      </c>
      <c r="S1" s="15">
        <f t="shared" ref="S1" si="11">R1+1</f>
        <v>45518</v>
      </c>
      <c r="T1" s="15">
        <f t="shared" ref="T1" si="12">S1+1</f>
        <v>45519</v>
      </c>
      <c r="U1" s="15">
        <f t="shared" ref="U1" si="13">T1+1</f>
        <v>45520</v>
      </c>
      <c r="V1" s="15">
        <f t="shared" ref="V1" si="14">U1+1</f>
        <v>45521</v>
      </c>
      <c r="W1" s="15">
        <f t="shared" ref="W1" si="15">V1+1</f>
        <v>45522</v>
      </c>
      <c r="X1" s="15">
        <f t="shared" ref="X1" si="16">W1+1</f>
        <v>45523</v>
      </c>
      <c r="Y1" s="15">
        <f t="shared" ref="Y1" si="17">X1+1</f>
        <v>45524</v>
      </c>
      <c r="Z1" s="15">
        <f t="shared" ref="Z1" si="18">Y1+1</f>
        <v>45525</v>
      </c>
      <c r="AA1" s="15">
        <f t="shared" ref="AA1" si="19">Z1+1</f>
        <v>45526</v>
      </c>
      <c r="AB1" s="15">
        <f t="shared" ref="AB1" si="20">AA1+1</f>
        <v>45527</v>
      </c>
      <c r="AC1" s="15">
        <f t="shared" ref="AC1" si="21">AB1+1</f>
        <v>45528</v>
      </c>
      <c r="AD1" s="15">
        <f t="shared" ref="AD1" si="22">AC1+1</f>
        <v>45529</v>
      </c>
      <c r="AE1" s="15">
        <f t="shared" ref="AE1" si="23">AD1+1</f>
        <v>45530</v>
      </c>
      <c r="AF1" s="15">
        <f t="shared" ref="AF1" si="24">AE1+1</f>
        <v>45531</v>
      </c>
      <c r="AG1" s="15">
        <f t="shared" ref="AG1" si="25">AF1+1</f>
        <v>45532</v>
      </c>
      <c r="AH1" s="15">
        <f t="shared" ref="AH1" si="26">AG1+1</f>
        <v>45533</v>
      </c>
      <c r="AI1" s="15">
        <f t="shared" ref="AI1" si="27">AH1+1</f>
        <v>45534</v>
      </c>
      <c r="AJ1" s="15">
        <f t="shared" ref="AJ1" si="28">AI1+1</f>
        <v>45535</v>
      </c>
    </row>
    <row r="2" spans="1:36" ht="24" customHeight="1" x14ac:dyDescent="0.4">
      <c r="A2" s="59"/>
      <c r="B2" s="24" t="s">
        <v>34</v>
      </c>
      <c r="C2" s="24" t="s">
        <v>35</v>
      </c>
      <c r="D2" s="24" t="s">
        <v>36</v>
      </c>
      <c r="E2" s="16" t="str">
        <f>VLOOKUP(WEEKDAY(E1,2),Шаблон!$AL$3:$AN$9,3,FALSE)</f>
        <v>ср</v>
      </c>
      <c r="F2" s="16" t="str">
        <f>VLOOKUP(WEEKDAY(F1,2),Шаблон!$AL$3:$AN$9,3,FALSE)</f>
        <v>чт</v>
      </c>
      <c r="G2" s="16" t="str">
        <f>VLOOKUP(WEEKDAY(G1,2),Шаблон!$AL$3:$AN$9,3,FALSE)</f>
        <v>пт</v>
      </c>
      <c r="H2" s="16" t="str">
        <f>VLOOKUP(WEEKDAY(H1,2),Шаблон!$AL$3:$AN$9,3,FALSE)</f>
        <v>сб</v>
      </c>
      <c r="I2" s="16" t="str">
        <f>VLOOKUP(WEEKDAY(I1,2),Шаблон!$AL$3:$AN$9,3,FALSE)</f>
        <v>вс</v>
      </c>
      <c r="J2" s="16" t="str">
        <f>VLOOKUP(WEEKDAY(J1,2),Шаблон!$AL$3:$AN$9,3,FALSE)</f>
        <v>пн</v>
      </c>
      <c r="K2" s="16" t="str">
        <f>VLOOKUP(WEEKDAY(K1,2),Шаблон!$AL$3:$AN$9,3,FALSE)</f>
        <v>вт</v>
      </c>
      <c r="L2" s="16" t="str">
        <f>VLOOKUP(WEEKDAY(L1,2),Шаблон!$AL$3:$AN$9,3,FALSE)</f>
        <v>ср</v>
      </c>
      <c r="M2" s="16" t="str">
        <f>VLOOKUP(WEEKDAY(M1,2),Шаблон!$AL$3:$AN$9,3,FALSE)</f>
        <v>чт</v>
      </c>
      <c r="N2" s="16" t="str">
        <f>VLOOKUP(WEEKDAY(N1,2),Шаблон!$AL$3:$AN$9,3,FALSE)</f>
        <v>пт</v>
      </c>
      <c r="O2" s="16" t="str">
        <f>VLOOKUP(WEEKDAY(O1,2),Шаблон!$AL$3:$AN$9,3,FALSE)</f>
        <v>сб</v>
      </c>
      <c r="P2" s="16" t="str">
        <f>VLOOKUP(WEEKDAY(P1,2),Шаблон!$AL$3:$AN$9,3,FALSE)</f>
        <v>вс</v>
      </c>
      <c r="Q2" s="16" t="str">
        <f>VLOOKUP(WEEKDAY(Q1,2),Шаблон!$AL$3:$AN$9,3,FALSE)</f>
        <v>пн</v>
      </c>
      <c r="R2" s="16" t="str">
        <f>VLOOKUP(WEEKDAY(R1,2),Шаблон!$AL$3:$AN$9,3,FALSE)</f>
        <v>вт</v>
      </c>
      <c r="S2" s="16" t="str">
        <f>VLOOKUP(WEEKDAY(S1,2),Шаблон!$AL$3:$AN$9,3,FALSE)</f>
        <v>ср</v>
      </c>
      <c r="T2" s="16" t="str">
        <f>VLOOKUP(WEEKDAY(T1,2),Шаблон!$AL$3:$AN$9,3,FALSE)</f>
        <v>чт</v>
      </c>
      <c r="U2" s="16" t="str">
        <f>VLOOKUP(WEEKDAY(U1,2),Шаблон!$AL$3:$AN$9,3,FALSE)</f>
        <v>пт</v>
      </c>
      <c r="V2" s="16" t="str">
        <f>VLOOKUP(WEEKDAY(V1,2),Шаблон!$AL$3:$AN$9,3,FALSE)</f>
        <v>сб</v>
      </c>
      <c r="W2" s="16" t="str">
        <f>VLOOKUP(WEEKDAY(W1,2),Шаблон!$AL$3:$AN$9,3,FALSE)</f>
        <v>вс</v>
      </c>
      <c r="X2" s="16" t="str">
        <f>VLOOKUP(WEEKDAY(X1,2),Шаблон!$AL$3:$AN$9,3,FALSE)</f>
        <v>пн</v>
      </c>
      <c r="Y2" s="16" t="str">
        <f>VLOOKUP(WEEKDAY(Y1,2),Шаблон!$AL$3:$AN$9,3,FALSE)</f>
        <v>вт</v>
      </c>
      <c r="Z2" s="16" t="str">
        <f>VLOOKUP(WEEKDAY(Z1,2),Шаблон!$AL$3:$AN$9,3,FALSE)</f>
        <v>ср</v>
      </c>
      <c r="AA2" s="16" t="str">
        <f>VLOOKUP(WEEKDAY(AA1,2),Шаблон!$AL$3:$AN$9,3,FALSE)</f>
        <v>чт</v>
      </c>
      <c r="AB2" s="16" t="str">
        <f>VLOOKUP(WEEKDAY(AB1,2),Шаблон!$AL$3:$AN$9,3,FALSE)</f>
        <v>пт</v>
      </c>
      <c r="AC2" s="16" t="str">
        <f>VLOOKUP(WEEKDAY(AC1,2),Шаблон!$AL$3:$AN$9,3,FALSE)</f>
        <v>сб</v>
      </c>
      <c r="AD2" s="16" t="str">
        <f>VLOOKUP(WEEKDAY(AD1,2),Шаблон!$AL$3:$AN$9,3,FALSE)</f>
        <v>вс</v>
      </c>
      <c r="AE2" s="16" t="str">
        <f>VLOOKUP(WEEKDAY(AE1,2),Шаблон!$AL$3:$AN$9,3,FALSE)</f>
        <v>пн</v>
      </c>
      <c r="AF2" s="16" t="str">
        <f>VLOOKUP(WEEKDAY(AF1,2),Шаблон!$AL$3:$AN$9,3,FALSE)</f>
        <v>вт</v>
      </c>
      <c r="AG2" s="16" t="str">
        <f>VLOOKUP(WEEKDAY(AG1,2),Шаблон!$AL$3:$AN$9,3,FALSE)</f>
        <v>ср</v>
      </c>
      <c r="AH2" s="16" t="str">
        <f>VLOOKUP(WEEKDAY(AH1,2),Шаблон!$AL$3:$AN$9,3,FALSE)</f>
        <v>чт</v>
      </c>
      <c r="AI2" s="16" t="str">
        <f>VLOOKUP(WEEKDAY(AI1,2),Шаблон!$AL$3:$AN$9,3,FALSE)</f>
        <v>пт</v>
      </c>
      <c r="AJ2" s="16" t="str">
        <f>VLOOKUP(WEEKDAY(AJ1,2),Шаблон!$AL$3:$AN$9,3,FALSE)</f>
        <v>сб</v>
      </c>
    </row>
    <row r="3" spans="1:36" ht="24" customHeight="1" x14ac:dyDescent="0.4">
      <c r="A3" s="60"/>
      <c r="B3" s="24">
        <f>SUM(B4:B20)</f>
        <v>1773</v>
      </c>
      <c r="C3" s="24">
        <f t="shared" ref="C3:D3" si="29">SUM(C4:C20)</f>
        <v>1525</v>
      </c>
      <c r="D3" s="24">
        <f t="shared" si="29"/>
        <v>248</v>
      </c>
      <c r="E3" s="24"/>
      <c r="F3" s="23">
        <f>COUNTIF(F4:F20,"Ночь")*11+COUNTIF(F4:F20,"День")*11+COUNTIF(F4:F20,"Пятид")*8</f>
        <v>70</v>
      </c>
      <c r="G3" s="23">
        <f t="shared" ref="G3:AJ3" si="30">COUNTIF(G4:G20,"Ночь")*11+COUNTIF(G4:G20,"День")*11+COUNTIF(G4:G20,"Пятид")*8</f>
        <v>70</v>
      </c>
      <c r="H3" s="23">
        <f t="shared" si="30"/>
        <v>22</v>
      </c>
      <c r="I3" s="23">
        <f t="shared" si="30"/>
        <v>22</v>
      </c>
      <c r="J3" s="23">
        <f t="shared" si="30"/>
        <v>54</v>
      </c>
      <c r="K3" s="23">
        <f t="shared" si="30"/>
        <v>54</v>
      </c>
      <c r="L3" s="23">
        <f t="shared" si="30"/>
        <v>54</v>
      </c>
      <c r="M3" s="23">
        <f t="shared" si="30"/>
        <v>54</v>
      </c>
      <c r="N3" s="23">
        <f t="shared" si="30"/>
        <v>54</v>
      </c>
      <c r="O3" s="23">
        <f t="shared" si="30"/>
        <v>22</v>
      </c>
      <c r="P3" s="23">
        <f t="shared" si="30"/>
        <v>33</v>
      </c>
      <c r="Q3" s="23">
        <f t="shared" si="30"/>
        <v>54</v>
      </c>
      <c r="R3" s="23">
        <f t="shared" si="30"/>
        <v>70</v>
      </c>
      <c r="S3" s="23">
        <f t="shared" si="30"/>
        <v>70</v>
      </c>
      <c r="T3" s="23">
        <f t="shared" si="30"/>
        <v>70</v>
      </c>
      <c r="U3" s="23">
        <f t="shared" si="30"/>
        <v>70</v>
      </c>
      <c r="V3" s="23">
        <f t="shared" si="30"/>
        <v>22</v>
      </c>
      <c r="W3" s="23">
        <f t="shared" si="30"/>
        <v>22</v>
      </c>
      <c r="X3" s="23">
        <f t="shared" si="30"/>
        <v>86</v>
      </c>
      <c r="Y3" s="23">
        <f t="shared" si="30"/>
        <v>86</v>
      </c>
      <c r="Z3" s="23">
        <f t="shared" si="30"/>
        <v>86</v>
      </c>
      <c r="AA3" s="23">
        <f t="shared" si="30"/>
        <v>78</v>
      </c>
      <c r="AB3" s="23">
        <f t="shared" si="30"/>
        <v>78</v>
      </c>
      <c r="AC3" s="23">
        <f t="shared" si="30"/>
        <v>22</v>
      </c>
      <c r="AD3" s="23">
        <f t="shared" si="30"/>
        <v>22</v>
      </c>
      <c r="AE3" s="23">
        <f t="shared" si="30"/>
        <v>78</v>
      </c>
      <c r="AF3" s="23">
        <f t="shared" si="30"/>
        <v>78</v>
      </c>
      <c r="AG3" s="23">
        <f t="shared" si="30"/>
        <v>86</v>
      </c>
      <c r="AH3" s="23">
        <f t="shared" si="30"/>
        <v>86</v>
      </c>
      <c r="AI3" s="23">
        <f t="shared" si="30"/>
        <v>78</v>
      </c>
      <c r="AJ3" s="23">
        <f t="shared" si="30"/>
        <v>22</v>
      </c>
    </row>
    <row r="4" spans="1:36" ht="24" customHeight="1" x14ac:dyDescent="0.4">
      <c r="A4" s="6" t="s">
        <v>23</v>
      </c>
      <c r="B4" s="24">
        <f>C4+D4</f>
        <v>96</v>
      </c>
      <c r="C4" s="24">
        <f>COUNTIF(F4:AJ4,"День")*11+COUNTIF(F4:AJ4,"Пятид")*8+
IF(E4="Ночь",2,0)+IF($AJ$1="",COUNTIF(F4:AH4,"Ночь")*3+IF(AI4="Ночь",1,0),COUNTIF(F4:AI4,"Ночь")*3+IF(AJ4="Ночь",1,0))</f>
        <v>58</v>
      </c>
      <c r="D4" s="24">
        <f>IF(E4="Ночь",6,0)+IF($AJ$1="",COUNTIF(F4:AH4,"Ночь")*8+IF(AI4="Ночь",2,0),COUNTIF(F4:AI4,"Ночь")*8+IF(AJ4="Ночь",2,0))</f>
        <v>38</v>
      </c>
      <c r="E4" s="24" t="str">
        <f>IFERROR(VLOOKUP(A4,Июль!A:AJ,36,FALSE),"")</f>
        <v>Ночь</v>
      </c>
      <c r="F4" s="7"/>
      <c r="G4" s="7"/>
      <c r="H4" s="7"/>
      <c r="I4" s="7"/>
      <c r="J4" s="8" t="s">
        <v>5</v>
      </c>
      <c r="K4" s="8" t="s">
        <v>5</v>
      </c>
      <c r="L4" s="7"/>
      <c r="M4" s="9" t="s">
        <v>6</v>
      </c>
      <c r="N4" s="9" t="s">
        <v>6</v>
      </c>
      <c r="O4" s="13"/>
      <c r="P4" s="13"/>
      <c r="Q4" s="13"/>
      <c r="R4" s="7"/>
      <c r="S4" s="9" t="s">
        <v>6</v>
      </c>
      <c r="T4" s="9" t="s">
        <v>6</v>
      </c>
      <c r="U4" s="7"/>
      <c r="V4" s="7"/>
      <c r="W4" s="8" t="s">
        <v>5</v>
      </c>
      <c r="X4" s="8" t="s">
        <v>5</v>
      </c>
      <c r="Y4" s="13"/>
      <c r="Z4" s="14" t="s">
        <v>37</v>
      </c>
      <c r="AA4" s="14" t="s">
        <v>37</v>
      </c>
      <c r="AB4" s="14" t="s">
        <v>37</v>
      </c>
      <c r="AC4" s="14" t="s">
        <v>37</v>
      </c>
      <c r="AD4" s="14" t="s">
        <v>37</v>
      </c>
      <c r="AE4" s="14" t="s">
        <v>37</v>
      </c>
      <c r="AF4" s="14" t="s">
        <v>37</v>
      </c>
      <c r="AG4" s="14" t="s">
        <v>37</v>
      </c>
      <c r="AH4" s="14" t="s">
        <v>37</v>
      </c>
      <c r="AI4" s="14" t="s">
        <v>37</v>
      </c>
      <c r="AJ4" s="14" t="s">
        <v>37</v>
      </c>
    </row>
    <row r="5" spans="1:36" ht="24" customHeight="1" x14ac:dyDescent="0.4">
      <c r="A5" s="6" t="s">
        <v>24</v>
      </c>
      <c r="B5" s="24">
        <f t="shared" ref="B5:B13" si="31">C5+D5</f>
        <v>165</v>
      </c>
      <c r="C5" s="28">
        <f t="shared" ref="C5:C15" si="32">COUNTIF(F5:AJ5,"День")*11+COUNTIF(F5:AJ5,"Пятид")*8+
IF(E5="Ночь",2,0)+IF($AJ$1="",COUNTIF(F5:AH5,"Ночь")*3+IF(AI5="Ночь",1,0),COUNTIF(F5:AI5,"Ночь")*3+IF(AJ5="Ночь",1,0))</f>
        <v>61</v>
      </c>
      <c r="D5" s="28">
        <f t="shared" ref="D5:D15" si="33">IF(E5="Ночь",6,0)+IF($AJ$1="",COUNTIF(F5:AH5,"Ночь")*8+IF(AI5="Ночь",2,0),COUNTIF(F5:AI5,"Ночь")*8+IF(AJ5="Ночь",2,0))</f>
        <v>104</v>
      </c>
      <c r="E5" s="24">
        <f>IFERROR(VLOOKUP(A5,Июль!A:AJ,36,FALSE),"")</f>
        <v>0</v>
      </c>
      <c r="F5" s="9" t="s">
        <v>6</v>
      </c>
      <c r="G5" s="9" t="s">
        <v>6</v>
      </c>
      <c r="H5" s="9" t="s">
        <v>6</v>
      </c>
      <c r="I5" s="7"/>
      <c r="J5" s="7"/>
      <c r="K5" s="7"/>
      <c r="L5" s="8" t="s">
        <v>5</v>
      </c>
      <c r="M5" s="8" t="s">
        <v>5</v>
      </c>
      <c r="N5" s="13"/>
      <c r="O5" s="9" t="s">
        <v>6</v>
      </c>
      <c r="P5" s="9" t="s">
        <v>6</v>
      </c>
      <c r="Q5" s="13"/>
      <c r="R5" s="7"/>
      <c r="S5" s="7"/>
      <c r="T5" s="7"/>
      <c r="U5" s="9" t="s">
        <v>6</v>
      </c>
      <c r="V5" s="9" t="s">
        <v>6</v>
      </c>
      <c r="W5" s="7"/>
      <c r="X5" s="7"/>
      <c r="Y5" s="9" t="s">
        <v>6</v>
      </c>
      <c r="Z5" s="9" t="s">
        <v>6</v>
      </c>
      <c r="AA5" s="7"/>
      <c r="AB5" s="7"/>
      <c r="AC5" s="9" t="s">
        <v>6</v>
      </c>
      <c r="AD5" s="9" t="s">
        <v>6</v>
      </c>
      <c r="AE5" s="7"/>
      <c r="AF5" s="7"/>
      <c r="AG5" s="9" t="s">
        <v>6</v>
      </c>
      <c r="AH5" s="9" t="s">
        <v>6</v>
      </c>
      <c r="AI5" s="7"/>
      <c r="AJ5" s="7"/>
    </row>
    <row r="6" spans="1:36" ht="24" customHeight="1" x14ac:dyDescent="0.4">
      <c r="A6" s="6" t="s">
        <v>25</v>
      </c>
      <c r="B6" s="24">
        <f t="shared" si="31"/>
        <v>179</v>
      </c>
      <c r="C6" s="28">
        <f t="shared" si="32"/>
        <v>89</v>
      </c>
      <c r="D6" s="28">
        <f t="shared" si="33"/>
        <v>90</v>
      </c>
      <c r="E6" s="24" t="str">
        <f>IFERROR(VLOOKUP(A6,Июль!A:AJ,36,FALSE),"")</f>
        <v>День</v>
      </c>
      <c r="F6" s="8" t="s">
        <v>5</v>
      </c>
      <c r="G6" s="8" t="s">
        <v>5</v>
      </c>
      <c r="H6" s="22"/>
      <c r="I6" s="9" t="s">
        <v>6</v>
      </c>
      <c r="J6" s="9" t="s">
        <v>6</v>
      </c>
      <c r="K6" s="7"/>
      <c r="L6" s="7"/>
      <c r="M6" s="7"/>
      <c r="N6" s="8" t="s">
        <v>5</v>
      </c>
      <c r="O6" s="8" t="s">
        <v>5</v>
      </c>
      <c r="P6" s="13"/>
      <c r="Q6" s="9" t="s">
        <v>6</v>
      </c>
      <c r="R6" s="9" t="s">
        <v>6</v>
      </c>
      <c r="S6" s="7"/>
      <c r="T6" s="7"/>
      <c r="U6" s="7"/>
      <c r="V6" s="8" t="s">
        <v>5</v>
      </c>
      <c r="W6" s="9" t="s">
        <v>6</v>
      </c>
      <c r="X6" s="9" t="s">
        <v>6</v>
      </c>
      <c r="Y6" s="7"/>
      <c r="Z6" s="7"/>
      <c r="AA6" s="9" t="s">
        <v>6</v>
      </c>
      <c r="AB6" s="9" t="s">
        <v>6</v>
      </c>
      <c r="AC6" s="7"/>
      <c r="AD6" s="7"/>
      <c r="AE6" s="9" t="s">
        <v>6</v>
      </c>
      <c r="AF6" s="9" t="s">
        <v>6</v>
      </c>
      <c r="AG6" s="7"/>
      <c r="AH6" s="7"/>
      <c r="AI6" s="9" t="s">
        <v>6</v>
      </c>
      <c r="AJ6" s="9" t="s">
        <v>6</v>
      </c>
    </row>
    <row r="7" spans="1:36" ht="24" customHeight="1" x14ac:dyDescent="0.4">
      <c r="A7" s="6" t="s">
        <v>22</v>
      </c>
      <c r="B7" s="24">
        <f t="shared" si="31"/>
        <v>121</v>
      </c>
      <c r="C7" s="28">
        <f t="shared" si="32"/>
        <v>105</v>
      </c>
      <c r="D7" s="28">
        <f t="shared" si="33"/>
        <v>16</v>
      </c>
      <c r="E7" s="24" t="str">
        <f>IFERROR(VLOOKUP(A7,Июль!A:AJ,36,FALSE),"")</f>
        <v>День</v>
      </c>
      <c r="F7" s="7"/>
      <c r="G7" s="7"/>
      <c r="H7" s="8" t="s">
        <v>5</v>
      </c>
      <c r="I7" s="8" t="s">
        <v>5</v>
      </c>
      <c r="J7" s="7"/>
      <c r="K7" s="9" t="s">
        <v>6</v>
      </c>
      <c r="L7" s="9" t="s">
        <v>6</v>
      </c>
      <c r="M7" s="7"/>
      <c r="N7" s="13"/>
      <c r="O7" s="13"/>
      <c r="P7" s="7"/>
      <c r="Q7" s="7"/>
      <c r="R7" s="7"/>
      <c r="S7" s="7"/>
      <c r="T7" s="7"/>
      <c r="U7" s="7"/>
      <c r="V7" s="7"/>
      <c r="W7" s="7"/>
      <c r="X7" s="7"/>
      <c r="Y7" s="8" t="s">
        <v>5</v>
      </c>
      <c r="Z7" s="8" t="s">
        <v>5</v>
      </c>
      <c r="AA7" s="7"/>
      <c r="AB7" s="7"/>
      <c r="AC7" s="8" t="s">
        <v>5</v>
      </c>
      <c r="AD7" s="8" t="s">
        <v>5</v>
      </c>
      <c r="AE7" s="7"/>
      <c r="AF7" s="7"/>
      <c r="AG7" s="8" t="s">
        <v>5</v>
      </c>
      <c r="AH7" s="8" t="s">
        <v>5</v>
      </c>
      <c r="AI7" s="7"/>
      <c r="AJ7" s="8" t="s">
        <v>5</v>
      </c>
    </row>
    <row r="8" spans="1:36" ht="24" customHeight="1" x14ac:dyDescent="0.4">
      <c r="A8" s="6" t="s">
        <v>28</v>
      </c>
      <c r="B8" s="24">
        <f t="shared" si="31"/>
        <v>136</v>
      </c>
      <c r="C8" s="28">
        <f t="shared" si="32"/>
        <v>136</v>
      </c>
      <c r="D8" s="28">
        <f t="shared" si="33"/>
        <v>0</v>
      </c>
      <c r="E8" s="24" t="str">
        <f>IFERROR(VLOOKUP(A8,Июль!A:AJ,36,FALSE),"")</f>
        <v>Пятид</v>
      </c>
      <c r="F8" s="12" t="s">
        <v>30</v>
      </c>
      <c r="G8" s="12" t="s">
        <v>30</v>
      </c>
      <c r="H8" s="7"/>
      <c r="I8" s="7"/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7"/>
      <c r="P8" s="7"/>
      <c r="Q8" s="12" t="s">
        <v>30</v>
      </c>
      <c r="R8" s="12" t="s">
        <v>30</v>
      </c>
      <c r="S8" s="12" t="s">
        <v>30</v>
      </c>
      <c r="T8" s="12" t="s">
        <v>30</v>
      </c>
      <c r="U8" s="12" t="s">
        <v>30</v>
      </c>
      <c r="V8" s="7"/>
      <c r="W8" s="7"/>
      <c r="X8" s="12" t="s">
        <v>30</v>
      </c>
      <c r="Y8" s="12" t="s">
        <v>30</v>
      </c>
      <c r="Z8" s="12" t="s">
        <v>30</v>
      </c>
      <c r="AA8" s="12" t="s">
        <v>30</v>
      </c>
      <c r="AB8" s="12" t="s">
        <v>30</v>
      </c>
      <c r="AC8" s="7"/>
      <c r="AD8" s="7"/>
      <c r="AE8" s="12" t="s">
        <v>30</v>
      </c>
      <c r="AF8" s="12" t="s">
        <v>30</v>
      </c>
      <c r="AG8" s="12" t="s">
        <v>30</v>
      </c>
      <c r="AH8" s="12" t="s">
        <v>30</v>
      </c>
      <c r="AI8" s="12" t="s">
        <v>30</v>
      </c>
      <c r="AJ8" s="7"/>
    </row>
    <row r="9" spans="1:36" ht="24" customHeight="1" x14ac:dyDescent="0.4">
      <c r="A9" s="6" t="s">
        <v>29</v>
      </c>
      <c r="B9" s="24">
        <f t="shared" si="31"/>
        <v>96</v>
      </c>
      <c r="C9" s="28">
        <f t="shared" si="32"/>
        <v>96</v>
      </c>
      <c r="D9" s="28">
        <f t="shared" si="33"/>
        <v>0</v>
      </c>
      <c r="E9" s="24" t="str">
        <f>IFERROR(VLOOKUP(A9,Июль!A:AJ,36,FALSE),"")</f>
        <v>Пятид</v>
      </c>
      <c r="F9" s="12" t="s">
        <v>30</v>
      </c>
      <c r="G9" s="12" t="s">
        <v>30</v>
      </c>
      <c r="H9" s="7"/>
      <c r="I9" s="7"/>
      <c r="J9" s="14" t="s">
        <v>37</v>
      </c>
      <c r="K9" s="14" t="s">
        <v>37</v>
      </c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14" t="s">
        <v>37</v>
      </c>
      <c r="R9" s="14" t="s">
        <v>37</v>
      </c>
      <c r="S9" s="14" t="s">
        <v>37</v>
      </c>
      <c r="T9" s="14" t="s">
        <v>37</v>
      </c>
      <c r="U9" s="14" t="s">
        <v>37</v>
      </c>
      <c r="V9" s="7"/>
      <c r="W9" s="7"/>
      <c r="X9" s="12" t="s">
        <v>30</v>
      </c>
      <c r="Y9" s="12" t="s">
        <v>30</v>
      </c>
      <c r="Z9" s="12" t="s">
        <v>30</v>
      </c>
      <c r="AA9" s="12" t="s">
        <v>30</v>
      </c>
      <c r="AB9" s="12" t="s">
        <v>30</v>
      </c>
      <c r="AC9" s="7"/>
      <c r="AD9" s="7"/>
      <c r="AE9" s="12" t="s">
        <v>30</v>
      </c>
      <c r="AF9" s="12" t="s">
        <v>30</v>
      </c>
      <c r="AG9" s="12" t="s">
        <v>30</v>
      </c>
      <c r="AH9" s="12" t="s">
        <v>30</v>
      </c>
      <c r="AI9" s="12" t="s">
        <v>30</v>
      </c>
      <c r="AJ9" s="7"/>
    </row>
    <row r="10" spans="1:36" ht="24" customHeight="1" x14ac:dyDescent="0.4">
      <c r="A10" s="6" t="s">
        <v>26</v>
      </c>
      <c r="B10" s="24">
        <f t="shared" si="31"/>
        <v>199</v>
      </c>
      <c r="C10" s="28">
        <f t="shared" si="32"/>
        <v>199</v>
      </c>
      <c r="D10" s="28">
        <f t="shared" si="33"/>
        <v>0</v>
      </c>
      <c r="E10" s="24" t="str">
        <f>IFERROR(VLOOKUP(A10,Июль!A:AJ,36,FALSE),"")</f>
        <v>Пятид</v>
      </c>
      <c r="F10" s="12" t="s">
        <v>30</v>
      </c>
      <c r="G10" s="12" t="s">
        <v>30</v>
      </c>
      <c r="H10" s="7"/>
      <c r="I10" s="7"/>
      <c r="J10" s="12" t="s">
        <v>30</v>
      </c>
      <c r="K10" s="12" t="s">
        <v>30</v>
      </c>
      <c r="L10" s="12" t="s">
        <v>30</v>
      </c>
      <c r="M10" s="12" t="s">
        <v>30</v>
      </c>
      <c r="N10" s="12" t="s">
        <v>30</v>
      </c>
      <c r="O10" s="7"/>
      <c r="P10" s="25" t="s">
        <v>5</v>
      </c>
      <c r="Q10" s="12" t="s">
        <v>30</v>
      </c>
      <c r="R10" s="8" t="s">
        <v>5</v>
      </c>
      <c r="S10" s="12" t="s">
        <v>30</v>
      </c>
      <c r="T10" s="12" t="s">
        <v>30</v>
      </c>
      <c r="U10" s="8" t="s">
        <v>5</v>
      </c>
      <c r="V10" s="7"/>
      <c r="W10" s="7"/>
      <c r="X10" s="12" t="s">
        <v>30</v>
      </c>
      <c r="Y10" s="12" t="s">
        <v>30</v>
      </c>
      <c r="Z10" s="12" t="s">
        <v>30</v>
      </c>
      <c r="AA10" s="12" t="s">
        <v>30</v>
      </c>
      <c r="AB10" s="8" t="s">
        <v>5</v>
      </c>
      <c r="AC10" s="7"/>
      <c r="AD10" s="7"/>
      <c r="AE10" s="12" t="s">
        <v>30</v>
      </c>
      <c r="AF10" s="8" t="s">
        <v>5</v>
      </c>
      <c r="AG10" s="12" t="s">
        <v>30</v>
      </c>
      <c r="AH10" s="12" t="s">
        <v>30</v>
      </c>
      <c r="AI10" s="12" t="s">
        <v>30</v>
      </c>
      <c r="AJ10" s="7"/>
    </row>
    <row r="11" spans="1:36" ht="24" customHeight="1" x14ac:dyDescent="0.4">
      <c r="A11" s="6" t="s">
        <v>27</v>
      </c>
      <c r="B11" s="24">
        <f t="shared" si="31"/>
        <v>176</v>
      </c>
      <c r="C11" s="28">
        <f t="shared" si="32"/>
        <v>176</v>
      </c>
      <c r="D11" s="28">
        <f t="shared" si="33"/>
        <v>0</v>
      </c>
      <c r="E11" s="24" t="str">
        <f>IFERROR(VLOOKUP(A11,Июль!A:AJ,36,FALSE),"")</f>
        <v>Пятид</v>
      </c>
      <c r="F11" s="12" t="s">
        <v>30</v>
      </c>
      <c r="G11" s="12" t="s">
        <v>30</v>
      </c>
      <c r="H11" s="7"/>
      <c r="I11" s="7"/>
      <c r="J11" s="12" t="s">
        <v>30</v>
      </c>
      <c r="K11" s="12" t="s">
        <v>30</v>
      </c>
      <c r="L11" s="12" t="s">
        <v>30</v>
      </c>
      <c r="M11" s="12" t="s">
        <v>30</v>
      </c>
      <c r="N11" s="12" t="s">
        <v>30</v>
      </c>
      <c r="O11" s="7"/>
      <c r="P11" s="7"/>
      <c r="Q11" s="12" t="s">
        <v>30</v>
      </c>
      <c r="R11" s="12" t="s">
        <v>30</v>
      </c>
      <c r="S11" s="12" t="s">
        <v>30</v>
      </c>
      <c r="T11" s="12" t="s">
        <v>30</v>
      </c>
      <c r="U11" s="12" t="s">
        <v>30</v>
      </c>
      <c r="V11" s="7"/>
      <c r="W11" s="7"/>
      <c r="X11" s="12" t="s">
        <v>30</v>
      </c>
      <c r="Y11" s="12" t="s">
        <v>30</v>
      </c>
      <c r="Z11" s="12" t="s">
        <v>30</v>
      </c>
      <c r="AA11" s="12" t="s">
        <v>30</v>
      </c>
      <c r="AB11" s="12" t="s">
        <v>30</v>
      </c>
      <c r="AC11" s="7"/>
      <c r="AD11" s="7"/>
      <c r="AE11" s="12" t="s">
        <v>30</v>
      </c>
      <c r="AF11" s="12" t="s">
        <v>30</v>
      </c>
      <c r="AG11" s="12" t="s">
        <v>30</v>
      </c>
      <c r="AH11" s="12" t="s">
        <v>30</v>
      </c>
      <c r="AI11" s="12" t="s">
        <v>30</v>
      </c>
      <c r="AJ11" s="7"/>
    </row>
    <row r="12" spans="1:36" ht="24" customHeight="1" x14ac:dyDescent="0.4">
      <c r="A12" s="6" t="s">
        <v>31</v>
      </c>
      <c r="B12" s="24">
        <f t="shared" si="31"/>
        <v>196</v>
      </c>
      <c r="C12" s="28">
        <f t="shared" si="32"/>
        <v>196</v>
      </c>
      <c r="D12" s="28">
        <f t="shared" si="33"/>
        <v>0</v>
      </c>
      <c r="E12" s="24" t="str">
        <f>IFERROR(VLOOKUP(A12,Июль!A:AJ,36,FALSE),"")</f>
        <v>Пятид</v>
      </c>
      <c r="F12" s="12" t="s">
        <v>30</v>
      </c>
      <c r="G12" s="12" t="s">
        <v>30</v>
      </c>
      <c r="H12" s="7"/>
      <c r="I12" s="7"/>
      <c r="J12" s="12" t="s">
        <v>30</v>
      </c>
      <c r="K12" s="12" t="s">
        <v>30</v>
      </c>
      <c r="L12" s="12" t="s">
        <v>30</v>
      </c>
      <c r="M12" s="12" t="s">
        <v>30</v>
      </c>
      <c r="N12" s="12" t="s">
        <v>30</v>
      </c>
      <c r="O12" s="7"/>
      <c r="P12" s="25" t="s">
        <v>5</v>
      </c>
      <c r="Q12" s="8" t="s">
        <v>5</v>
      </c>
      <c r="R12" s="12" t="s">
        <v>30</v>
      </c>
      <c r="S12" s="8" t="s">
        <v>5</v>
      </c>
      <c r="T12" s="8" t="s">
        <v>5</v>
      </c>
      <c r="U12" s="12" t="s">
        <v>30</v>
      </c>
      <c r="V12" s="7"/>
      <c r="W12" s="7"/>
      <c r="X12" s="12" t="s">
        <v>30</v>
      </c>
      <c r="Y12" s="12" t="s">
        <v>30</v>
      </c>
      <c r="Z12" s="12" t="s">
        <v>30</v>
      </c>
      <c r="AA12" s="12" t="s">
        <v>30</v>
      </c>
      <c r="AB12" s="12" t="s">
        <v>30</v>
      </c>
      <c r="AC12" s="7"/>
      <c r="AD12" s="7"/>
      <c r="AE12" s="12" t="s">
        <v>30</v>
      </c>
      <c r="AF12" s="12" t="s">
        <v>30</v>
      </c>
      <c r="AG12" s="12" t="s">
        <v>30</v>
      </c>
      <c r="AH12" s="12" t="s">
        <v>30</v>
      </c>
      <c r="AI12" s="12" t="s">
        <v>30</v>
      </c>
      <c r="AJ12" s="7"/>
    </row>
    <row r="13" spans="1:36" ht="24" customHeight="1" x14ac:dyDescent="0.4">
      <c r="A13" s="6" t="s">
        <v>32</v>
      </c>
      <c r="B13" s="24">
        <f t="shared" si="31"/>
        <v>185</v>
      </c>
      <c r="C13" s="28">
        <f t="shared" si="32"/>
        <v>185</v>
      </c>
      <c r="D13" s="28">
        <f t="shared" si="33"/>
        <v>0</v>
      </c>
      <c r="E13" s="24" t="str">
        <f>IFERROR(VLOOKUP(A13,Июль!A:AJ,36,FALSE),"")</f>
        <v>Пятид</v>
      </c>
      <c r="F13" s="12" t="s">
        <v>30</v>
      </c>
      <c r="G13" s="12" t="s">
        <v>30</v>
      </c>
      <c r="H13" s="7"/>
      <c r="I13" s="7"/>
      <c r="J13" s="12" t="s">
        <v>30</v>
      </c>
      <c r="K13" s="12" t="s">
        <v>30</v>
      </c>
      <c r="L13" s="12" t="s">
        <v>30</v>
      </c>
      <c r="M13" s="12" t="s">
        <v>30</v>
      </c>
      <c r="N13" s="12" t="s">
        <v>30</v>
      </c>
      <c r="O13" s="7"/>
      <c r="P13" s="7"/>
      <c r="Q13" s="12" t="s">
        <v>30</v>
      </c>
      <c r="R13" s="12" t="s">
        <v>30</v>
      </c>
      <c r="S13" s="12" t="s">
        <v>30</v>
      </c>
      <c r="T13" s="12" t="s">
        <v>30</v>
      </c>
      <c r="U13" s="12" t="s">
        <v>30</v>
      </c>
      <c r="V13" s="7"/>
      <c r="W13" s="7"/>
      <c r="X13" s="12" t="s">
        <v>30</v>
      </c>
      <c r="Y13" s="12" t="s">
        <v>30</v>
      </c>
      <c r="Z13" s="12" t="s">
        <v>30</v>
      </c>
      <c r="AA13" s="8" t="s">
        <v>5</v>
      </c>
      <c r="AB13" s="12" t="s">
        <v>30</v>
      </c>
      <c r="AC13" s="7"/>
      <c r="AD13" s="7"/>
      <c r="AE13" s="8" t="s">
        <v>5</v>
      </c>
      <c r="AF13" s="12" t="s">
        <v>30</v>
      </c>
      <c r="AG13" s="12" t="s">
        <v>30</v>
      </c>
      <c r="AH13" s="12" t="s">
        <v>30</v>
      </c>
      <c r="AI13" s="8" t="s">
        <v>5</v>
      </c>
      <c r="AJ13" s="7"/>
    </row>
    <row r="14" spans="1:36" ht="24" customHeight="1" x14ac:dyDescent="0.4">
      <c r="A14" s="6" t="s">
        <v>48</v>
      </c>
      <c r="B14" s="24">
        <f t="shared" ref="B14:B15" si="34">C14+D14</f>
        <v>112</v>
      </c>
      <c r="C14" s="28">
        <f t="shared" si="32"/>
        <v>112</v>
      </c>
      <c r="D14" s="28">
        <f t="shared" si="33"/>
        <v>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2" t="s">
        <v>30</v>
      </c>
      <c r="S14" s="12" t="s">
        <v>30</v>
      </c>
      <c r="T14" s="12" t="s">
        <v>30</v>
      </c>
      <c r="U14" s="12" t="s">
        <v>30</v>
      </c>
      <c r="V14" s="18"/>
      <c r="W14" s="18"/>
      <c r="X14" s="12" t="s">
        <v>30</v>
      </c>
      <c r="Y14" s="12" t="s">
        <v>30</v>
      </c>
      <c r="Z14" s="12" t="s">
        <v>30</v>
      </c>
      <c r="AA14" s="12" t="s">
        <v>30</v>
      </c>
      <c r="AB14" s="12" t="s">
        <v>30</v>
      </c>
      <c r="AC14" s="18"/>
      <c r="AD14" s="18"/>
      <c r="AE14" s="12" t="s">
        <v>30</v>
      </c>
      <c r="AF14" s="12" t="s">
        <v>30</v>
      </c>
      <c r="AG14" s="12" t="s">
        <v>30</v>
      </c>
      <c r="AH14" s="12" t="s">
        <v>30</v>
      </c>
      <c r="AI14" s="12" t="s">
        <v>30</v>
      </c>
      <c r="AJ14" s="18"/>
    </row>
    <row r="15" spans="1:36" ht="24" customHeight="1" x14ac:dyDescent="0.4">
      <c r="A15" s="6" t="s">
        <v>49</v>
      </c>
      <c r="B15" s="24">
        <f t="shared" si="34"/>
        <v>112</v>
      </c>
      <c r="C15" s="28">
        <f t="shared" si="32"/>
        <v>112</v>
      </c>
      <c r="D15" s="28">
        <f t="shared" si="33"/>
        <v>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2" t="s">
        <v>30</v>
      </c>
      <c r="S15" s="12" t="s">
        <v>30</v>
      </c>
      <c r="T15" s="12" t="s">
        <v>30</v>
      </c>
      <c r="U15" s="12" t="s">
        <v>30</v>
      </c>
      <c r="V15" s="18"/>
      <c r="W15" s="18"/>
      <c r="X15" s="12" t="s">
        <v>30</v>
      </c>
      <c r="Y15" s="12" t="s">
        <v>30</v>
      </c>
      <c r="Z15" s="12" t="s">
        <v>30</v>
      </c>
      <c r="AA15" s="12" t="s">
        <v>30</v>
      </c>
      <c r="AB15" s="12" t="s">
        <v>30</v>
      </c>
      <c r="AC15" s="18"/>
      <c r="AD15" s="18"/>
      <c r="AE15" s="12" t="s">
        <v>30</v>
      </c>
      <c r="AF15" s="12" t="s">
        <v>30</v>
      </c>
      <c r="AG15" s="12" t="s">
        <v>30</v>
      </c>
      <c r="AH15" s="12" t="s">
        <v>30</v>
      </c>
      <c r="AI15" s="12" t="s">
        <v>30</v>
      </c>
      <c r="AJ15" s="18"/>
    </row>
  </sheetData>
  <mergeCells count="2">
    <mergeCell ref="A1:A3"/>
    <mergeCell ref="B1:D1"/>
  </mergeCells>
  <conditionalFormatting sqref="F6:G6">
    <cfRule type="expression" dxfId="132" priority="55">
      <formula>#REF!=День</formula>
    </cfRule>
  </conditionalFormatting>
  <conditionalFormatting sqref="H7:I7">
    <cfRule type="expression" dxfId="131" priority="54">
      <formula>#REF!=День</formula>
    </cfRule>
  </conditionalFormatting>
  <conditionalFormatting sqref="N6:O6">
    <cfRule type="expression" dxfId="130" priority="51">
      <formula>#REF!=День</formula>
    </cfRule>
  </conditionalFormatting>
  <conditionalFormatting sqref="J4:K4">
    <cfRule type="expression" dxfId="129" priority="53">
      <formula>#REF!=День</formula>
    </cfRule>
  </conditionalFormatting>
  <conditionalFormatting sqref="L5:M5">
    <cfRule type="expression" dxfId="128" priority="52">
      <formula>#REF!=День</formula>
    </cfRule>
  </conditionalFormatting>
  <conditionalFormatting sqref="V6">
    <cfRule type="expression" dxfId="127" priority="31">
      <formula>#REF!=День</formula>
    </cfRule>
  </conditionalFormatting>
  <conditionalFormatting sqref="W4">
    <cfRule type="expression" dxfId="126" priority="30">
      <formula>#REF!=День</formula>
    </cfRule>
  </conditionalFormatting>
  <conditionalFormatting sqref="P10">
    <cfRule type="expression" dxfId="125" priority="29">
      <formula>#REF!=День</formula>
    </cfRule>
  </conditionalFormatting>
  <conditionalFormatting sqref="P12">
    <cfRule type="expression" dxfId="124" priority="28">
      <formula>#REF!=День</formula>
    </cfRule>
  </conditionalFormatting>
  <conditionalFormatting sqref="R10">
    <cfRule type="expression" dxfId="123" priority="27">
      <formula>#REF!=День</formula>
    </cfRule>
  </conditionalFormatting>
  <conditionalFormatting sqref="S12">
    <cfRule type="expression" dxfId="122" priority="20">
      <formula>#REF!=День</formula>
    </cfRule>
  </conditionalFormatting>
  <conditionalFormatting sqref="AC7:AD7">
    <cfRule type="expression" dxfId="121" priority="18">
      <formula>#REF!=День</formula>
    </cfRule>
  </conditionalFormatting>
  <conditionalFormatting sqref="AG7">
    <cfRule type="expression" dxfId="120" priority="17">
      <formula>#REF!=День</formula>
    </cfRule>
  </conditionalFormatting>
  <conditionalFormatting sqref="AF10">
    <cfRule type="expression" dxfId="119" priority="16">
      <formula>#REF!=День</formula>
    </cfRule>
  </conditionalFormatting>
  <conditionalFormatting sqref="AB10">
    <cfRule type="expression" dxfId="118" priority="14">
      <formula>#REF!=День</formula>
    </cfRule>
  </conditionalFormatting>
  <conditionalFormatting sqref="AA13">
    <cfRule type="expression" dxfId="117" priority="13">
      <formula>#REF!=День</formula>
    </cfRule>
  </conditionalFormatting>
  <conditionalFormatting sqref="U10">
    <cfRule type="expression" dxfId="116" priority="12">
      <formula>#REF!=День</formula>
    </cfRule>
  </conditionalFormatting>
  <conditionalFormatting sqref="Q12">
    <cfRule type="expression" dxfId="115" priority="11">
      <formula>#REF!=День</formula>
    </cfRule>
  </conditionalFormatting>
  <conditionalFormatting sqref="X4">
    <cfRule type="expression" dxfId="114" priority="10">
      <formula>#REF!=День</formula>
    </cfRule>
  </conditionalFormatting>
  <conditionalFormatting sqref="T12">
    <cfRule type="expression" dxfId="113" priority="9">
      <formula>#REF!=День</formula>
    </cfRule>
  </conditionalFormatting>
  <conditionalFormatting sqref="AE13">
    <cfRule type="expression" dxfId="112" priority="7">
      <formula>#REF!=День</formula>
    </cfRule>
  </conditionalFormatting>
  <conditionalFormatting sqref="AI13">
    <cfRule type="expression" dxfId="111" priority="6">
      <formula>#REF!=День</formula>
    </cfRule>
  </conditionalFormatting>
  <conditionalFormatting sqref="Y7:Z7">
    <cfRule type="expression" dxfId="110" priority="4">
      <formula>#REF!=День</formula>
    </cfRule>
  </conditionalFormatting>
  <conditionalFormatting sqref="AJ7">
    <cfRule type="expression" dxfId="109" priority="3">
      <formula>#REF!=День</formula>
    </cfRule>
  </conditionalFormatting>
  <conditionalFormatting sqref="AH12">
    <cfRule type="expression" dxfId="108" priority="2">
      <formula>#REF!=День</formula>
    </cfRule>
  </conditionalFormatting>
  <conditionalFormatting sqref="AH7">
    <cfRule type="expression" dxfId="107" priority="1">
      <formula>#REF!=День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1C1A-D7AD-4B4B-A6A3-A460A9EE7ED1}">
  <dimension ref="A1:AJ48"/>
  <sheetViews>
    <sheetView zoomScale="85" zoomScaleNormal="85" workbookViewId="0">
      <selection activeCell="AD16" sqref="AD16"/>
    </sheetView>
  </sheetViews>
  <sheetFormatPr defaultColWidth="7" defaultRowHeight="24" customHeight="1" x14ac:dyDescent="0.4"/>
  <cols>
    <col min="1" max="1" width="33.53515625" bestFit="1" customWidth="1"/>
    <col min="2" max="4" width="10.3046875" bestFit="1" customWidth="1"/>
    <col min="5" max="5" width="7" hidden="1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Август!AJ1</f>
        <v>45535</v>
      </c>
      <c r="F1" s="15">
        <f>E1+1</f>
        <v>45536</v>
      </c>
      <c r="G1" s="15">
        <f>F1+1</f>
        <v>45537</v>
      </c>
      <c r="H1" s="15">
        <f t="shared" ref="H1:AI1" si="0">G1+1</f>
        <v>45538</v>
      </c>
      <c r="I1" s="15">
        <f t="shared" si="0"/>
        <v>45539</v>
      </c>
      <c r="J1" s="15">
        <f t="shared" si="0"/>
        <v>45540</v>
      </c>
      <c r="K1" s="15">
        <f t="shared" si="0"/>
        <v>45541</v>
      </c>
      <c r="L1" s="15">
        <f t="shared" si="0"/>
        <v>45542</v>
      </c>
      <c r="M1" s="15">
        <f t="shared" si="0"/>
        <v>45543</v>
      </c>
      <c r="N1" s="15">
        <f t="shared" si="0"/>
        <v>45544</v>
      </c>
      <c r="O1" s="15">
        <f t="shared" si="0"/>
        <v>45545</v>
      </c>
      <c r="P1" s="15">
        <f t="shared" si="0"/>
        <v>45546</v>
      </c>
      <c r="Q1" s="15">
        <f t="shared" si="0"/>
        <v>45547</v>
      </c>
      <c r="R1" s="15">
        <f t="shared" si="0"/>
        <v>45548</v>
      </c>
      <c r="S1" s="15">
        <f t="shared" si="0"/>
        <v>45549</v>
      </c>
      <c r="T1" s="15">
        <f t="shared" si="0"/>
        <v>45550</v>
      </c>
      <c r="U1" s="15">
        <f t="shared" si="0"/>
        <v>45551</v>
      </c>
      <c r="V1" s="15">
        <f t="shared" si="0"/>
        <v>45552</v>
      </c>
      <c r="W1" s="15">
        <f t="shared" si="0"/>
        <v>45553</v>
      </c>
      <c r="X1" s="15">
        <f t="shared" si="0"/>
        <v>45554</v>
      </c>
      <c r="Y1" s="15">
        <f t="shared" si="0"/>
        <v>45555</v>
      </c>
      <c r="Z1" s="15">
        <f t="shared" si="0"/>
        <v>45556</v>
      </c>
      <c r="AA1" s="15">
        <f t="shared" si="0"/>
        <v>45557</v>
      </c>
      <c r="AB1" s="15">
        <f t="shared" si="0"/>
        <v>45558</v>
      </c>
      <c r="AC1" s="15">
        <f t="shared" si="0"/>
        <v>45559</v>
      </c>
      <c r="AD1" s="15">
        <f t="shared" si="0"/>
        <v>45560</v>
      </c>
      <c r="AE1" s="15">
        <f t="shared" si="0"/>
        <v>45561</v>
      </c>
      <c r="AF1" s="15">
        <f t="shared" si="0"/>
        <v>45562</v>
      </c>
      <c r="AG1" s="15">
        <f t="shared" si="0"/>
        <v>45563</v>
      </c>
      <c r="AH1" s="15">
        <f t="shared" si="0"/>
        <v>45564</v>
      </c>
      <c r="AI1" s="15">
        <f t="shared" si="0"/>
        <v>45565</v>
      </c>
      <c r="AJ1" s="15"/>
    </row>
    <row r="2" spans="1:36" ht="24" customHeight="1" x14ac:dyDescent="0.4">
      <c r="A2" s="59"/>
      <c r="B2" s="26" t="s">
        <v>34</v>
      </c>
      <c r="C2" s="26" t="s">
        <v>35</v>
      </c>
      <c r="D2" s="26" t="s">
        <v>36</v>
      </c>
      <c r="E2" s="16" t="str">
        <f>VLOOKUP(WEEKDAY(E1,2),Шаблон!$AL$3:$AN$9,3,FALSE)</f>
        <v>сб</v>
      </c>
      <c r="F2" s="16" t="str">
        <f>VLOOKUP(WEEKDAY(F1,2),Шаблон!$AL$3:$AN$9,3,FALSE)</f>
        <v>вс</v>
      </c>
      <c r="G2" s="16" t="str">
        <f>VLOOKUP(WEEKDAY(G1,2),Шаблон!$AL$3:$AN$9,3,FALSE)</f>
        <v>пн</v>
      </c>
      <c r="H2" s="16" t="str">
        <f>VLOOKUP(WEEKDAY(H1,2),Шаблон!$AL$3:$AN$9,3,FALSE)</f>
        <v>вт</v>
      </c>
      <c r="I2" s="16" t="str">
        <f>VLOOKUP(WEEKDAY(I1,2),Шаблон!$AL$3:$AN$9,3,FALSE)</f>
        <v>ср</v>
      </c>
      <c r="J2" s="16" t="str">
        <f>VLOOKUP(WEEKDAY(J1,2),Шаблон!$AL$3:$AN$9,3,FALSE)</f>
        <v>чт</v>
      </c>
      <c r="K2" s="16" t="str">
        <f>VLOOKUP(WEEKDAY(K1,2),Шаблон!$AL$3:$AN$9,3,FALSE)</f>
        <v>пт</v>
      </c>
      <c r="L2" s="16" t="str">
        <f>VLOOKUP(WEEKDAY(L1,2),Шаблон!$AL$3:$AN$9,3,FALSE)</f>
        <v>сб</v>
      </c>
      <c r="M2" s="16" t="str">
        <f>VLOOKUP(WEEKDAY(M1,2),Шаблон!$AL$3:$AN$9,3,FALSE)</f>
        <v>вс</v>
      </c>
      <c r="N2" s="16" t="str">
        <f>VLOOKUP(WEEKDAY(N1,2),Шаблон!$AL$3:$AN$9,3,FALSE)</f>
        <v>пн</v>
      </c>
      <c r="O2" s="16" t="str">
        <f>VLOOKUP(WEEKDAY(O1,2),Шаблон!$AL$3:$AN$9,3,FALSE)</f>
        <v>вт</v>
      </c>
      <c r="P2" s="16" t="str">
        <f>VLOOKUP(WEEKDAY(P1,2),Шаблон!$AL$3:$AN$9,3,FALSE)</f>
        <v>ср</v>
      </c>
      <c r="Q2" s="16" t="str">
        <f>VLOOKUP(WEEKDAY(Q1,2),Шаблон!$AL$3:$AN$9,3,FALSE)</f>
        <v>чт</v>
      </c>
      <c r="R2" s="16" t="str">
        <f>VLOOKUP(WEEKDAY(R1,2),Шаблон!$AL$3:$AN$9,3,FALSE)</f>
        <v>пт</v>
      </c>
      <c r="S2" s="16" t="str">
        <f>VLOOKUP(WEEKDAY(S1,2),Шаблон!$AL$3:$AN$9,3,FALSE)</f>
        <v>сб</v>
      </c>
      <c r="T2" s="16" t="str">
        <f>VLOOKUP(WEEKDAY(T1,2),Шаблон!$AL$3:$AN$9,3,FALSE)</f>
        <v>вс</v>
      </c>
      <c r="U2" s="16" t="str">
        <f>VLOOKUP(WEEKDAY(U1,2),Шаблон!$AL$3:$AN$9,3,FALSE)</f>
        <v>пн</v>
      </c>
      <c r="V2" s="16" t="str">
        <f>VLOOKUP(WEEKDAY(V1,2),Шаблон!$AL$3:$AN$9,3,FALSE)</f>
        <v>вт</v>
      </c>
      <c r="W2" s="16" t="str">
        <f>VLOOKUP(WEEKDAY(W1,2),Шаблон!$AL$3:$AN$9,3,FALSE)</f>
        <v>ср</v>
      </c>
      <c r="X2" s="16" t="str">
        <f>VLOOKUP(WEEKDAY(X1,2),Шаблон!$AL$3:$AN$9,3,FALSE)</f>
        <v>чт</v>
      </c>
      <c r="Y2" s="16" t="str">
        <f>VLOOKUP(WEEKDAY(Y1,2),Шаблон!$AL$3:$AN$9,3,FALSE)</f>
        <v>пт</v>
      </c>
      <c r="Z2" s="16" t="str">
        <f>VLOOKUP(WEEKDAY(Z1,2),Шаблон!$AL$3:$AN$9,3,FALSE)</f>
        <v>сб</v>
      </c>
      <c r="AA2" s="16" t="str">
        <f>VLOOKUP(WEEKDAY(AA1,2),Шаблон!$AL$3:$AN$9,3,FALSE)</f>
        <v>вс</v>
      </c>
      <c r="AB2" s="16" t="str">
        <f>VLOOKUP(WEEKDAY(AB1,2),Шаблон!$AL$3:$AN$9,3,FALSE)</f>
        <v>пн</v>
      </c>
      <c r="AC2" s="16" t="str">
        <f>VLOOKUP(WEEKDAY(AC1,2),Шаблон!$AL$3:$AN$9,3,FALSE)</f>
        <v>вт</v>
      </c>
      <c r="AD2" s="16" t="str">
        <f>VLOOKUP(WEEKDAY(AD1,2),Шаблон!$AL$3:$AN$9,3,FALSE)</f>
        <v>ср</v>
      </c>
      <c r="AE2" s="16" t="str">
        <f>VLOOKUP(WEEKDAY(AE1,2),Шаблон!$AL$3:$AN$9,3,FALSE)</f>
        <v>чт</v>
      </c>
      <c r="AF2" s="16" t="str">
        <f>VLOOKUP(WEEKDAY(AF1,2),Шаблон!$AL$3:$AN$9,3,FALSE)</f>
        <v>пт</v>
      </c>
      <c r="AG2" s="16" t="str">
        <f>VLOOKUP(WEEKDAY(AG1,2),Шаблон!$AL$3:$AN$9,3,FALSE)</f>
        <v>сб</v>
      </c>
      <c r="AH2" s="16" t="str">
        <f>VLOOKUP(WEEKDAY(AH1,2),Шаблон!$AL$3:$AN$9,3,FALSE)</f>
        <v>вс</v>
      </c>
      <c r="AI2" s="16" t="str">
        <f>VLOOKUP(WEEKDAY(AI1,2),Шаблон!$AL$3:$AN$9,3,FALSE)</f>
        <v>пн</v>
      </c>
      <c r="AJ2" s="16"/>
    </row>
    <row r="3" spans="1:36" ht="24" customHeight="1" x14ac:dyDescent="0.4">
      <c r="A3" s="60"/>
      <c r="B3" s="29">
        <f>SUM(B4:B17)</f>
        <v>2017</v>
      </c>
      <c r="C3" s="26">
        <f>SUM(C4:C17)</f>
        <v>1719</v>
      </c>
      <c r="D3" s="29">
        <f>SUM(D4:D17)</f>
        <v>298</v>
      </c>
      <c r="E3" s="26"/>
      <c r="F3" s="23">
        <f>COUNTIF(F4:F23,"Ночь")*11+COUNTIF(F4:F23,"День")*11+COUNTIF(F4:F23,"Пятид")*8</f>
        <v>22</v>
      </c>
      <c r="G3" s="23">
        <f t="shared" ref="G3:AI3" si="1">COUNTIF(G4:G23,"Ночь")*11+COUNTIF(G4:G23,"День")*11+COUNTIF(G4:G23,"Пятид")*8</f>
        <v>86</v>
      </c>
      <c r="H3" s="23">
        <f t="shared" si="1"/>
        <v>86</v>
      </c>
      <c r="I3" s="23">
        <f t="shared" si="1"/>
        <v>86</v>
      </c>
      <c r="J3" s="23">
        <f t="shared" si="1"/>
        <v>86</v>
      </c>
      <c r="K3" s="23">
        <f t="shared" si="1"/>
        <v>89</v>
      </c>
      <c r="L3" s="23">
        <f t="shared" si="1"/>
        <v>44</v>
      </c>
      <c r="M3" s="23">
        <f t="shared" si="1"/>
        <v>33</v>
      </c>
      <c r="N3" s="23">
        <f t="shared" si="1"/>
        <v>89</v>
      </c>
      <c r="O3" s="23">
        <f t="shared" si="1"/>
        <v>97</v>
      </c>
      <c r="P3" s="23">
        <f t="shared" si="1"/>
        <v>86</v>
      </c>
      <c r="Q3" s="23">
        <f t="shared" si="1"/>
        <v>89</v>
      </c>
      <c r="R3" s="23">
        <f t="shared" si="1"/>
        <v>89</v>
      </c>
      <c r="S3" s="23">
        <f t="shared" si="1"/>
        <v>22</v>
      </c>
      <c r="T3" s="23">
        <f t="shared" si="1"/>
        <v>44</v>
      </c>
      <c r="U3" s="23">
        <f t="shared" si="1"/>
        <v>78</v>
      </c>
      <c r="V3" s="23">
        <f t="shared" si="1"/>
        <v>70</v>
      </c>
      <c r="W3" s="23">
        <f t="shared" si="1"/>
        <v>78</v>
      </c>
      <c r="X3" s="23">
        <f t="shared" si="1"/>
        <v>78</v>
      </c>
      <c r="Y3" s="23">
        <f t="shared" si="1"/>
        <v>78</v>
      </c>
      <c r="Z3" s="23">
        <f t="shared" si="1"/>
        <v>22</v>
      </c>
      <c r="AA3" s="23">
        <f t="shared" si="1"/>
        <v>33</v>
      </c>
      <c r="AB3" s="23">
        <f t="shared" si="1"/>
        <v>70</v>
      </c>
      <c r="AC3" s="23">
        <f t="shared" si="1"/>
        <v>70</v>
      </c>
      <c r="AD3" s="23">
        <f t="shared" si="1"/>
        <v>89</v>
      </c>
      <c r="AE3" s="23">
        <f t="shared" si="1"/>
        <v>89</v>
      </c>
      <c r="AF3" s="23">
        <f t="shared" si="1"/>
        <v>78</v>
      </c>
      <c r="AG3" s="23">
        <f t="shared" si="1"/>
        <v>33</v>
      </c>
      <c r="AH3" s="23">
        <f t="shared" si="1"/>
        <v>33</v>
      </c>
      <c r="AI3" s="23">
        <f t="shared" si="1"/>
        <v>78</v>
      </c>
      <c r="AJ3" s="23"/>
    </row>
    <row r="4" spans="1:36" ht="24" customHeight="1" x14ac:dyDescent="0.4">
      <c r="A4" s="6" t="s">
        <v>54</v>
      </c>
      <c r="B4" s="26">
        <f>C4+D4</f>
        <v>164</v>
      </c>
      <c r="C4" s="26">
        <f>COUNTIF(F4:AJ4,"День")*11+COUNTIF(F4:AJ4,"Пятид")*8+
IF(E4="Ночь",2,0)+IF($AJ$1="",COUNTIF(F4:AH4,"Ночь")*3+IF(AI4="Ночь",1,0),COUNTIF(F4:AI4,"Ночь")*3+IF(AJ4="Ночь",1,0))</f>
        <v>108</v>
      </c>
      <c r="D4" s="26">
        <f>IF(E4="Ночь",6,0)+IF($AJ$1="",COUNTIF(F4:AH4,"Ночь")*8+IF(AI4="Ночь",2,0),COUNTIF(F4:AI4,"Ночь")*8+IF(AJ4="Ночь",2,0))</f>
        <v>56</v>
      </c>
      <c r="E4" s="14" t="str">
        <f>IFERROR(VLOOKUP(A4,Август!A:AJ,36,FALSE),"")</f>
        <v/>
      </c>
      <c r="F4" s="13" t="s">
        <v>37</v>
      </c>
      <c r="G4" s="13" t="s">
        <v>37</v>
      </c>
      <c r="H4" s="13" t="s">
        <v>37</v>
      </c>
      <c r="I4" s="13" t="s">
        <v>37</v>
      </c>
      <c r="J4" s="7"/>
      <c r="K4" s="13" t="s">
        <v>5</v>
      </c>
      <c r="L4" s="13" t="s">
        <v>5</v>
      </c>
      <c r="M4" s="13" t="s">
        <v>5</v>
      </c>
      <c r="N4" s="7"/>
      <c r="O4" s="13" t="s">
        <v>6</v>
      </c>
      <c r="P4" s="13" t="s">
        <v>6</v>
      </c>
      <c r="Q4" s="13" t="s">
        <v>6</v>
      </c>
      <c r="R4" s="7"/>
      <c r="S4" s="7"/>
      <c r="T4" s="13" t="s">
        <v>5</v>
      </c>
      <c r="U4" s="13" t="s">
        <v>5</v>
      </c>
      <c r="V4" s="7"/>
      <c r="W4" s="13" t="s">
        <v>6</v>
      </c>
      <c r="X4" s="13" t="s">
        <v>6</v>
      </c>
      <c r="Y4" s="7"/>
      <c r="Z4" s="13" t="s">
        <v>6</v>
      </c>
      <c r="AA4" s="13" t="s">
        <v>6</v>
      </c>
      <c r="AB4" s="7"/>
      <c r="AC4" s="7"/>
      <c r="AD4" s="13" t="s">
        <v>30</v>
      </c>
      <c r="AE4" s="13" t="s">
        <v>30</v>
      </c>
      <c r="AF4" s="13" t="s">
        <v>30</v>
      </c>
      <c r="AG4" s="7"/>
      <c r="AH4" s="7"/>
      <c r="AI4" s="13" t="s">
        <v>30</v>
      </c>
      <c r="AJ4" s="7"/>
    </row>
    <row r="5" spans="1:36" ht="24" customHeight="1" x14ac:dyDescent="0.4">
      <c r="A5" s="6" t="s">
        <v>62</v>
      </c>
      <c r="B5" s="26">
        <f t="shared" ref="B5:B15" si="2">C5+D5</f>
        <v>176</v>
      </c>
      <c r="C5" s="28">
        <f t="shared" ref="C5:C16" si="3">COUNTIF(F5:AJ5,"День")*11+COUNTIF(F5:AJ5,"Пятид")*8+
IF(E5="Ночь",2,0)+IF($AJ$1="",COUNTIF(F5:AH5,"Ночь")*3+IF(AI5="Ночь",1,0),COUNTIF(F5:AI5,"Ночь")*3+IF(AJ5="Ночь",1,0))</f>
        <v>96</v>
      </c>
      <c r="D5" s="28">
        <f t="shared" ref="D5:D16" si="4">IF(E5="Ночь",6,0)+IF($AJ$1="",COUNTIF(F5:AH5,"Ночь")*8+IF(AI5="Ночь",2,0),COUNTIF(F5:AI5,"Ночь")*8+IF(AJ5="Ночь",2,0))</f>
        <v>80</v>
      </c>
      <c r="E5" s="29" t="str">
        <f>IFERROR(VLOOKUP(A5,Август!A:AJ,36,FALSE),"")</f>
        <v/>
      </c>
      <c r="F5" s="13" t="s">
        <v>6</v>
      </c>
      <c r="G5" s="13" t="s">
        <v>6</v>
      </c>
      <c r="H5" s="7"/>
      <c r="I5" s="7"/>
      <c r="J5" s="13" t="s">
        <v>6</v>
      </c>
      <c r="K5" s="13" t="s">
        <v>6</v>
      </c>
      <c r="L5" s="7"/>
      <c r="M5" s="7"/>
      <c r="N5" s="7"/>
      <c r="O5" s="13" t="s">
        <v>5</v>
      </c>
      <c r="P5" s="13" t="s">
        <v>5</v>
      </c>
      <c r="Q5" s="7"/>
      <c r="R5" s="13" t="s">
        <v>6</v>
      </c>
      <c r="S5" s="13" t="s">
        <v>6</v>
      </c>
      <c r="T5" s="13" t="s">
        <v>6</v>
      </c>
      <c r="U5" s="7"/>
      <c r="V5" s="7"/>
      <c r="W5" s="13" t="s">
        <v>5</v>
      </c>
      <c r="X5" s="13" t="s">
        <v>5</v>
      </c>
      <c r="Y5" s="13" t="s">
        <v>6</v>
      </c>
      <c r="Z5" s="7"/>
      <c r="AA5" s="7"/>
      <c r="AB5" s="7"/>
      <c r="AC5" s="13" t="s">
        <v>5</v>
      </c>
      <c r="AD5" s="13" t="s">
        <v>5</v>
      </c>
      <c r="AE5" s="7"/>
      <c r="AF5" s="13" t="s">
        <v>6</v>
      </c>
      <c r="AG5" s="13" t="s">
        <v>6</v>
      </c>
      <c r="AH5" s="7"/>
      <c r="AI5" s="7"/>
      <c r="AJ5" s="7"/>
    </row>
    <row r="6" spans="1:36" ht="24" customHeight="1" x14ac:dyDescent="0.4">
      <c r="A6" s="6" t="s">
        <v>63</v>
      </c>
      <c r="B6" s="26">
        <f t="shared" si="2"/>
        <v>102</v>
      </c>
      <c r="C6" s="28">
        <f t="shared" si="3"/>
        <v>52</v>
      </c>
      <c r="D6" s="28">
        <f t="shared" si="4"/>
        <v>50</v>
      </c>
      <c r="E6" s="29" t="str">
        <f>IFERROR(VLOOKUP(A6,Август!A:AJ,36,FALSE),"")</f>
        <v/>
      </c>
      <c r="F6" s="7"/>
      <c r="G6" s="7"/>
      <c r="H6" s="13" t="s">
        <v>6</v>
      </c>
      <c r="I6" s="13" t="s">
        <v>6</v>
      </c>
      <c r="J6" s="7"/>
      <c r="K6" s="7"/>
      <c r="L6" s="13" t="s">
        <v>6</v>
      </c>
      <c r="M6" s="13" t="s">
        <v>6</v>
      </c>
      <c r="N6" s="13" t="s">
        <v>6</v>
      </c>
      <c r="O6" s="7"/>
      <c r="P6" s="7"/>
      <c r="Q6" s="7"/>
      <c r="R6" s="32" t="s">
        <v>68</v>
      </c>
      <c r="S6" s="32" t="s">
        <v>68</v>
      </c>
      <c r="T6" s="32" t="s">
        <v>68</v>
      </c>
      <c r="U6" s="32" t="s">
        <v>68</v>
      </c>
      <c r="V6" s="32" t="s">
        <v>68</v>
      </c>
      <c r="W6" s="32" t="s">
        <v>68</v>
      </c>
      <c r="X6" s="32" t="s">
        <v>68</v>
      </c>
      <c r="Y6" s="32" t="s">
        <v>68</v>
      </c>
      <c r="Z6" s="32" t="s">
        <v>68</v>
      </c>
      <c r="AA6" s="13" t="s">
        <v>5</v>
      </c>
      <c r="AB6" s="7"/>
      <c r="AC6" s="7"/>
      <c r="AD6" s="7"/>
      <c r="AE6" s="13" t="s">
        <v>5</v>
      </c>
      <c r="AF6" s="13" t="s">
        <v>5</v>
      </c>
      <c r="AG6" s="7"/>
      <c r="AH6" s="13" t="s">
        <v>6</v>
      </c>
      <c r="AI6" s="13" t="s">
        <v>6</v>
      </c>
      <c r="AJ6" s="7"/>
    </row>
    <row r="7" spans="1:36" ht="24" customHeight="1" x14ac:dyDescent="0.4">
      <c r="A7" s="6" t="s">
        <v>64</v>
      </c>
      <c r="B7" s="26">
        <f>C7+D7</f>
        <v>164</v>
      </c>
      <c r="C7" s="28">
        <f t="shared" si="3"/>
        <v>116</v>
      </c>
      <c r="D7" s="28">
        <f t="shared" si="4"/>
        <v>48</v>
      </c>
      <c r="E7" s="29" t="str">
        <f>IFERROR(VLOOKUP(A7,Август!A:AJ,36,FALSE),"")</f>
        <v/>
      </c>
      <c r="F7" s="33"/>
      <c r="G7" s="13" t="s">
        <v>30</v>
      </c>
      <c r="H7" s="13" t="s">
        <v>30</v>
      </c>
      <c r="I7" s="13" t="s">
        <v>30</v>
      </c>
      <c r="J7" s="13" t="s">
        <v>30</v>
      </c>
      <c r="K7" s="7"/>
      <c r="L7" s="13" t="s">
        <v>6</v>
      </c>
      <c r="M7" s="13" t="s">
        <v>6</v>
      </c>
      <c r="N7" s="7"/>
      <c r="O7" s="7"/>
      <c r="P7" s="7"/>
      <c r="Q7" s="13" t="s">
        <v>5</v>
      </c>
      <c r="R7" s="13" t="s">
        <v>5</v>
      </c>
      <c r="S7" s="7"/>
      <c r="T7" s="13" t="s">
        <v>6</v>
      </c>
      <c r="U7" s="13" t="s">
        <v>6</v>
      </c>
      <c r="V7" s="7"/>
      <c r="W7" s="7"/>
      <c r="X7" s="7"/>
      <c r="Y7" s="13" t="s">
        <v>5</v>
      </c>
      <c r="Z7" s="13" t="s">
        <v>5</v>
      </c>
      <c r="AA7" s="7"/>
      <c r="AB7" s="13" t="s">
        <v>6</v>
      </c>
      <c r="AC7" s="13" t="s">
        <v>6</v>
      </c>
      <c r="AD7" s="7"/>
      <c r="AE7" s="7"/>
      <c r="AF7" s="7"/>
      <c r="AG7" s="13" t="s">
        <v>5</v>
      </c>
      <c r="AH7" s="13" t="s">
        <v>5</v>
      </c>
      <c r="AI7" s="7"/>
      <c r="AJ7" s="33"/>
    </row>
    <row r="8" spans="1:36" ht="24" customHeight="1" x14ac:dyDescent="0.4">
      <c r="A8" s="6" t="s">
        <v>65</v>
      </c>
      <c r="B8" s="26">
        <f>C8+D8</f>
        <v>137</v>
      </c>
      <c r="C8" s="28">
        <f t="shared" si="3"/>
        <v>97</v>
      </c>
      <c r="D8" s="28">
        <f t="shared" si="4"/>
        <v>40</v>
      </c>
      <c r="E8" s="29" t="str">
        <f>IFERROR(VLOOKUP(A8,Август!A:AJ,36,FALSE),"")</f>
        <v/>
      </c>
      <c r="F8" s="33"/>
      <c r="G8" s="13" t="s">
        <v>30</v>
      </c>
      <c r="H8" s="13" t="s">
        <v>30</v>
      </c>
      <c r="I8" s="7"/>
      <c r="J8" s="7"/>
      <c r="K8" s="13" t="s">
        <v>5</v>
      </c>
      <c r="L8" s="13" t="s">
        <v>5</v>
      </c>
      <c r="M8" s="7"/>
      <c r="N8" s="13" t="s">
        <v>6</v>
      </c>
      <c r="O8" s="13" t="s">
        <v>6</v>
      </c>
      <c r="P8" s="7"/>
      <c r="Q8" s="7"/>
      <c r="R8" s="7"/>
      <c r="S8" s="13" t="s">
        <v>5</v>
      </c>
      <c r="T8" s="13" t="s">
        <v>5</v>
      </c>
      <c r="U8" s="7"/>
      <c r="V8" s="13" t="s">
        <v>6</v>
      </c>
      <c r="W8" s="7"/>
      <c r="X8" s="13" t="s">
        <v>37</v>
      </c>
      <c r="Y8" s="13" t="s">
        <v>37</v>
      </c>
      <c r="Z8" s="13" t="s">
        <v>37</v>
      </c>
      <c r="AA8" s="13" t="s">
        <v>37</v>
      </c>
      <c r="AB8" s="13" t="s">
        <v>5</v>
      </c>
      <c r="AC8" s="7"/>
      <c r="AD8" s="13" t="s">
        <v>6</v>
      </c>
      <c r="AE8" s="13" t="s">
        <v>6</v>
      </c>
      <c r="AF8" s="7"/>
      <c r="AG8" s="7"/>
      <c r="AH8" s="7"/>
      <c r="AI8" s="13" t="s">
        <v>5</v>
      </c>
      <c r="AJ8" s="7"/>
    </row>
    <row r="9" spans="1:36" ht="24" customHeight="1" x14ac:dyDescent="0.4">
      <c r="A9" s="6" t="s">
        <v>22</v>
      </c>
      <c r="B9" s="26">
        <f>C9+D9</f>
        <v>33</v>
      </c>
      <c r="C9" s="28">
        <f t="shared" si="3"/>
        <v>33</v>
      </c>
      <c r="D9" s="28">
        <f t="shared" si="4"/>
        <v>0</v>
      </c>
      <c r="E9" s="29" t="str">
        <f>IFERROR(VLOOKUP(A9,Август!A:AJ,36,FALSE),"")</f>
        <v>День</v>
      </c>
      <c r="F9" s="13" t="s">
        <v>5</v>
      </c>
      <c r="G9" s="7"/>
      <c r="H9" s="7"/>
      <c r="I9" s="13" t="s">
        <v>5</v>
      </c>
      <c r="J9" s="13" t="s">
        <v>5</v>
      </c>
      <c r="K9" s="7"/>
      <c r="L9" s="7"/>
      <c r="M9" s="7"/>
      <c r="N9" s="7"/>
      <c r="O9" s="7"/>
      <c r="P9" s="7"/>
      <c r="Q9" s="7"/>
      <c r="R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24" customHeight="1" x14ac:dyDescent="0.4">
      <c r="A10" s="6" t="s">
        <v>55</v>
      </c>
      <c r="B10" s="26">
        <f t="shared" si="2"/>
        <v>168</v>
      </c>
      <c r="C10" s="28">
        <f t="shared" si="3"/>
        <v>168</v>
      </c>
      <c r="D10" s="28">
        <f t="shared" si="4"/>
        <v>0</v>
      </c>
      <c r="E10" s="29" t="str">
        <f>IFERROR(VLOOKUP(A10,Август!A:AJ,36,FALSE),"")</f>
        <v/>
      </c>
      <c r="F10" s="7"/>
      <c r="G10" s="13" t="s">
        <v>30</v>
      </c>
      <c r="H10" s="13" t="s">
        <v>30</v>
      </c>
      <c r="I10" s="13" t="s">
        <v>30</v>
      </c>
      <c r="J10" s="13" t="s">
        <v>30</v>
      </c>
      <c r="K10" s="13" t="s">
        <v>30</v>
      </c>
      <c r="L10" s="7"/>
      <c r="M10" s="7"/>
      <c r="N10" s="13" t="s">
        <v>30</v>
      </c>
      <c r="O10" s="13" t="s">
        <v>30</v>
      </c>
      <c r="P10" s="13" t="s">
        <v>30</v>
      </c>
      <c r="Q10" s="13" t="s">
        <v>30</v>
      </c>
      <c r="R10" s="13" t="s">
        <v>30</v>
      </c>
      <c r="S10" s="7"/>
      <c r="T10" s="7"/>
      <c r="U10" s="13" t="s">
        <v>30</v>
      </c>
      <c r="V10" s="13" t="s">
        <v>30</v>
      </c>
      <c r="W10" s="13" t="s">
        <v>30</v>
      </c>
      <c r="X10" s="13" t="s">
        <v>30</v>
      </c>
      <c r="Y10" s="13" t="s">
        <v>30</v>
      </c>
      <c r="Z10" s="7"/>
      <c r="AA10" s="7"/>
      <c r="AB10" s="13" t="s">
        <v>30</v>
      </c>
      <c r="AC10" s="13" t="s">
        <v>30</v>
      </c>
      <c r="AD10" s="13" t="s">
        <v>30</v>
      </c>
      <c r="AE10" s="13" t="s">
        <v>30</v>
      </c>
      <c r="AF10" s="13" t="s">
        <v>30</v>
      </c>
      <c r="AG10" s="7"/>
      <c r="AH10" s="7"/>
      <c r="AI10" s="13" t="s">
        <v>30</v>
      </c>
      <c r="AJ10" s="7"/>
    </row>
    <row r="11" spans="1:36" ht="24" customHeight="1" x14ac:dyDescent="0.4">
      <c r="A11" s="6" t="s">
        <v>56</v>
      </c>
      <c r="B11" s="26">
        <f t="shared" si="2"/>
        <v>168</v>
      </c>
      <c r="C11" s="28">
        <f t="shared" si="3"/>
        <v>168</v>
      </c>
      <c r="D11" s="28">
        <f t="shared" si="4"/>
        <v>0</v>
      </c>
      <c r="E11" s="29" t="str">
        <f>IFERROR(VLOOKUP(A11,Август!A:AJ,36,FALSE),"")</f>
        <v/>
      </c>
      <c r="F11" s="7"/>
      <c r="G11" s="13" t="s">
        <v>30</v>
      </c>
      <c r="H11" s="13" t="s">
        <v>30</v>
      </c>
      <c r="I11" s="13" t="s">
        <v>30</v>
      </c>
      <c r="J11" s="13" t="s">
        <v>30</v>
      </c>
      <c r="K11" s="13" t="s">
        <v>30</v>
      </c>
      <c r="L11" s="7"/>
      <c r="M11" s="7"/>
      <c r="N11" s="13" t="s">
        <v>30</v>
      </c>
      <c r="O11" s="13" t="s">
        <v>30</v>
      </c>
      <c r="P11" s="13" t="s">
        <v>30</v>
      </c>
      <c r="Q11" s="13" t="s">
        <v>30</v>
      </c>
      <c r="R11" s="13" t="s">
        <v>30</v>
      </c>
      <c r="S11" s="7"/>
      <c r="T11" s="7"/>
      <c r="U11" s="13" t="s">
        <v>30</v>
      </c>
      <c r="V11" s="13" t="s">
        <v>30</v>
      </c>
      <c r="W11" s="13" t="s">
        <v>30</v>
      </c>
      <c r="X11" s="13" t="s">
        <v>30</v>
      </c>
      <c r="Y11" s="13" t="s">
        <v>30</v>
      </c>
      <c r="Z11" s="7"/>
      <c r="AA11" s="7"/>
      <c r="AB11" s="13" t="s">
        <v>30</v>
      </c>
      <c r="AC11" s="13" t="s">
        <v>30</v>
      </c>
      <c r="AD11" s="13" t="s">
        <v>30</v>
      </c>
      <c r="AE11" s="13" t="s">
        <v>30</v>
      </c>
      <c r="AF11" s="13" t="s">
        <v>30</v>
      </c>
      <c r="AG11" s="7"/>
      <c r="AH11" s="7"/>
      <c r="AI11" s="13" t="s">
        <v>30</v>
      </c>
      <c r="AJ11" s="7"/>
    </row>
    <row r="12" spans="1:36" ht="24" customHeight="1" x14ac:dyDescent="0.4">
      <c r="A12" s="6" t="s">
        <v>57</v>
      </c>
      <c r="B12" s="26">
        <f t="shared" si="2"/>
        <v>180</v>
      </c>
      <c r="C12" s="28">
        <f t="shared" si="3"/>
        <v>180</v>
      </c>
      <c r="D12" s="28">
        <f t="shared" si="4"/>
        <v>0</v>
      </c>
      <c r="E12" s="29" t="str">
        <f>IFERROR(VLOOKUP(A12,Август!A:AJ,36,FALSE),"")</f>
        <v/>
      </c>
      <c r="F12" s="7"/>
      <c r="G12" s="13" t="s">
        <v>30</v>
      </c>
      <c r="H12" s="13" t="s">
        <v>5</v>
      </c>
      <c r="I12" s="13" t="s">
        <v>30</v>
      </c>
      <c r="J12" s="13" t="s">
        <v>30</v>
      </c>
      <c r="K12" s="13" t="s">
        <v>30</v>
      </c>
      <c r="L12" s="7"/>
      <c r="M12" s="7"/>
      <c r="N12" s="13" t="s">
        <v>30</v>
      </c>
      <c r="O12" s="13" t="s">
        <v>30</v>
      </c>
      <c r="P12" s="13" t="s">
        <v>30</v>
      </c>
      <c r="Q12" s="13" t="s">
        <v>5</v>
      </c>
      <c r="R12" s="13" t="s">
        <v>5</v>
      </c>
      <c r="S12" s="7"/>
      <c r="T12" s="7"/>
      <c r="U12" s="13" t="s">
        <v>30</v>
      </c>
      <c r="V12" s="13" t="s">
        <v>5</v>
      </c>
      <c r="W12" s="13" t="s">
        <v>30</v>
      </c>
      <c r="X12" s="13" t="s">
        <v>30</v>
      </c>
      <c r="Y12" s="13" t="s">
        <v>30</v>
      </c>
      <c r="Z12" s="7"/>
      <c r="AA12" s="7"/>
      <c r="AB12" s="13" t="s">
        <v>30</v>
      </c>
      <c r="AC12" s="13" t="s">
        <v>30</v>
      </c>
      <c r="AD12" s="13" t="s">
        <v>30</v>
      </c>
      <c r="AE12" s="13" t="s">
        <v>30</v>
      </c>
      <c r="AF12" s="13" t="s">
        <v>30</v>
      </c>
      <c r="AG12" s="7"/>
      <c r="AH12" s="7"/>
      <c r="AI12" s="13" t="s">
        <v>30</v>
      </c>
      <c r="AJ12" s="7"/>
    </row>
    <row r="13" spans="1:36" ht="24" customHeight="1" x14ac:dyDescent="0.4">
      <c r="A13" s="6" t="s">
        <v>58</v>
      </c>
      <c r="B13" s="26">
        <f t="shared" si="2"/>
        <v>120</v>
      </c>
      <c r="C13" s="28">
        <f t="shared" si="3"/>
        <v>120</v>
      </c>
      <c r="D13" s="28">
        <f t="shared" si="4"/>
        <v>0</v>
      </c>
      <c r="E13" s="29" t="str">
        <f>IFERROR(VLOOKUP(A13,Август!A:AJ,36,FALSE),"")</f>
        <v/>
      </c>
      <c r="F13" s="7"/>
      <c r="G13" s="13" t="s">
        <v>30</v>
      </c>
      <c r="H13" s="13" t="s">
        <v>30</v>
      </c>
      <c r="I13" s="13" t="s">
        <v>30</v>
      </c>
      <c r="J13" s="13" t="s">
        <v>30</v>
      </c>
      <c r="K13" s="13" t="s">
        <v>30</v>
      </c>
      <c r="L13" s="7" t="s">
        <v>50</v>
      </c>
      <c r="M13" s="7"/>
      <c r="N13" s="13" t="s">
        <v>30</v>
      </c>
      <c r="O13" s="13" t="s">
        <v>30</v>
      </c>
      <c r="P13" s="13" t="s">
        <v>30</v>
      </c>
      <c r="Q13" s="13" t="s">
        <v>30</v>
      </c>
      <c r="R13" s="13" t="s">
        <v>30</v>
      </c>
      <c r="S13" s="7"/>
      <c r="T13" s="7"/>
      <c r="U13" s="13" t="s">
        <v>30</v>
      </c>
      <c r="V13" s="13" t="s">
        <v>30</v>
      </c>
      <c r="W13" s="13" t="s">
        <v>30</v>
      </c>
      <c r="X13" s="13" t="s">
        <v>30</v>
      </c>
      <c r="Y13" s="13" t="s">
        <v>30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24" customHeight="1" x14ac:dyDescent="0.4">
      <c r="A14" s="6" t="s">
        <v>59</v>
      </c>
      <c r="B14" s="26">
        <f t="shared" si="2"/>
        <v>128</v>
      </c>
      <c r="C14" s="28">
        <f t="shared" si="3"/>
        <v>128</v>
      </c>
      <c r="D14" s="28">
        <f t="shared" si="4"/>
        <v>0</v>
      </c>
      <c r="E14" s="29" t="str">
        <f>IFERROR(VLOOKUP(A14,Август!A:AJ,36,FALSE),"")</f>
        <v/>
      </c>
      <c r="F14" s="7"/>
      <c r="G14" s="13" t="s">
        <v>30</v>
      </c>
      <c r="H14" s="13" t="s">
        <v>30</v>
      </c>
      <c r="I14" s="13" t="s">
        <v>30</v>
      </c>
      <c r="J14" s="13" t="s">
        <v>30</v>
      </c>
      <c r="K14" s="13" t="s">
        <v>30</v>
      </c>
      <c r="L14" s="7"/>
      <c r="M14" s="7"/>
      <c r="N14" s="13" t="s">
        <v>30</v>
      </c>
      <c r="O14" s="13" t="s">
        <v>30</v>
      </c>
      <c r="P14" s="13" t="s">
        <v>30</v>
      </c>
      <c r="Q14" s="13" t="s">
        <v>30</v>
      </c>
      <c r="R14" s="13" t="s">
        <v>30</v>
      </c>
      <c r="S14" s="7"/>
      <c r="T14" s="7"/>
      <c r="U14" s="13" t="s">
        <v>37</v>
      </c>
      <c r="V14" s="13" t="s">
        <v>37</v>
      </c>
      <c r="W14" s="13" t="s">
        <v>37</v>
      </c>
      <c r="X14" s="13" t="s">
        <v>37</v>
      </c>
      <c r="Y14" s="13" t="s">
        <v>37</v>
      </c>
      <c r="Z14" s="13" t="s">
        <v>37</v>
      </c>
      <c r="AA14" s="13" t="s">
        <v>37</v>
      </c>
      <c r="AB14" s="13" t="s">
        <v>30</v>
      </c>
      <c r="AC14" s="13" t="s">
        <v>30</v>
      </c>
      <c r="AD14" s="13" t="s">
        <v>30</v>
      </c>
      <c r="AE14" s="13" t="s">
        <v>30</v>
      </c>
      <c r="AF14" s="13" t="s">
        <v>30</v>
      </c>
      <c r="AG14" s="7"/>
      <c r="AH14" s="7"/>
      <c r="AI14" s="13" t="s">
        <v>30</v>
      </c>
      <c r="AJ14" s="7"/>
    </row>
    <row r="15" spans="1:36" ht="24" customHeight="1" x14ac:dyDescent="0.4">
      <c r="A15" s="6" t="s">
        <v>60</v>
      </c>
      <c r="B15" s="26">
        <f t="shared" si="2"/>
        <v>174</v>
      </c>
      <c r="C15" s="28">
        <f t="shared" si="3"/>
        <v>174</v>
      </c>
      <c r="D15" s="28">
        <f t="shared" si="4"/>
        <v>0</v>
      </c>
      <c r="E15" s="29" t="str">
        <f>IFERROR(VLOOKUP(A15,Август!A:AJ,36,FALSE),"")</f>
        <v/>
      </c>
      <c r="F15" s="7"/>
      <c r="G15" s="13" t="s">
        <v>5</v>
      </c>
      <c r="H15" s="13" t="s">
        <v>30</v>
      </c>
      <c r="I15" s="13" t="s">
        <v>30</v>
      </c>
      <c r="J15" s="13" t="s">
        <v>30</v>
      </c>
      <c r="K15" s="13" t="s">
        <v>30</v>
      </c>
      <c r="L15" s="7"/>
      <c r="M15" s="7"/>
      <c r="N15" s="13" t="s">
        <v>5</v>
      </c>
      <c r="O15" s="13" t="s">
        <v>30</v>
      </c>
      <c r="P15" s="13" t="s">
        <v>30</v>
      </c>
      <c r="Q15" s="13" t="s">
        <v>30</v>
      </c>
      <c r="R15" s="13" t="s">
        <v>30</v>
      </c>
      <c r="S15" s="7"/>
      <c r="T15" s="7"/>
      <c r="U15" s="13" t="s">
        <v>30</v>
      </c>
      <c r="V15" s="13" t="s">
        <v>30</v>
      </c>
      <c r="W15" s="13" t="s">
        <v>30</v>
      </c>
      <c r="X15" s="13" t="s">
        <v>30</v>
      </c>
      <c r="Y15" s="13" t="s">
        <v>30</v>
      </c>
      <c r="Z15" s="7"/>
      <c r="AA15" s="7"/>
      <c r="AB15" s="13" t="s">
        <v>30</v>
      </c>
      <c r="AC15" s="13" t="s">
        <v>30</v>
      </c>
      <c r="AD15" s="13" t="s">
        <v>30</v>
      </c>
      <c r="AE15" s="13" t="s">
        <v>30</v>
      </c>
      <c r="AF15" s="13" t="s">
        <v>30</v>
      </c>
      <c r="AG15" s="7"/>
      <c r="AH15" s="7"/>
      <c r="AI15" s="13" t="s">
        <v>30</v>
      </c>
      <c r="AJ15" s="7"/>
    </row>
    <row r="16" spans="1:36" ht="24" customHeight="1" x14ac:dyDescent="0.4">
      <c r="A16" s="6" t="s">
        <v>66</v>
      </c>
      <c r="B16" s="27">
        <f t="shared" ref="B16" si="5">C16+D16</f>
        <v>175</v>
      </c>
      <c r="C16" s="28">
        <f t="shared" si="3"/>
        <v>151</v>
      </c>
      <c r="D16" s="28">
        <f t="shared" si="4"/>
        <v>24</v>
      </c>
      <c r="E16" s="29" t="str">
        <f>IFERROR(VLOOKUP(A16,Август!A:AJ,36,FALSE),"")</f>
        <v/>
      </c>
      <c r="F16" s="7"/>
      <c r="G16" s="13" t="s">
        <v>30</v>
      </c>
      <c r="H16" s="13" t="s">
        <v>30</v>
      </c>
      <c r="I16" s="13" t="s">
        <v>30</v>
      </c>
      <c r="J16" s="13" t="s">
        <v>30</v>
      </c>
      <c r="K16" s="13" t="s">
        <v>30</v>
      </c>
      <c r="L16" s="7"/>
      <c r="M16" s="7"/>
      <c r="N16" s="13" t="s">
        <v>30</v>
      </c>
      <c r="O16" s="13" t="s">
        <v>30</v>
      </c>
      <c r="P16" s="13" t="s">
        <v>30</v>
      </c>
      <c r="Q16" s="13" t="s">
        <v>30</v>
      </c>
      <c r="R16" s="13" t="s">
        <v>30</v>
      </c>
      <c r="S16" s="7"/>
      <c r="T16" s="7"/>
      <c r="U16" s="13" t="s">
        <v>30</v>
      </c>
      <c r="V16" s="13" t="s">
        <v>30</v>
      </c>
      <c r="W16" s="13" t="s">
        <v>30</v>
      </c>
      <c r="X16" s="13" t="s">
        <v>30</v>
      </c>
      <c r="Y16" s="13" t="s">
        <v>30</v>
      </c>
      <c r="AA16" s="13" t="s">
        <v>6</v>
      </c>
      <c r="AB16" s="7"/>
      <c r="AC16" s="7"/>
      <c r="AD16" s="13" t="s">
        <v>5</v>
      </c>
      <c r="AE16" s="13" t="s">
        <v>5</v>
      </c>
      <c r="AF16" s="7"/>
      <c r="AG16" s="13" t="s">
        <v>6</v>
      </c>
      <c r="AH16" s="13" t="s">
        <v>6</v>
      </c>
      <c r="AI16" s="7"/>
      <c r="AJ16" s="7"/>
    </row>
    <row r="17" spans="1:36" ht="24" customHeight="1" x14ac:dyDescent="0.4">
      <c r="A17" s="6" t="s">
        <v>61</v>
      </c>
      <c r="B17" s="28">
        <f t="shared" ref="B17" si="6">C17+D17</f>
        <v>128</v>
      </c>
      <c r="C17" s="28">
        <f t="shared" ref="C17" si="7">COUNTIF(F17:AJ17,"День")*11+COUNTIF(F17:AJ17,"Пятид")*8+
IF(E17="Ночь",2,0)+IF($AJ$1="",COUNTIF(F17:AH17,"Ночь")*3+IF(AI17="Ночь",1,0),COUNTIF(F17:AI17,"Ночь")*3+IF(AJ17="Ночь",1,0))</f>
        <v>128</v>
      </c>
      <c r="D17" s="28">
        <f t="shared" ref="D17" si="8">IF(E17="Ночь",6,0)+IF($AJ$1="",COUNTIF(F17:AH17,"Ночь")*8+IF(AI17="Ночь",2,0),COUNTIF(F17:AI17,"Ночь")*8+IF(AJ17="Ночь",2,0))</f>
        <v>0</v>
      </c>
      <c r="E17" s="29" t="str">
        <f>IFERROR(VLOOKUP(A17,Август!A:AJ,36,FALSE),"")</f>
        <v/>
      </c>
      <c r="F17" s="7"/>
      <c r="G17" s="7"/>
      <c r="H17" s="7"/>
      <c r="I17" s="7"/>
      <c r="J17" s="7"/>
      <c r="K17" s="7"/>
      <c r="L17" s="7"/>
      <c r="M17" s="7"/>
      <c r="N17" s="13" t="s">
        <v>30</v>
      </c>
      <c r="O17" s="13" t="s">
        <v>30</v>
      </c>
      <c r="P17" s="13" t="s">
        <v>30</v>
      </c>
      <c r="Q17" s="13" t="s">
        <v>30</v>
      </c>
      <c r="R17" s="13" t="s">
        <v>30</v>
      </c>
      <c r="S17" s="7"/>
      <c r="T17" s="7"/>
      <c r="U17" s="13" t="s">
        <v>30</v>
      </c>
      <c r="V17" s="13" t="s">
        <v>30</v>
      </c>
      <c r="W17" s="13" t="s">
        <v>30</v>
      </c>
      <c r="X17" s="13" t="s">
        <v>30</v>
      </c>
      <c r="Y17" s="13" t="s">
        <v>30</v>
      </c>
      <c r="Z17" s="7"/>
      <c r="AA17" s="7"/>
      <c r="AB17" s="13" t="s">
        <v>30</v>
      </c>
      <c r="AC17" s="13" t="s">
        <v>30</v>
      </c>
      <c r="AD17" s="13" t="s">
        <v>30</v>
      </c>
      <c r="AE17" s="13" t="s">
        <v>30</v>
      </c>
      <c r="AF17" s="13" t="s">
        <v>30</v>
      </c>
      <c r="AG17" s="7"/>
      <c r="AH17" s="7"/>
      <c r="AI17" s="13" t="s">
        <v>30</v>
      </c>
      <c r="AJ17" s="7"/>
    </row>
    <row r="19" spans="1:36" ht="24" customHeight="1" thickBot="1" x14ac:dyDescent="0.45">
      <c r="A19" s="30" t="s">
        <v>67</v>
      </c>
      <c r="B19" s="61" t="str">
        <f>IF(B3=C20,"Индивидуальные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9" s="61"/>
      <c r="D19" s="61"/>
      <c r="E19" s="61"/>
      <c r="F19" s="61"/>
      <c r="G19" s="61"/>
    </row>
    <row r="20" spans="1:36" ht="15" thickBot="1" x14ac:dyDescent="0.45">
      <c r="A20" s="40" t="s">
        <v>51</v>
      </c>
      <c r="B20" s="41"/>
      <c r="C20" s="41">
        <f>SUM(C21:C48)</f>
        <v>2017</v>
      </c>
      <c r="D20" s="41"/>
      <c r="E20" s="42">
        <f>E1</f>
        <v>45535</v>
      </c>
      <c r="F20" s="42">
        <f t="shared" ref="F20:AI20" si="9">F1</f>
        <v>45536</v>
      </c>
      <c r="G20" s="42">
        <f t="shared" si="9"/>
        <v>45537</v>
      </c>
      <c r="H20" s="42">
        <f t="shared" si="9"/>
        <v>45538</v>
      </c>
      <c r="I20" s="42">
        <f t="shared" si="9"/>
        <v>45539</v>
      </c>
      <c r="J20" s="42">
        <f t="shared" si="9"/>
        <v>45540</v>
      </c>
      <c r="K20" s="42">
        <f t="shared" si="9"/>
        <v>45541</v>
      </c>
      <c r="L20" s="42">
        <f t="shared" si="9"/>
        <v>45542</v>
      </c>
      <c r="M20" s="42">
        <f t="shared" si="9"/>
        <v>45543</v>
      </c>
      <c r="N20" s="42">
        <f t="shared" si="9"/>
        <v>45544</v>
      </c>
      <c r="O20" s="42">
        <f t="shared" si="9"/>
        <v>45545</v>
      </c>
      <c r="P20" s="42">
        <f t="shared" si="9"/>
        <v>45546</v>
      </c>
      <c r="Q20" s="42">
        <f t="shared" si="9"/>
        <v>45547</v>
      </c>
      <c r="R20" s="42">
        <f t="shared" si="9"/>
        <v>45548</v>
      </c>
      <c r="S20" s="42">
        <f t="shared" si="9"/>
        <v>45549</v>
      </c>
      <c r="T20" s="42">
        <f t="shared" si="9"/>
        <v>45550</v>
      </c>
      <c r="U20" s="42">
        <f t="shared" si="9"/>
        <v>45551</v>
      </c>
      <c r="V20" s="42">
        <f t="shared" si="9"/>
        <v>45552</v>
      </c>
      <c r="W20" s="42">
        <f t="shared" si="9"/>
        <v>45553</v>
      </c>
      <c r="X20" s="42">
        <f t="shared" si="9"/>
        <v>45554</v>
      </c>
      <c r="Y20" s="42">
        <f t="shared" si="9"/>
        <v>45555</v>
      </c>
      <c r="Z20" s="42">
        <f t="shared" si="9"/>
        <v>45556</v>
      </c>
      <c r="AA20" s="42">
        <f t="shared" si="9"/>
        <v>45557</v>
      </c>
      <c r="AB20" s="42">
        <f t="shared" si="9"/>
        <v>45558</v>
      </c>
      <c r="AC20" s="42">
        <f t="shared" si="9"/>
        <v>45559</v>
      </c>
      <c r="AD20" s="42">
        <f t="shared" si="9"/>
        <v>45560</v>
      </c>
      <c r="AE20" s="42">
        <f t="shared" si="9"/>
        <v>45561</v>
      </c>
      <c r="AF20" s="42">
        <f t="shared" si="9"/>
        <v>45562</v>
      </c>
      <c r="AG20" s="42">
        <f t="shared" si="9"/>
        <v>45563</v>
      </c>
      <c r="AH20" s="42">
        <f t="shared" si="9"/>
        <v>45564</v>
      </c>
      <c r="AI20" s="43">
        <f t="shared" si="9"/>
        <v>45565</v>
      </c>
      <c r="AJ20" s="31"/>
    </row>
    <row r="21" spans="1:36" ht="14.6" x14ac:dyDescent="0.4">
      <c r="A21" s="34" t="str">
        <f>A4</f>
        <v>Худяков Владислав Вячеславович</v>
      </c>
      <c r="B21" s="35" t="s">
        <v>52</v>
      </c>
      <c r="C21" s="35">
        <f t="shared" ref="C21:C48" si="10">SUM(F21:AJ21)</f>
        <v>108</v>
      </c>
      <c r="D21" s="35"/>
      <c r="E21" s="48"/>
      <c r="F21" s="48" t="str">
        <f>IF(IF(F4="День",11,0)+IF(E4="Ночь",2,0)+IF(F4="Ночь",1,0)+IF(F4="Пятид",8,0)=0,"",IF(F4="День",11,0)+IF(E4="Ночь",2,0)+IF(F4="Ночь",1,0)+IF(F4="Пятид",8,0))</f>
        <v/>
      </c>
      <c r="G21" s="48" t="str">
        <f t="shared" ref="G21:R21" si="11">IF(IF(G4="День",11,0)+IF(F4="Ночь",2,0)+IF(G4="Ночь",1,0)+IF(G4="Пятид",8,0)=0,"",IF(G4="День",11,0)+IF(F4="Ночь",2,0)+IF(G4="Ночь",1,0)+IF(G4="Пятид",8,0))</f>
        <v/>
      </c>
      <c r="H21" s="48" t="str">
        <f t="shared" si="11"/>
        <v/>
      </c>
      <c r="I21" s="48" t="str">
        <f t="shared" si="11"/>
        <v/>
      </c>
      <c r="J21" s="48" t="str">
        <f t="shared" si="11"/>
        <v/>
      </c>
      <c r="K21" s="48">
        <f t="shared" si="11"/>
        <v>11</v>
      </c>
      <c r="L21" s="48">
        <f t="shared" si="11"/>
        <v>11</v>
      </c>
      <c r="M21" s="48">
        <f t="shared" si="11"/>
        <v>11</v>
      </c>
      <c r="N21" s="48" t="str">
        <f t="shared" si="11"/>
        <v/>
      </c>
      <c r="O21" s="48">
        <f t="shared" si="11"/>
        <v>1</v>
      </c>
      <c r="P21" s="48">
        <f t="shared" si="11"/>
        <v>3</v>
      </c>
      <c r="Q21" s="48">
        <f t="shared" si="11"/>
        <v>3</v>
      </c>
      <c r="R21" s="48">
        <f t="shared" si="11"/>
        <v>2</v>
      </c>
      <c r="S21" s="48" t="str">
        <f t="shared" ref="S21" si="12">IF(IF(S4="День",11,0)+IF(R4="Ночь",2,0)+IF(S4="Ночь",1,0)+IF(S4="Пятид",8,0)=0,"",IF(S4="День",11,0)+IF(R4="Ночь",2,0)+IF(S4="Ночь",1,0)+IF(S4="Пятид",8,0))</f>
        <v/>
      </c>
      <c r="T21" s="48">
        <f t="shared" ref="T21" si="13">IF(IF(T4="День",11,0)+IF(S4="Ночь",2,0)+IF(T4="Ночь",1,0)+IF(T4="Пятид",8,0)=0,"",IF(T4="День",11,0)+IF(S4="Ночь",2,0)+IF(T4="Ночь",1,0)+IF(T4="Пятид",8,0))</f>
        <v>11</v>
      </c>
      <c r="U21" s="48">
        <f t="shared" ref="U21" si="14">IF(IF(U4="День",11,0)+IF(T4="Ночь",2,0)+IF(U4="Ночь",1,0)+IF(U4="Пятид",8,0)=0,"",IF(U4="День",11,0)+IF(T4="Ночь",2,0)+IF(U4="Ночь",1,0)+IF(U4="Пятид",8,0))</f>
        <v>11</v>
      </c>
      <c r="V21" s="48" t="str">
        <f t="shared" ref="V21" si="15">IF(IF(V4="День",11,0)+IF(U4="Ночь",2,0)+IF(V4="Ночь",1,0)+IF(V4="Пятид",8,0)=0,"",IF(V4="День",11,0)+IF(U4="Ночь",2,0)+IF(V4="Ночь",1,0)+IF(V4="Пятид",8,0))</f>
        <v/>
      </c>
      <c r="W21" s="48">
        <f t="shared" ref="W21" si="16">IF(IF(W4="День",11,0)+IF(V4="Ночь",2,0)+IF(W4="Ночь",1,0)+IF(W4="Пятид",8,0)=0,"",IF(W4="День",11,0)+IF(V4="Ночь",2,0)+IF(W4="Ночь",1,0)+IF(W4="Пятид",8,0))</f>
        <v>1</v>
      </c>
      <c r="X21" s="48">
        <f t="shared" ref="X21" si="17">IF(IF(X4="День",11,0)+IF(W4="Ночь",2,0)+IF(X4="Ночь",1,0)+IF(X4="Пятид",8,0)=0,"",IF(X4="День",11,0)+IF(W4="Ночь",2,0)+IF(X4="Ночь",1,0)+IF(X4="Пятид",8,0))</f>
        <v>3</v>
      </c>
      <c r="Y21" s="48">
        <f t="shared" ref="Y21" si="18">IF(IF(Y4="День",11,0)+IF(X4="Ночь",2,0)+IF(Y4="Ночь",1,0)+IF(Y4="Пятид",8,0)=0,"",IF(Y4="День",11,0)+IF(X4="Ночь",2,0)+IF(Y4="Ночь",1,0)+IF(Y4="Пятид",8,0))</f>
        <v>2</v>
      </c>
      <c r="Z21" s="48">
        <f t="shared" ref="Z21" si="19">IF(IF(Z4="День",11,0)+IF(Y4="Ночь",2,0)+IF(Z4="Ночь",1,0)+IF(Z4="Пятид",8,0)=0,"",IF(Z4="День",11,0)+IF(Y4="Ночь",2,0)+IF(Z4="Ночь",1,0)+IF(Z4="Пятид",8,0))</f>
        <v>1</v>
      </c>
      <c r="AA21" s="48">
        <f t="shared" ref="AA21" si="20">IF(IF(AA4="День",11,0)+IF(Z4="Ночь",2,0)+IF(AA4="Ночь",1,0)+IF(AA4="Пятид",8,0)=0,"",IF(AA4="День",11,0)+IF(Z4="Ночь",2,0)+IF(AA4="Ночь",1,0)+IF(AA4="Пятид",8,0))</f>
        <v>3</v>
      </c>
      <c r="AB21" s="48">
        <f t="shared" ref="AB21" si="21">IF(IF(AB4="День",11,0)+IF(AA4="Ночь",2,0)+IF(AB4="Ночь",1,0)+IF(AB4="Пятид",8,0)=0,"",IF(AB4="День",11,0)+IF(AA4="Ночь",2,0)+IF(AB4="Ночь",1,0)+IF(AB4="Пятид",8,0))</f>
        <v>2</v>
      </c>
      <c r="AC21" s="48" t="str">
        <f t="shared" ref="AC21" si="22">IF(IF(AC4="День",11,0)+IF(AB4="Ночь",2,0)+IF(AC4="Ночь",1,0)+IF(AC4="Пятид",8,0)=0,"",IF(AC4="День",11,0)+IF(AB4="Ночь",2,0)+IF(AC4="Ночь",1,0)+IF(AC4="Пятид",8,0))</f>
        <v/>
      </c>
      <c r="AD21" s="48">
        <f t="shared" ref="AD21" si="23">IF(IF(AD4="День",11,0)+IF(AC4="Ночь",2,0)+IF(AD4="Ночь",1,0)+IF(AD4="Пятид",8,0)=0,"",IF(AD4="День",11,0)+IF(AC4="Ночь",2,0)+IF(AD4="Ночь",1,0)+IF(AD4="Пятид",8,0))</f>
        <v>8</v>
      </c>
      <c r="AE21" s="48">
        <f t="shared" ref="AE21" si="24">IF(IF(AE4="День",11,0)+IF(AD4="Ночь",2,0)+IF(AE4="Ночь",1,0)+IF(AE4="Пятид",8,0)=0,"",IF(AE4="День",11,0)+IF(AD4="Ночь",2,0)+IF(AE4="Ночь",1,0)+IF(AE4="Пятид",8,0))</f>
        <v>8</v>
      </c>
      <c r="AF21" s="48">
        <f t="shared" ref="AF21" si="25">IF(IF(AF4="День",11,0)+IF(AE4="Ночь",2,0)+IF(AF4="Ночь",1,0)+IF(AF4="Пятид",8,0)=0,"",IF(AF4="День",11,0)+IF(AE4="Ночь",2,0)+IF(AF4="Ночь",1,0)+IF(AF4="Пятид",8,0))</f>
        <v>8</v>
      </c>
      <c r="AG21" s="48" t="str">
        <f t="shared" ref="AG21" si="26">IF(IF(AG4="День",11,0)+IF(AF4="Ночь",2,0)+IF(AG4="Ночь",1,0)+IF(AG4="Пятид",8,0)=0,"",IF(AG4="День",11,0)+IF(AF4="Ночь",2,0)+IF(AG4="Ночь",1,0)+IF(AG4="Пятид",8,0))</f>
        <v/>
      </c>
      <c r="AH21" s="48" t="str">
        <f t="shared" ref="AH21" si="27">IF(IF(AH4="День",11,0)+IF(AG4="Ночь",2,0)+IF(AH4="Ночь",1,0)+IF(AH4="Пятид",8,0)=0,"",IF(AH4="День",11,0)+IF(AG4="Ночь",2,0)+IF(AH4="Ночь",1,0)+IF(AH4="Пятид",8,0))</f>
        <v/>
      </c>
      <c r="AI21" s="49">
        <f t="shared" ref="AI21" si="28">IF(IF(AI4="День",11,0)+IF(AH4="Ночь",2,0)+IF(AI4="Ночь",1,0)+IF(AI4="Пятид",8,0)=0,"",IF(AI4="День",11,0)+IF(AH4="Ночь",2,0)+IF(AI4="Ночь",1,0)+IF(AI4="Пятид",8,0))</f>
        <v>8</v>
      </c>
    </row>
    <row r="22" spans="1:36" ht="15" thickBot="1" x14ac:dyDescent="0.45">
      <c r="A22" s="36"/>
      <c r="B22" s="37" t="s">
        <v>53</v>
      </c>
      <c r="C22" s="37">
        <f t="shared" si="10"/>
        <v>56</v>
      </c>
      <c r="D22" s="37"/>
      <c r="E22" s="38"/>
      <c r="F22" s="38" t="str">
        <f>IF(IF(E4="Ночь",6,0)+IF(F4="Ночь",2,0)=0,"",IF(E4="Ночь",6,0)+IF(F4="Ночь",2,0))</f>
        <v/>
      </c>
      <c r="G22" s="38" t="str">
        <f t="shared" ref="G22:R22" si="29">IF(IF(F4="Ночь",6,0)+IF(G4="Ночь",2,0)=0,"",IF(F4="Ночь",6,0)+IF(G4="Ночь",2,0))</f>
        <v/>
      </c>
      <c r="H22" s="38" t="str">
        <f t="shared" si="29"/>
        <v/>
      </c>
      <c r="I22" s="38" t="str">
        <f t="shared" si="29"/>
        <v/>
      </c>
      <c r="J22" s="38" t="str">
        <f t="shared" si="29"/>
        <v/>
      </c>
      <c r="K22" s="38" t="str">
        <f t="shared" si="29"/>
        <v/>
      </c>
      <c r="L22" s="38" t="str">
        <f t="shared" si="29"/>
        <v/>
      </c>
      <c r="M22" s="38" t="str">
        <f t="shared" si="29"/>
        <v/>
      </c>
      <c r="N22" s="38" t="str">
        <f t="shared" si="29"/>
        <v/>
      </c>
      <c r="O22" s="38">
        <f t="shared" si="29"/>
        <v>2</v>
      </c>
      <c r="P22" s="38">
        <f t="shared" si="29"/>
        <v>8</v>
      </c>
      <c r="Q22" s="38">
        <f t="shared" si="29"/>
        <v>8</v>
      </c>
      <c r="R22" s="38">
        <f t="shared" si="29"/>
        <v>6</v>
      </c>
      <c r="S22" s="38" t="str">
        <f t="shared" ref="S22" si="30">IF(IF(R4="Ночь",6,0)+IF(S4="Ночь",2,0)=0,"",IF(R4="Ночь",6,0)+IF(S4="Ночь",2,0))</f>
        <v/>
      </c>
      <c r="T22" s="38" t="str">
        <f t="shared" ref="T22" si="31">IF(IF(S4="Ночь",6,0)+IF(T4="Ночь",2,0)=0,"",IF(S4="Ночь",6,0)+IF(T4="Ночь",2,0))</f>
        <v/>
      </c>
      <c r="U22" s="38" t="str">
        <f t="shared" ref="U22" si="32">IF(IF(T4="Ночь",6,0)+IF(U4="Ночь",2,0)=0,"",IF(T4="Ночь",6,0)+IF(U4="Ночь",2,0))</f>
        <v/>
      </c>
      <c r="V22" s="38" t="str">
        <f t="shared" ref="V22" si="33">IF(IF(U4="Ночь",6,0)+IF(V4="Ночь",2,0)=0,"",IF(U4="Ночь",6,0)+IF(V4="Ночь",2,0))</f>
        <v/>
      </c>
      <c r="W22" s="38">
        <f t="shared" ref="W22" si="34">IF(IF(V4="Ночь",6,0)+IF(W4="Ночь",2,0)=0,"",IF(V4="Ночь",6,0)+IF(W4="Ночь",2,0))</f>
        <v>2</v>
      </c>
      <c r="X22" s="38">
        <f t="shared" ref="X22" si="35">IF(IF(W4="Ночь",6,0)+IF(X4="Ночь",2,0)=0,"",IF(W4="Ночь",6,0)+IF(X4="Ночь",2,0))</f>
        <v>8</v>
      </c>
      <c r="Y22" s="38">
        <f t="shared" ref="Y22" si="36">IF(IF(X4="Ночь",6,0)+IF(Y4="Ночь",2,0)=0,"",IF(X4="Ночь",6,0)+IF(Y4="Ночь",2,0))</f>
        <v>6</v>
      </c>
      <c r="Z22" s="38">
        <f t="shared" ref="Z22" si="37">IF(IF(Y4="Ночь",6,0)+IF(Z4="Ночь",2,0)=0,"",IF(Y4="Ночь",6,0)+IF(Z4="Ночь",2,0))</f>
        <v>2</v>
      </c>
      <c r="AA22" s="38">
        <f t="shared" ref="AA22" si="38">IF(IF(Z4="Ночь",6,0)+IF(AA4="Ночь",2,0)=0,"",IF(Z4="Ночь",6,0)+IF(AA4="Ночь",2,0))</f>
        <v>8</v>
      </c>
      <c r="AB22" s="38">
        <f t="shared" ref="AB22" si="39">IF(IF(AA4="Ночь",6,0)+IF(AB4="Ночь",2,0)=0,"",IF(AA4="Ночь",6,0)+IF(AB4="Ночь",2,0))</f>
        <v>6</v>
      </c>
      <c r="AC22" s="38" t="str">
        <f t="shared" ref="AC22" si="40">IF(IF(AB4="Ночь",6,0)+IF(AC4="Ночь",2,0)=0,"",IF(AB4="Ночь",6,0)+IF(AC4="Ночь",2,0))</f>
        <v/>
      </c>
      <c r="AD22" s="38" t="str">
        <f t="shared" ref="AD22" si="41">IF(IF(AC4="Ночь",6,0)+IF(AD4="Ночь",2,0)=0,"",IF(AC4="Ночь",6,0)+IF(AD4="Ночь",2,0))</f>
        <v/>
      </c>
      <c r="AE22" s="38" t="str">
        <f t="shared" ref="AE22" si="42">IF(IF(AD4="Ночь",6,0)+IF(AE4="Ночь",2,0)=0,"",IF(AD4="Ночь",6,0)+IF(AE4="Ночь",2,0))</f>
        <v/>
      </c>
      <c r="AF22" s="38" t="str">
        <f t="shared" ref="AF22" si="43">IF(IF(AE4="Ночь",6,0)+IF(AF4="Ночь",2,0)=0,"",IF(AE4="Ночь",6,0)+IF(AF4="Ночь",2,0))</f>
        <v/>
      </c>
      <c r="AG22" s="38" t="str">
        <f t="shared" ref="AG22" si="44">IF(IF(AF4="Ночь",6,0)+IF(AG4="Ночь",2,0)=0,"",IF(AF4="Ночь",6,0)+IF(AG4="Ночь",2,0))</f>
        <v/>
      </c>
      <c r="AH22" s="38" t="str">
        <f t="shared" ref="AH22" si="45">IF(IF(AG4="Ночь",6,0)+IF(AH4="Ночь",2,0)=0,"",IF(AG4="Ночь",6,0)+IF(AH4="Ночь",2,0))</f>
        <v/>
      </c>
      <c r="AI22" s="39" t="str">
        <f t="shared" ref="AI22" si="46">IF(IF(AH4="Ночь",6,0)+IF(AI4="Ночь",2,0)=0,"",IF(AH4="Ночь",6,0)+IF(AI4="Ночь",2,0))</f>
        <v/>
      </c>
    </row>
    <row r="23" spans="1:36" ht="14.6" x14ac:dyDescent="0.4">
      <c r="A23" s="34" t="str">
        <f>A5</f>
        <v>Ермакова Анна Вячеславовна</v>
      </c>
      <c r="B23" s="35" t="s">
        <v>52</v>
      </c>
      <c r="C23" s="35">
        <f t="shared" si="10"/>
        <v>96</v>
      </c>
      <c r="D23" s="35"/>
      <c r="E23" s="48"/>
      <c r="F23" s="48">
        <f>IF(IF(F5="День",11,0)+IF(E5="Ночь",2,0)+IF(F5="Ночь",1,0)+IF(F5="Пятид",8,0)=0,"",IF(F5="День",11,0)+IF(E5="Ночь",2,0)+IF(F5="Ночь",1,0)+IF(F5="Пятид",8,0))</f>
        <v>1</v>
      </c>
      <c r="G23" s="48">
        <f t="shared" ref="G23:R23" si="47">IF(IF(G5="День",11,0)+IF(F5="Ночь",2,0)+IF(G5="Ночь",1,0)+IF(G5="Пятид",8,0)=0,"",IF(G5="День",11,0)+IF(F5="Ночь",2,0)+IF(G5="Ночь",1,0)+IF(G5="Пятид",8,0))</f>
        <v>3</v>
      </c>
      <c r="H23" s="48">
        <f t="shared" si="47"/>
        <v>2</v>
      </c>
      <c r="I23" s="48" t="str">
        <f t="shared" si="47"/>
        <v/>
      </c>
      <c r="J23" s="48">
        <f t="shared" si="47"/>
        <v>1</v>
      </c>
      <c r="K23" s="48">
        <f t="shared" si="47"/>
        <v>3</v>
      </c>
      <c r="L23" s="48">
        <f t="shared" si="47"/>
        <v>2</v>
      </c>
      <c r="M23" s="48" t="str">
        <f t="shared" si="47"/>
        <v/>
      </c>
      <c r="N23" s="48" t="str">
        <f t="shared" si="47"/>
        <v/>
      </c>
      <c r="O23" s="48">
        <f t="shared" si="47"/>
        <v>11</v>
      </c>
      <c r="P23" s="48">
        <f t="shared" si="47"/>
        <v>11</v>
      </c>
      <c r="Q23" s="48" t="str">
        <f t="shared" si="47"/>
        <v/>
      </c>
      <c r="R23" s="48">
        <f t="shared" si="47"/>
        <v>1</v>
      </c>
      <c r="S23" s="48">
        <f t="shared" ref="S23" si="48">IF(IF(S5="День",11,0)+IF(R5="Ночь",2,0)+IF(S5="Ночь",1,0)+IF(S5="Пятид",8,0)=0,"",IF(S5="День",11,0)+IF(R5="Ночь",2,0)+IF(S5="Ночь",1,0)+IF(S5="Пятид",8,0))</f>
        <v>3</v>
      </c>
      <c r="T23" s="48">
        <f t="shared" ref="T23" si="49">IF(IF(T5="День",11,0)+IF(S5="Ночь",2,0)+IF(T5="Ночь",1,0)+IF(T5="Пятид",8,0)=0,"",IF(T5="День",11,0)+IF(S5="Ночь",2,0)+IF(T5="Ночь",1,0)+IF(T5="Пятид",8,0))</f>
        <v>3</v>
      </c>
      <c r="U23" s="48">
        <f t="shared" ref="U23" si="50">IF(IF(U5="День",11,0)+IF(T5="Ночь",2,0)+IF(U5="Ночь",1,0)+IF(U5="Пятид",8,0)=0,"",IF(U5="День",11,0)+IF(T5="Ночь",2,0)+IF(U5="Ночь",1,0)+IF(U5="Пятид",8,0))</f>
        <v>2</v>
      </c>
      <c r="V23" s="48" t="str">
        <f t="shared" ref="V23" si="51">IF(IF(V5="День",11,0)+IF(U5="Ночь",2,0)+IF(V5="Ночь",1,0)+IF(V5="Пятид",8,0)=0,"",IF(V5="День",11,0)+IF(U5="Ночь",2,0)+IF(V5="Ночь",1,0)+IF(V5="Пятид",8,0))</f>
        <v/>
      </c>
      <c r="W23" s="48">
        <f t="shared" ref="W23" si="52">IF(IF(W5="День",11,0)+IF(V5="Ночь",2,0)+IF(W5="Ночь",1,0)+IF(W5="Пятид",8,0)=0,"",IF(W5="День",11,0)+IF(V5="Ночь",2,0)+IF(W5="Ночь",1,0)+IF(W5="Пятид",8,0))</f>
        <v>11</v>
      </c>
      <c r="X23" s="48">
        <f t="shared" ref="X23" si="53">IF(IF(X5="День",11,0)+IF(W5="Ночь",2,0)+IF(X5="Ночь",1,0)+IF(X5="Пятид",8,0)=0,"",IF(X5="День",11,0)+IF(W5="Ночь",2,0)+IF(X5="Ночь",1,0)+IF(X5="Пятид",8,0))</f>
        <v>11</v>
      </c>
      <c r="Y23" s="48">
        <f t="shared" ref="Y23" si="54">IF(IF(Y5="День",11,0)+IF(X5="Ночь",2,0)+IF(Y5="Ночь",1,0)+IF(Y5="Пятид",8,0)=0,"",IF(Y5="День",11,0)+IF(X5="Ночь",2,0)+IF(Y5="Ночь",1,0)+IF(Y5="Пятид",8,0))</f>
        <v>1</v>
      </c>
      <c r="Z23" s="48">
        <f t="shared" ref="Z23" si="55">IF(IF(Z5="День",11,0)+IF(Y5="Ночь",2,0)+IF(Z5="Ночь",1,0)+IF(Z5="Пятид",8,0)=0,"",IF(Z5="День",11,0)+IF(Y5="Ночь",2,0)+IF(Z5="Ночь",1,0)+IF(Z5="Пятид",8,0))</f>
        <v>2</v>
      </c>
      <c r="AA23" s="48" t="str">
        <f t="shared" ref="AA23" si="56">IF(IF(AA5="День",11,0)+IF(Z5="Ночь",2,0)+IF(AA5="Ночь",1,0)+IF(AA5="Пятид",8,0)=0,"",IF(AA5="День",11,0)+IF(Z5="Ночь",2,0)+IF(AA5="Ночь",1,0)+IF(AA5="Пятид",8,0))</f>
        <v/>
      </c>
      <c r="AB23" s="48" t="str">
        <f t="shared" ref="AB23" si="57">IF(IF(AB5="День",11,0)+IF(AA5="Ночь",2,0)+IF(AB5="Ночь",1,0)+IF(AB5="Пятид",8,0)=0,"",IF(AB5="День",11,0)+IF(AA5="Ночь",2,0)+IF(AB5="Ночь",1,0)+IF(AB5="Пятид",8,0))</f>
        <v/>
      </c>
      <c r="AC23" s="48">
        <f t="shared" ref="AC23" si="58">IF(IF(AC5="День",11,0)+IF(AB5="Ночь",2,0)+IF(AC5="Ночь",1,0)+IF(AC5="Пятид",8,0)=0,"",IF(AC5="День",11,0)+IF(AB5="Ночь",2,0)+IF(AC5="Ночь",1,0)+IF(AC5="Пятид",8,0))</f>
        <v>11</v>
      </c>
      <c r="AD23" s="48">
        <f t="shared" ref="AD23" si="59">IF(IF(AD5="День",11,0)+IF(AC5="Ночь",2,0)+IF(AD5="Ночь",1,0)+IF(AD5="Пятид",8,0)=0,"",IF(AD5="День",11,0)+IF(AC5="Ночь",2,0)+IF(AD5="Ночь",1,0)+IF(AD5="Пятид",8,0))</f>
        <v>11</v>
      </c>
      <c r="AE23" s="48" t="str">
        <f t="shared" ref="AE23" si="60">IF(IF(AE5="День",11,0)+IF(AD5="Ночь",2,0)+IF(AE5="Ночь",1,0)+IF(AE5="Пятид",8,0)=0,"",IF(AE5="День",11,0)+IF(AD5="Ночь",2,0)+IF(AE5="Ночь",1,0)+IF(AE5="Пятид",8,0))</f>
        <v/>
      </c>
      <c r="AF23" s="48">
        <f t="shared" ref="AF23" si="61">IF(IF(AF5="День",11,0)+IF(AE5="Ночь",2,0)+IF(AF5="Ночь",1,0)+IF(AF5="Пятид",8,0)=0,"",IF(AF5="День",11,0)+IF(AE5="Ночь",2,0)+IF(AF5="Ночь",1,0)+IF(AF5="Пятид",8,0))</f>
        <v>1</v>
      </c>
      <c r="AG23" s="48">
        <f t="shared" ref="AG23" si="62">IF(IF(AG5="День",11,0)+IF(AF5="Ночь",2,0)+IF(AG5="Ночь",1,0)+IF(AG5="Пятид",8,0)=0,"",IF(AG5="День",11,0)+IF(AF5="Ночь",2,0)+IF(AG5="Ночь",1,0)+IF(AG5="Пятид",8,0))</f>
        <v>3</v>
      </c>
      <c r="AH23" s="48">
        <f t="shared" ref="AH23" si="63">IF(IF(AH5="День",11,0)+IF(AG5="Ночь",2,0)+IF(AH5="Ночь",1,0)+IF(AH5="Пятид",8,0)=0,"",IF(AH5="День",11,0)+IF(AG5="Ночь",2,0)+IF(AH5="Ночь",1,0)+IF(AH5="Пятид",8,0))</f>
        <v>2</v>
      </c>
      <c r="AI23" s="49" t="str">
        <f t="shared" ref="AI23" si="64">IF(IF(AI5="День",11,0)+IF(AH5="Ночь",2,0)+IF(AI5="Ночь",1,0)+IF(AI5="Пятид",8,0)=0,"",IF(AI5="День",11,0)+IF(AH5="Ночь",2,0)+IF(AI5="Ночь",1,0)+IF(AI5="Пятид",8,0))</f>
        <v/>
      </c>
    </row>
    <row r="24" spans="1:36" ht="15" thickBot="1" x14ac:dyDescent="0.45">
      <c r="A24" s="36"/>
      <c r="B24" s="37" t="s">
        <v>53</v>
      </c>
      <c r="C24" s="37">
        <f t="shared" si="10"/>
        <v>80</v>
      </c>
      <c r="D24" s="37"/>
      <c r="E24" s="38"/>
      <c r="F24" s="38">
        <f>IF(IF(E5="Ночь",6,0)+IF(F5="Ночь",2,0)=0,"",IF(E5="Ночь",6,0)+IF(F5="Ночь",2,0))</f>
        <v>2</v>
      </c>
      <c r="G24" s="38">
        <f t="shared" ref="G24:R24" si="65">IF(IF(F5="Ночь",6,0)+IF(G5="Ночь",2,0)=0,"",IF(F5="Ночь",6,0)+IF(G5="Ночь",2,0))</f>
        <v>8</v>
      </c>
      <c r="H24" s="38">
        <f t="shared" si="65"/>
        <v>6</v>
      </c>
      <c r="I24" s="38" t="str">
        <f t="shared" si="65"/>
        <v/>
      </c>
      <c r="J24" s="38">
        <f t="shared" si="65"/>
        <v>2</v>
      </c>
      <c r="K24" s="38">
        <f t="shared" si="65"/>
        <v>8</v>
      </c>
      <c r="L24" s="38">
        <f t="shared" si="65"/>
        <v>6</v>
      </c>
      <c r="M24" s="38" t="str">
        <f t="shared" si="65"/>
        <v/>
      </c>
      <c r="N24" s="38" t="str">
        <f t="shared" si="65"/>
        <v/>
      </c>
      <c r="O24" s="38" t="str">
        <f t="shared" si="65"/>
        <v/>
      </c>
      <c r="P24" s="38" t="str">
        <f t="shared" si="65"/>
        <v/>
      </c>
      <c r="Q24" s="38" t="str">
        <f t="shared" si="65"/>
        <v/>
      </c>
      <c r="R24" s="38">
        <f t="shared" si="65"/>
        <v>2</v>
      </c>
      <c r="S24" s="38">
        <f t="shared" ref="S24" si="66">IF(IF(R5="Ночь",6,0)+IF(S5="Ночь",2,0)=0,"",IF(R5="Ночь",6,0)+IF(S5="Ночь",2,0))</f>
        <v>8</v>
      </c>
      <c r="T24" s="38">
        <f t="shared" ref="T24" si="67">IF(IF(S5="Ночь",6,0)+IF(T5="Ночь",2,0)=0,"",IF(S5="Ночь",6,0)+IF(T5="Ночь",2,0))</f>
        <v>8</v>
      </c>
      <c r="U24" s="38">
        <f t="shared" ref="U24" si="68">IF(IF(T5="Ночь",6,0)+IF(U5="Ночь",2,0)=0,"",IF(T5="Ночь",6,0)+IF(U5="Ночь",2,0))</f>
        <v>6</v>
      </c>
      <c r="V24" s="38" t="str">
        <f t="shared" ref="V24" si="69">IF(IF(U5="Ночь",6,0)+IF(V5="Ночь",2,0)=0,"",IF(U5="Ночь",6,0)+IF(V5="Ночь",2,0))</f>
        <v/>
      </c>
      <c r="W24" s="38" t="str">
        <f t="shared" ref="W24" si="70">IF(IF(V5="Ночь",6,0)+IF(W5="Ночь",2,0)=0,"",IF(V5="Ночь",6,0)+IF(W5="Ночь",2,0))</f>
        <v/>
      </c>
      <c r="X24" s="38" t="str">
        <f t="shared" ref="X24" si="71">IF(IF(W5="Ночь",6,0)+IF(X5="Ночь",2,0)=0,"",IF(W5="Ночь",6,0)+IF(X5="Ночь",2,0))</f>
        <v/>
      </c>
      <c r="Y24" s="38">
        <f t="shared" ref="Y24" si="72">IF(IF(X5="Ночь",6,0)+IF(Y5="Ночь",2,0)=0,"",IF(X5="Ночь",6,0)+IF(Y5="Ночь",2,0))</f>
        <v>2</v>
      </c>
      <c r="Z24" s="38">
        <f t="shared" ref="Z24" si="73">IF(IF(Y5="Ночь",6,0)+IF(Z5="Ночь",2,0)=0,"",IF(Y5="Ночь",6,0)+IF(Z5="Ночь",2,0))</f>
        <v>6</v>
      </c>
      <c r="AA24" s="38" t="str">
        <f t="shared" ref="AA24" si="74">IF(IF(Z5="Ночь",6,0)+IF(AA5="Ночь",2,0)=0,"",IF(Z5="Ночь",6,0)+IF(AA5="Ночь",2,0))</f>
        <v/>
      </c>
      <c r="AB24" s="38" t="str">
        <f t="shared" ref="AB24" si="75">IF(IF(AA5="Ночь",6,0)+IF(AB5="Ночь",2,0)=0,"",IF(AA5="Ночь",6,0)+IF(AB5="Ночь",2,0))</f>
        <v/>
      </c>
      <c r="AC24" s="38" t="str">
        <f t="shared" ref="AC24" si="76">IF(IF(AB5="Ночь",6,0)+IF(AC5="Ночь",2,0)=0,"",IF(AB5="Ночь",6,0)+IF(AC5="Ночь",2,0))</f>
        <v/>
      </c>
      <c r="AD24" s="38" t="str">
        <f t="shared" ref="AD24" si="77">IF(IF(AC5="Ночь",6,0)+IF(AD5="Ночь",2,0)=0,"",IF(AC5="Ночь",6,0)+IF(AD5="Ночь",2,0))</f>
        <v/>
      </c>
      <c r="AE24" s="38" t="str">
        <f t="shared" ref="AE24" si="78">IF(IF(AD5="Ночь",6,0)+IF(AE5="Ночь",2,0)=0,"",IF(AD5="Ночь",6,0)+IF(AE5="Ночь",2,0))</f>
        <v/>
      </c>
      <c r="AF24" s="38">
        <f t="shared" ref="AF24" si="79">IF(IF(AE5="Ночь",6,0)+IF(AF5="Ночь",2,0)=0,"",IF(AE5="Ночь",6,0)+IF(AF5="Ночь",2,0))</f>
        <v>2</v>
      </c>
      <c r="AG24" s="38">
        <f t="shared" ref="AG24" si="80">IF(IF(AF5="Ночь",6,0)+IF(AG5="Ночь",2,0)=0,"",IF(AF5="Ночь",6,0)+IF(AG5="Ночь",2,0))</f>
        <v>8</v>
      </c>
      <c r="AH24" s="38">
        <f t="shared" ref="AH24" si="81">IF(IF(AG5="Ночь",6,0)+IF(AH5="Ночь",2,0)=0,"",IF(AG5="Ночь",6,0)+IF(AH5="Ночь",2,0))</f>
        <v>6</v>
      </c>
      <c r="AI24" s="39" t="str">
        <f t="shared" ref="AI24" si="82">IF(IF(AH5="Ночь",6,0)+IF(AI5="Ночь",2,0)=0,"",IF(AH5="Ночь",6,0)+IF(AI5="Ночь",2,0))</f>
        <v/>
      </c>
    </row>
    <row r="25" spans="1:36" ht="14.6" x14ac:dyDescent="0.4">
      <c r="A25" s="34" t="str">
        <f>A6</f>
        <v>Масленников Даниил Андреевич</v>
      </c>
      <c r="B25" s="35" t="s">
        <v>52</v>
      </c>
      <c r="C25" s="35">
        <f t="shared" si="10"/>
        <v>52</v>
      </c>
      <c r="D25" s="35"/>
      <c r="E25" s="48"/>
      <c r="F25" s="48" t="str">
        <f>IF(IF(F6="День",11,0)+IF(E6="Ночь",2,0)+IF(F6="Ночь",1,0)+IF(F6="Пятид",8,0)=0,"",IF(F6="День",11,0)+IF(E6="Ночь",2,0)+IF(F6="Ночь",1,0)+IF(F6="Пятид",8,0))</f>
        <v/>
      </c>
      <c r="G25" s="48" t="str">
        <f t="shared" ref="G25:R25" si="83">IF(IF(G6="День",11,0)+IF(F6="Ночь",2,0)+IF(G6="Ночь",1,0)+IF(G6="Пятид",8,0)=0,"",IF(G6="День",11,0)+IF(F6="Ночь",2,0)+IF(G6="Ночь",1,0)+IF(G6="Пятид",8,0))</f>
        <v/>
      </c>
      <c r="H25" s="48">
        <f t="shared" si="83"/>
        <v>1</v>
      </c>
      <c r="I25" s="48">
        <f t="shared" si="83"/>
        <v>3</v>
      </c>
      <c r="J25" s="48">
        <f t="shared" si="83"/>
        <v>2</v>
      </c>
      <c r="K25" s="48" t="str">
        <f t="shared" si="83"/>
        <v/>
      </c>
      <c r="L25" s="48">
        <f t="shared" si="83"/>
        <v>1</v>
      </c>
      <c r="M25" s="48">
        <f t="shared" si="83"/>
        <v>3</v>
      </c>
      <c r="N25" s="48">
        <f t="shared" si="83"/>
        <v>3</v>
      </c>
      <c r="O25" s="48">
        <f t="shared" si="83"/>
        <v>2</v>
      </c>
      <c r="P25" s="48" t="str">
        <f t="shared" si="83"/>
        <v/>
      </c>
      <c r="Q25" s="48" t="str">
        <f t="shared" si="83"/>
        <v/>
      </c>
      <c r="R25" s="48" t="str">
        <f t="shared" si="83"/>
        <v/>
      </c>
      <c r="S25" s="48" t="str">
        <f t="shared" ref="S25" si="84">IF(IF(S6="День",11,0)+IF(R6="Ночь",2,0)+IF(S6="Ночь",1,0)+IF(S6="Пятид",8,0)=0,"",IF(S6="День",11,0)+IF(R6="Ночь",2,0)+IF(S6="Ночь",1,0)+IF(S6="Пятид",8,0))</f>
        <v/>
      </c>
      <c r="T25" s="48" t="str">
        <f t="shared" ref="T25" si="85">IF(IF(T6="День",11,0)+IF(S6="Ночь",2,0)+IF(T6="Ночь",1,0)+IF(T6="Пятид",8,0)=0,"",IF(T6="День",11,0)+IF(S6="Ночь",2,0)+IF(T6="Ночь",1,0)+IF(T6="Пятид",8,0))</f>
        <v/>
      </c>
      <c r="U25" s="48" t="str">
        <f t="shared" ref="U25" si="86">IF(IF(U6="День",11,0)+IF(T6="Ночь",2,0)+IF(U6="Ночь",1,0)+IF(U6="Пятид",8,0)=0,"",IF(U6="День",11,0)+IF(T6="Ночь",2,0)+IF(U6="Ночь",1,0)+IF(U6="Пятид",8,0))</f>
        <v/>
      </c>
      <c r="V25" s="48" t="str">
        <f t="shared" ref="V25" si="87">IF(IF(V6="День",11,0)+IF(U6="Ночь",2,0)+IF(V6="Ночь",1,0)+IF(V6="Пятид",8,0)=0,"",IF(V6="День",11,0)+IF(U6="Ночь",2,0)+IF(V6="Ночь",1,0)+IF(V6="Пятид",8,0))</f>
        <v/>
      </c>
      <c r="W25" s="48" t="str">
        <f t="shared" ref="W25" si="88">IF(IF(W6="День",11,0)+IF(V6="Ночь",2,0)+IF(W6="Ночь",1,0)+IF(W6="Пятид",8,0)=0,"",IF(W6="День",11,0)+IF(V6="Ночь",2,0)+IF(W6="Ночь",1,0)+IF(W6="Пятид",8,0))</f>
        <v/>
      </c>
      <c r="X25" s="48" t="str">
        <f t="shared" ref="X25" si="89">IF(IF(X6="День",11,0)+IF(W6="Ночь",2,0)+IF(X6="Ночь",1,0)+IF(X6="Пятид",8,0)=0,"",IF(X6="День",11,0)+IF(W6="Ночь",2,0)+IF(X6="Ночь",1,0)+IF(X6="Пятид",8,0))</f>
        <v/>
      </c>
      <c r="Y25" s="48" t="str">
        <f t="shared" ref="Y25" si="90">IF(IF(Y6="День",11,0)+IF(X6="Ночь",2,0)+IF(Y6="Ночь",1,0)+IF(Y6="Пятид",8,0)=0,"",IF(Y6="День",11,0)+IF(X6="Ночь",2,0)+IF(Y6="Ночь",1,0)+IF(Y6="Пятид",8,0))</f>
        <v/>
      </c>
      <c r="Z25" s="48" t="str">
        <f t="shared" ref="Z25" si="91">IF(IF(Z6="День",11,0)+IF(Y6="Ночь",2,0)+IF(Z6="Ночь",1,0)+IF(Z6="Пятид",8,0)=0,"",IF(Z6="День",11,0)+IF(Y6="Ночь",2,0)+IF(Z6="Ночь",1,0)+IF(Z6="Пятид",8,0))</f>
        <v/>
      </c>
      <c r="AA25" s="48">
        <f t="shared" ref="AA25" si="92">IF(IF(AA6="День",11,0)+IF(Z6="Ночь",2,0)+IF(AA6="Ночь",1,0)+IF(AA6="Пятид",8,0)=0,"",IF(AA6="День",11,0)+IF(Z6="Ночь",2,0)+IF(AA6="Ночь",1,0)+IF(AA6="Пятид",8,0))</f>
        <v>11</v>
      </c>
      <c r="AB25" s="48" t="str">
        <f t="shared" ref="AB25" si="93">IF(IF(AB6="День",11,0)+IF(AA6="Ночь",2,0)+IF(AB6="Ночь",1,0)+IF(AB6="Пятид",8,0)=0,"",IF(AB6="День",11,0)+IF(AA6="Ночь",2,0)+IF(AB6="Ночь",1,0)+IF(AB6="Пятид",8,0))</f>
        <v/>
      </c>
      <c r="AC25" s="48" t="str">
        <f t="shared" ref="AC25" si="94">IF(IF(AC6="День",11,0)+IF(AB6="Ночь",2,0)+IF(AC6="Ночь",1,0)+IF(AC6="Пятид",8,0)=0,"",IF(AC6="День",11,0)+IF(AB6="Ночь",2,0)+IF(AC6="Ночь",1,0)+IF(AC6="Пятид",8,0))</f>
        <v/>
      </c>
      <c r="AD25" s="48" t="str">
        <f t="shared" ref="AD25" si="95">IF(IF(AD6="День",11,0)+IF(AC6="Ночь",2,0)+IF(AD6="Ночь",1,0)+IF(AD6="Пятид",8,0)=0,"",IF(AD6="День",11,0)+IF(AC6="Ночь",2,0)+IF(AD6="Ночь",1,0)+IF(AD6="Пятид",8,0))</f>
        <v/>
      </c>
      <c r="AE25" s="48">
        <f t="shared" ref="AE25" si="96">IF(IF(AE6="День",11,0)+IF(AD6="Ночь",2,0)+IF(AE6="Ночь",1,0)+IF(AE6="Пятид",8,0)=0,"",IF(AE6="День",11,0)+IF(AD6="Ночь",2,0)+IF(AE6="Ночь",1,0)+IF(AE6="Пятид",8,0))</f>
        <v>11</v>
      </c>
      <c r="AF25" s="48">
        <f t="shared" ref="AF25" si="97">IF(IF(AF6="День",11,0)+IF(AE6="Ночь",2,0)+IF(AF6="Ночь",1,0)+IF(AF6="Пятид",8,0)=0,"",IF(AF6="День",11,0)+IF(AE6="Ночь",2,0)+IF(AF6="Ночь",1,0)+IF(AF6="Пятид",8,0))</f>
        <v>11</v>
      </c>
      <c r="AG25" s="48" t="str">
        <f t="shared" ref="AG25" si="98">IF(IF(AG6="День",11,0)+IF(AF6="Ночь",2,0)+IF(AG6="Ночь",1,0)+IF(AG6="Пятид",8,0)=0,"",IF(AG6="День",11,0)+IF(AF6="Ночь",2,0)+IF(AG6="Ночь",1,0)+IF(AG6="Пятид",8,0))</f>
        <v/>
      </c>
      <c r="AH25" s="48">
        <f t="shared" ref="AH25" si="99">IF(IF(AH6="День",11,0)+IF(AG6="Ночь",2,0)+IF(AH6="Ночь",1,0)+IF(AH6="Пятид",8,0)=0,"",IF(AH6="День",11,0)+IF(AG6="Ночь",2,0)+IF(AH6="Ночь",1,0)+IF(AH6="Пятид",8,0))</f>
        <v>1</v>
      </c>
      <c r="AI25" s="49">
        <f t="shared" ref="AI25" si="100">IF(IF(AI6="День",11,0)+IF(AH6="Ночь",2,0)+IF(AI6="Ночь",1,0)+IF(AI6="Пятид",8,0)=0,"",IF(AI6="День",11,0)+IF(AH6="Ночь",2,0)+IF(AI6="Ночь",1,0)+IF(AI6="Пятид",8,0))</f>
        <v>3</v>
      </c>
    </row>
    <row r="26" spans="1:36" ht="15" thickBot="1" x14ac:dyDescent="0.45">
      <c r="A26" s="36"/>
      <c r="B26" s="37" t="s">
        <v>53</v>
      </c>
      <c r="C26" s="37">
        <f t="shared" si="10"/>
        <v>50</v>
      </c>
      <c r="D26" s="37"/>
      <c r="E26" s="38"/>
      <c r="F26" s="38" t="str">
        <f>IF(IF(E6="Ночь",6,0)+IF(F6="Ночь",2,0)=0,"",IF(E6="Ночь",6,0)+IF(F6="Ночь",2,0))</f>
        <v/>
      </c>
      <c r="G26" s="38" t="str">
        <f t="shared" ref="G26:R26" si="101">IF(IF(F6="Ночь",6,0)+IF(G6="Ночь",2,0)=0,"",IF(F6="Ночь",6,0)+IF(G6="Ночь",2,0))</f>
        <v/>
      </c>
      <c r="H26" s="38">
        <f t="shared" si="101"/>
        <v>2</v>
      </c>
      <c r="I26" s="38">
        <f t="shared" si="101"/>
        <v>8</v>
      </c>
      <c r="J26" s="38">
        <f t="shared" si="101"/>
        <v>6</v>
      </c>
      <c r="K26" s="38" t="str">
        <f t="shared" si="101"/>
        <v/>
      </c>
      <c r="L26" s="38">
        <f t="shared" si="101"/>
        <v>2</v>
      </c>
      <c r="M26" s="38">
        <f t="shared" si="101"/>
        <v>8</v>
      </c>
      <c r="N26" s="38">
        <f t="shared" si="101"/>
        <v>8</v>
      </c>
      <c r="O26" s="38">
        <f t="shared" si="101"/>
        <v>6</v>
      </c>
      <c r="P26" s="38" t="str">
        <f t="shared" si="101"/>
        <v/>
      </c>
      <c r="Q26" s="38" t="str">
        <f t="shared" si="101"/>
        <v/>
      </c>
      <c r="R26" s="38" t="str">
        <f t="shared" si="101"/>
        <v/>
      </c>
      <c r="S26" s="38" t="str">
        <f t="shared" ref="S26" si="102">IF(IF(R6="Ночь",6,0)+IF(S6="Ночь",2,0)=0,"",IF(R6="Ночь",6,0)+IF(S6="Ночь",2,0))</f>
        <v/>
      </c>
      <c r="T26" s="38" t="str">
        <f t="shared" ref="T26" si="103">IF(IF(S6="Ночь",6,0)+IF(T6="Ночь",2,0)=0,"",IF(S6="Ночь",6,0)+IF(T6="Ночь",2,0))</f>
        <v/>
      </c>
      <c r="U26" s="38" t="str">
        <f t="shared" ref="U26" si="104">IF(IF(T6="Ночь",6,0)+IF(U6="Ночь",2,0)=0,"",IF(T6="Ночь",6,0)+IF(U6="Ночь",2,0))</f>
        <v/>
      </c>
      <c r="V26" s="38" t="str">
        <f t="shared" ref="V26" si="105">IF(IF(U6="Ночь",6,0)+IF(V6="Ночь",2,0)=0,"",IF(U6="Ночь",6,0)+IF(V6="Ночь",2,0))</f>
        <v/>
      </c>
      <c r="W26" s="38" t="str">
        <f t="shared" ref="W26" si="106">IF(IF(V6="Ночь",6,0)+IF(W6="Ночь",2,0)=0,"",IF(V6="Ночь",6,0)+IF(W6="Ночь",2,0))</f>
        <v/>
      </c>
      <c r="X26" s="38" t="str">
        <f t="shared" ref="X26" si="107">IF(IF(W6="Ночь",6,0)+IF(X6="Ночь",2,0)=0,"",IF(W6="Ночь",6,0)+IF(X6="Ночь",2,0))</f>
        <v/>
      </c>
      <c r="Y26" s="38" t="str">
        <f t="shared" ref="Y26" si="108">IF(IF(X6="Ночь",6,0)+IF(Y6="Ночь",2,0)=0,"",IF(X6="Ночь",6,0)+IF(Y6="Ночь",2,0))</f>
        <v/>
      </c>
      <c r="Z26" s="38" t="str">
        <f t="shared" ref="Z26" si="109">IF(IF(Y6="Ночь",6,0)+IF(Z6="Ночь",2,0)=0,"",IF(Y6="Ночь",6,0)+IF(Z6="Ночь",2,0))</f>
        <v/>
      </c>
      <c r="AA26" s="38" t="str">
        <f t="shared" ref="AA26" si="110">IF(IF(Z6="Ночь",6,0)+IF(AA6="Ночь",2,0)=0,"",IF(Z6="Ночь",6,0)+IF(AA6="Ночь",2,0))</f>
        <v/>
      </c>
      <c r="AB26" s="38" t="str">
        <f t="shared" ref="AB26" si="111">IF(IF(AA6="Ночь",6,0)+IF(AB6="Ночь",2,0)=0,"",IF(AA6="Ночь",6,0)+IF(AB6="Ночь",2,0))</f>
        <v/>
      </c>
      <c r="AC26" s="38" t="str">
        <f t="shared" ref="AC26" si="112">IF(IF(AB6="Ночь",6,0)+IF(AC6="Ночь",2,0)=0,"",IF(AB6="Ночь",6,0)+IF(AC6="Ночь",2,0))</f>
        <v/>
      </c>
      <c r="AD26" s="38" t="str">
        <f t="shared" ref="AD26" si="113">IF(IF(AC6="Ночь",6,0)+IF(AD6="Ночь",2,0)=0,"",IF(AC6="Ночь",6,0)+IF(AD6="Ночь",2,0))</f>
        <v/>
      </c>
      <c r="AE26" s="38" t="str">
        <f t="shared" ref="AE26" si="114">IF(IF(AD6="Ночь",6,0)+IF(AE6="Ночь",2,0)=0,"",IF(AD6="Ночь",6,0)+IF(AE6="Ночь",2,0))</f>
        <v/>
      </c>
      <c r="AF26" s="38" t="str">
        <f t="shared" ref="AF26" si="115">IF(IF(AE6="Ночь",6,0)+IF(AF6="Ночь",2,0)=0,"",IF(AE6="Ночь",6,0)+IF(AF6="Ночь",2,0))</f>
        <v/>
      </c>
      <c r="AG26" s="38" t="str">
        <f t="shared" ref="AG26" si="116">IF(IF(AF6="Ночь",6,0)+IF(AG6="Ночь",2,0)=0,"",IF(AF6="Ночь",6,0)+IF(AG6="Ночь",2,0))</f>
        <v/>
      </c>
      <c r="AH26" s="38">
        <f t="shared" ref="AH26" si="117">IF(IF(AG6="Ночь",6,0)+IF(AH6="Ночь",2,0)=0,"",IF(AG6="Ночь",6,0)+IF(AH6="Ночь",2,0))</f>
        <v>2</v>
      </c>
      <c r="AI26" s="39">
        <f t="shared" ref="AI26" si="118">IF(IF(AH6="Ночь",6,0)+IF(AI6="Ночь",2,0)=0,"",IF(AH6="Ночь",6,0)+IF(AI6="Ночь",2,0))</f>
        <v>8</v>
      </c>
    </row>
    <row r="27" spans="1:36" ht="14.6" x14ac:dyDescent="0.4">
      <c r="A27" s="34" t="str">
        <f>A7</f>
        <v>Плинто Евгений Дмитриевич</v>
      </c>
      <c r="B27" s="35" t="s">
        <v>52</v>
      </c>
      <c r="C27" s="35">
        <f t="shared" si="10"/>
        <v>116</v>
      </c>
      <c r="D27" s="35"/>
      <c r="E27" s="48"/>
      <c r="F27" s="48" t="str">
        <f>IF(IF(F7="День",11,0)+IF(E7="Ночь",2,0)+IF(F7="Ночь",1,0)+IF(F7="Пятид",8,0)=0,"",IF(F7="День",11,0)+IF(E7="Ночь",2,0)+IF(F7="Ночь",1,0)+IF(F7="Пятид",8,0))</f>
        <v/>
      </c>
      <c r="G27" s="48">
        <f t="shared" ref="G27:R27" si="119">IF(IF(G7="День",11,0)+IF(F7="Ночь",2,0)+IF(G7="Ночь",1,0)+IF(G7="Пятид",8,0)=0,"",IF(G7="День",11,0)+IF(F7="Ночь",2,0)+IF(G7="Ночь",1,0)+IF(G7="Пятид",8,0))</f>
        <v>8</v>
      </c>
      <c r="H27" s="48">
        <f t="shared" si="119"/>
        <v>8</v>
      </c>
      <c r="I27" s="48">
        <f t="shared" si="119"/>
        <v>8</v>
      </c>
      <c r="J27" s="48">
        <f t="shared" si="119"/>
        <v>8</v>
      </c>
      <c r="K27" s="48" t="str">
        <f t="shared" si="119"/>
        <v/>
      </c>
      <c r="L27" s="48">
        <f t="shared" si="119"/>
        <v>1</v>
      </c>
      <c r="M27" s="48">
        <f t="shared" si="119"/>
        <v>3</v>
      </c>
      <c r="N27" s="48">
        <f t="shared" si="119"/>
        <v>2</v>
      </c>
      <c r="O27" s="48" t="str">
        <f t="shared" si="119"/>
        <v/>
      </c>
      <c r="P27" s="48" t="str">
        <f t="shared" si="119"/>
        <v/>
      </c>
      <c r="Q27" s="48">
        <f t="shared" si="119"/>
        <v>11</v>
      </c>
      <c r="R27" s="48">
        <f t="shared" si="119"/>
        <v>11</v>
      </c>
      <c r="S27" s="48" t="str">
        <f t="shared" ref="S27" si="120">IF(IF(S7="День",11,0)+IF(R7="Ночь",2,0)+IF(S7="Ночь",1,0)+IF(S7="Пятид",8,0)=0,"",IF(S7="День",11,0)+IF(R7="Ночь",2,0)+IF(S7="Ночь",1,0)+IF(S7="Пятид",8,0))</f>
        <v/>
      </c>
      <c r="T27" s="48">
        <f t="shared" ref="T27" si="121">IF(IF(T7="День",11,0)+IF(S7="Ночь",2,0)+IF(T7="Ночь",1,0)+IF(T7="Пятид",8,0)=0,"",IF(T7="День",11,0)+IF(S7="Ночь",2,0)+IF(T7="Ночь",1,0)+IF(T7="Пятид",8,0))</f>
        <v>1</v>
      </c>
      <c r="U27" s="48">
        <f t="shared" ref="U27" si="122">IF(IF(U7="День",11,0)+IF(T7="Ночь",2,0)+IF(U7="Ночь",1,0)+IF(U7="Пятид",8,0)=0,"",IF(U7="День",11,0)+IF(T7="Ночь",2,0)+IF(U7="Ночь",1,0)+IF(U7="Пятид",8,0))</f>
        <v>3</v>
      </c>
      <c r="V27" s="48">
        <f t="shared" ref="V27" si="123">IF(IF(V7="День",11,0)+IF(U7="Ночь",2,0)+IF(V7="Ночь",1,0)+IF(V7="Пятид",8,0)=0,"",IF(V7="День",11,0)+IF(U7="Ночь",2,0)+IF(V7="Ночь",1,0)+IF(V7="Пятид",8,0))</f>
        <v>2</v>
      </c>
      <c r="W27" s="48" t="str">
        <f t="shared" ref="W27" si="124">IF(IF(W7="День",11,0)+IF(V7="Ночь",2,0)+IF(W7="Ночь",1,0)+IF(W7="Пятид",8,0)=0,"",IF(W7="День",11,0)+IF(V7="Ночь",2,0)+IF(W7="Ночь",1,0)+IF(W7="Пятид",8,0))</f>
        <v/>
      </c>
      <c r="X27" s="48" t="str">
        <f t="shared" ref="X27" si="125">IF(IF(X7="День",11,0)+IF(W7="Ночь",2,0)+IF(X7="Ночь",1,0)+IF(X7="Пятид",8,0)=0,"",IF(X7="День",11,0)+IF(W7="Ночь",2,0)+IF(X7="Ночь",1,0)+IF(X7="Пятид",8,0))</f>
        <v/>
      </c>
      <c r="Y27" s="48">
        <f t="shared" ref="Y27" si="126">IF(IF(Y7="День",11,0)+IF(X7="Ночь",2,0)+IF(Y7="Ночь",1,0)+IF(Y7="Пятид",8,0)=0,"",IF(Y7="День",11,0)+IF(X7="Ночь",2,0)+IF(Y7="Ночь",1,0)+IF(Y7="Пятид",8,0))</f>
        <v>11</v>
      </c>
      <c r="Z27" s="48">
        <f t="shared" ref="Z27" si="127">IF(IF(Z7="День",11,0)+IF(Y7="Ночь",2,0)+IF(Z7="Ночь",1,0)+IF(Z7="Пятид",8,0)=0,"",IF(Z7="День",11,0)+IF(Y7="Ночь",2,0)+IF(Z7="Ночь",1,0)+IF(Z7="Пятид",8,0))</f>
        <v>11</v>
      </c>
      <c r="AA27" s="48" t="str">
        <f t="shared" ref="AA27" si="128">IF(IF(AA7="День",11,0)+IF(Z7="Ночь",2,0)+IF(AA7="Ночь",1,0)+IF(AA7="Пятид",8,0)=0,"",IF(AA7="День",11,0)+IF(Z7="Ночь",2,0)+IF(AA7="Ночь",1,0)+IF(AA7="Пятид",8,0))</f>
        <v/>
      </c>
      <c r="AB27" s="48">
        <f t="shared" ref="AB27" si="129">IF(IF(AB7="День",11,0)+IF(AA7="Ночь",2,0)+IF(AB7="Ночь",1,0)+IF(AB7="Пятид",8,0)=0,"",IF(AB7="День",11,0)+IF(AA7="Ночь",2,0)+IF(AB7="Ночь",1,0)+IF(AB7="Пятид",8,0))</f>
        <v>1</v>
      </c>
      <c r="AC27" s="48">
        <f t="shared" ref="AC27" si="130">IF(IF(AC7="День",11,0)+IF(AB7="Ночь",2,0)+IF(AC7="Ночь",1,0)+IF(AC7="Пятид",8,0)=0,"",IF(AC7="День",11,0)+IF(AB7="Ночь",2,0)+IF(AC7="Ночь",1,0)+IF(AC7="Пятид",8,0))</f>
        <v>3</v>
      </c>
      <c r="AD27" s="48">
        <f t="shared" ref="AD27" si="131">IF(IF(AD7="День",11,0)+IF(AC7="Ночь",2,0)+IF(AD7="Ночь",1,0)+IF(AD7="Пятид",8,0)=0,"",IF(AD7="День",11,0)+IF(AC7="Ночь",2,0)+IF(AD7="Ночь",1,0)+IF(AD7="Пятид",8,0))</f>
        <v>2</v>
      </c>
      <c r="AE27" s="48" t="str">
        <f t="shared" ref="AE27" si="132">IF(IF(AE7="День",11,0)+IF(AD7="Ночь",2,0)+IF(AE7="Ночь",1,0)+IF(AE7="Пятид",8,0)=0,"",IF(AE7="День",11,0)+IF(AD7="Ночь",2,0)+IF(AE7="Ночь",1,0)+IF(AE7="Пятид",8,0))</f>
        <v/>
      </c>
      <c r="AF27" s="48" t="str">
        <f t="shared" ref="AF27" si="133">IF(IF(AF7="День",11,0)+IF(AE7="Ночь",2,0)+IF(AF7="Ночь",1,0)+IF(AF7="Пятид",8,0)=0,"",IF(AF7="День",11,0)+IF(AE7="Ночь",2,0)+IF(AF7="Ночь",1,0)+IF(AF7="Пятид",8,0))</f>
        <v/>
      </c>
      <c r="AG27" s="48">
        <f t="shared" ref="AG27" si="134">IF(IF(AG7="День",11,0)+IF(AF7="Ночь",2,0)+IF(AG7="Ночь",1,0)+IF(AG7="Пятид",8,0)=0,"",IF(AG7="День",11,0)+IF(AF7="Ночь",2,0)+IF(AG7="Ночь",1,0)+IF(AG7="Пятид",8,0))</f>
        <v>11</v>
      </c>
      <c r="AH27" s="48">
        <f t="shared" ref="AH27" si="135">IF(IF(AH7="День",11,0)+IF(AG7="Ночь",2,0)+IF(AH7="Ночь",1,0)+IF(AH7="Пятид",8,0)=0,"",IF(AH7="День",11,0)+IF(AG7="Ночь",2,0)+IF(AH7="Ночь",1,0)+IF(AH7="Пятид",8,0))</f>
        <v>11</v>
      </c>
      <c r="AI27" s="49" t="str">
        <f t="shared" ref="AI27" si="136">IF(IF(AI7="День",11,0)+IF(AH7="Ночь",2,0)+IF(AI7="Ночь",1,0)+IF(AI7="Пятид",8,0)=0,"",IF(AI7="День",11,0)+IF(AH7="Ночь",2,0)+IF(AI7="Ночь",1,0)+IF(AI7="Пятид",8,0))</f>
        <v/>
      </c>
    </row>
    <row r="28" spans="1:36" ht="15" thickBot="1" x14ac:dyDescent="0.45">
      <c r="A28" s="36"/>
      <c r="B28" s="37" t="s">
        <v>53</v>
      </c>
      <c r="C28" s="37">
        <f t="shared" si="10"/>
        <v>48</v>
      </c>
      <c r="D28" s="37"/>
      <c r="E28" s="38"/>
      <c r="F28" s="38" t="str">
        <f>IF(IF(E7="Ночь",6,0)+IF(F7="Ночь",2,0)=0,"",IF(E7="Ночь",6,0)+IF(F7="Ночь",2,0))</f>
        <v/>
      </c>
      <c r="G28" s="38" t="str">
        <f t="shared" ref="G28:R28" si="137">IF(IF(F7="Ночь",6,0)+IF(G7="Ночь",2,0)=0,"",IF(F7="Ночь",6,0)+IF(G7="Ночь",2,0))</f>
        <v/>
      </c>
      <c r="H28" s="38" t="str">
        <f t="shared" si="137"/>
        <v/>
      </c>
      <c r="I28" s="38" t="str">
        <f t="shared" si="137"/>
        <v/>
      </c>
      <c r="J28" s="38" t="str">
        <f t="shared" si="137"/>
        <v/>
      </c>
      <c r="K28" s="38" t="str">
        <f t="shared" si="137"/>
        <v/>
      </c>
      <c r="L28" s="38">
        <f t="shared" si="137"/>
        <v>2</v>
      </c>
      <c r="M28" s="38">
        <f t="shared" si="137"/>
        <v>8</v>
      </c>
      <c r="N28" s="38">
        <f t="shared" si="137"/>
        <v>6</v>
      </c>
      <c r="O28" s="38" t="str">
        <f t="shared" si="137"/>
        <v/>
      </c>
      <c r="P28" s="38" t="str">
        <f t="shared" si="137"/>
        <v/>
      </c>
      <c r="Q28" s="38" t="str">
        <f t="shared" si="137"/>
        <v/>
      </c>
      <c r="R28" s="38" t="str">
        <f t="shared" si="137"/>
        <v/>
      </c>
      <c r="S28" s="38" t="str">
        <f t="shared" ref="S28" si="138">IF(IF(R7="Ночь",6,0)+IF(S7="Ночь",2,0)=0,"",IF(R7="Ночь",6,0)+IF(S7="Ночь",2,0))</f>
        <v/>
      </c>
      <c r="T28" s="38">
        <f t="shared" ref="T28" si="139">IF(IF(S7="Ночь",6,0)+IF(T7="Ночь",2,0)=0,"",IF(S7="Ночь",6,0)+IF(T7="Ночь",2,0))</f>
        <v>2</v>
      </c>
      <c r="U28" s="38">
        <f t="shared" ref="U28" si="140">IF(IF(T7="Ночь",6,0)+IF(U7="Ночь",2,0)=0,"",IF(T7="Ночь",6,0)+IF(U7="Ночь",2,0))</f>
        <v>8</v>
      </c>
      <c r="V28" s="38">
        <f t="shared" ref="V28" si="141">IF(IF(U7="Ночь",6,0)+IF(V7="Ночь",2,0)=0,"",IF(U7="Ночь",6,0)+IF(V7="Ночь",2,0))</f>
        <v>6</v>
      </c>
      <c r="W28" s="38" t="str">
        <f t="shared" ref="W28" si="142">IF(IF(V7="Ночь",6,0)+IF(W7="Ночь",2,0)=0,"",IF(V7="Ночь",6,0)+IF(W7="Ночь",2,0))</f>
        <v/>
      </c>
      <c r="X28" s="38" t="str">
        <f t="shared" ref="X28" si="143">IF(IF(W7="Ночь",6,0)+IF(X7="Ночь",2,0)=0,"",IF(W7="Ночь",6,0)+IF(X7="Ночь",2,0))</f>
        <v/>
      </c>
      <c r="Y28" s="38" t="str">
        <f t="shared" ref="Y28" si="144">IF(IF(X7="Ночь",6,0)+IF(Y7="Ночь",2,0)=0,"",IF(X7="Ночь",6,0)+IF(Y7="Ночь",2,0))</f>
        <v/>
      </c>
      <c r="Z28" s="38" t="str">
        <f t="shared" ref="Z28" si="145">IF(IF(Y7="Ночь",6,0)+IF(Z7="Ночь",2,0)=0,"",IF(Y7="Ночь",6,0)+IF(Z7="Ночь",2,0))</f>
        <v/>
      </c>
      <c r="AA28" s="38" t="str">
        <f t="shared" ref="AA28" si="146">IF(IF(Z7="Ночь",6,0)+IF(AA7="Ночь",2,0)=0,"",IF(Z7="Ночь",6,0)+IF(AA7="Ночь",2,0))</f>
        <v/>
      </c>
      <c r="AB28" s="38">
        <f t="shared" ref="AB28" si="147">IF(IF(AA7="Ночь",6,0)+IF(AB7="Ночь",2,0)=0,"",IF(AA7="Ночь",6,0)+IF(AB7="Ночь",2,0))</f>
        <v>2</v>
      </c>
      <c r="AC28" s="38">
        <f t="shared" ref="AC28" si="148">IF(IF(AB7="Ночь",6,0)+IF(AC7="Ночь",2,0)=0,"",IF(AB7="Ночь",6,0)+IF(AC7="Ночь",2,0))</f>
        <v>8</v>
      </c>
      <c r="AD28" s="38">
        <f t="shared" ref="AD28" si="149">IF(IF(AC7="Ночь",6,0)+IF(AD7="Ночь",2,0)=0,"",IF(AC7="Ночь",6,0)+IF(AD7="Ночь",2,0))</f>
        <v>6</v>
      </c>
      <c r="AE28" s="38" t="str">
        <f t="shared" ref="AE28" si="150">IF(IF(AD7="Ночь",6,0)+IF(AE7="Ночь",2,0)=0,"",IF(AD7="Ночь",6,0)+IF(AE7="Ночь",2,0))</f>
        <v/>
      </c>
      <c r="AF28" s="38" t="str">
        <f t="shared" ref="AF28" si="151">IF(IF(AE7="Ночь",6,0)+IF(AF7="Ночь",2,0)=0,"",IF(AE7="Ночь",6,0)+IF(AF7="Ночь",2,0))</f>
        <v/>
      </c>
      <c r="AG28" s="38" t="str">
        <f t="shared" ref="AG28" si="152">IF(IF(AF7="Ночь",6,0)+IF(AG7="Ночь",2,0)=0,"",IF(AF7="Ночь",6,0)+IF(AG7="Ночь",2,0))</f>
        <v/>
      </c>
      <c r="AH28" s="38" t="str">
        <f t="shared" ref="AH28" si="153">IF(IF(AG7="Ночь",6,0)+IF(AH7="Ночь",2,0)=0,"",IF(AG7="Ночь",6,0)+IF(AH7="Ночь",2,0))</f>
        <v/>
      </c>
      <c r="AI28" s="39" t="str">
        <f t="shared" ref="AI28" si="154">IF(IF(AH7="Ночь",6,0)+IF(AI7="Ночь",2,0)=0,"",IF(AH7="Ночь",6,0)+IF(AI7="Ночь",2,0))</f>
        <v/>
      </c>
    </row>
    <row r="29" spans="1:36" ht="14.6" x14ac:dyDescent="0.4">
      <c r="A29" s="34" t="str">
        <f>A8</f>
        <v>Иванов Антон Викторович</v>
      </c>
      <c r="B29" s="35" t="s">
        <v>52</v>
      </c>
      <c r="C29" s="35">
        <f t="shared" si="10"/>
        <v>97</v>
      </c>
      <c r="D29" s="35"/>
      <c r="E29" s="48"/>
      <c r="F29" s="48" t="str">
        <f>IF(IF(F8="День",11,0)+IF(E8="Ночь",2,0)+IF(F8="Ночь",1,0)+IF(F8="Пятид",8,0)=0,"",IF(F8="День",11,0)+IF(E8="Ночь",2,0)+IF(F8="Ночь",1,0)+IF(F8="Пятид",8,0))</f>
        <v/>
      </c>
      <c r="G29" s="48">
        <f t="shared" ref="G29:R29" si="155">IF(IF(G8="День",11,0)+IF(F8="Ночь",2,0)+IF(G8="Ночь",1,0)+IF(G8="Пятид",8,0)=0,"",IF(G8="День",11,0)+IF(F8="Ночь",2,0)+IF(G8="Ночь",1,0)+IF(G8="Пятид",8,0))</f>
        <v>8</v>
      </c>
      <c r="H29" s="48">
        <f t="shared" si="155"/>
        <v>8</v>
      </c>
      <c r="I29" s="48" t="str">
        <f t="shared" si="155"/>
        <v/>
      </c>
      <c r="J29" s="48" t="str">
        <f t="shared" si="155"/>
        <v/>
      </c>
      <c r="K29" s="48">
        <f t="shared" si="155"/>
        <v>11</v>
      </c>
      <c r="L29" s="48">
        <f t="shared" si="155"/>
        <v>11</v>
      </c>
      <c r="M29" s="48" t="str">
        <f t="shared" si="155"/>
        <v/>
      </c>
      <c r="N29" s="48">
        <f t="shared" si="155"/>
        <v>1</v>
      </c>
      <c r="O29" s="48">
        <f t="shared" si="155"/>
        <v>3</v>
      </c>
      <c r="P29" s="48">
        <f t="shared" si="155"/>
        <v>2</v>
      </c>
      <c r="Q29" s="48" t="str">
        <f t="shared" si="155"/>
        <v/>
      </c>
      <c r="R29" s="48" t="str">
        <f t="shared" si="155"/>
        <v/>
      </c>
      <c r="S29" s="48">
        <f t="shared" ref="S29" si="156">IF(IF(S8="День",11,0)+IF(R8="Ночь",2,0)+IF(S8="Ночь",1,0)+IF(S8="Пятид",8,0)=0,"",IF(S8="День",11,0)+IF(R8="Ночь",2,0)+IF(S8="Ночь",1,0)+IF(S8="Пятид",8,0))</f>
        <v>11</v>
      </c>
      <c r="T29" s="48">
        <f t="shared" ref="T29" si="157">IF(IF(T8="День",11,0)+IF(S8="Ночь",2,0)+IF(T8="Ночь",1,0)+IF(T8="Пятид",8,0)=0,"",IF(T8="День",11,0)+IF(S8="Ночь",2,0)+IF(T8="Ночь",1,0)+IF(T8="Пятид",8,0))</f>
        <v>11</v>
      </c>
      <c r="U29" s="48" t="str">
        <f t="shared" ref="U29" si="158">IF(IF(U8="День",11,0)+IF(T8="Ночь",2,0)+IF(U8="Ночь",1,0)+IF(U8="Пятид",8,0)=0,"",IF(U8="День",11,0)+IF(T8="Ночь",2,0)+IF(U8="Ночь",1,0)+IF(U8="Пятид",8,0))</f>
        <v/>
      </c>
      <c r="V29" s="48">
        <f t="shared" ref="V29" si="159">IF(IF(V8="День",11,0)+IF(U8="Ночь",2,0)+IF(V8="Ночь",1,0)+IF(V8="Пятид",8,0)=0,"",IF(V8="День",11,0)+IF(U8="Ночь",2,0)+IF(V8="Ночь",1,0)+IF(V8="Пятид",8,0))</f>
        <v>1</v>
      </c>
      <c r="W29" s="48">
        <f t="shared" ref="W29" si="160">IF(IF(W8="День",11,0)+IF(V8="Ночь",2,0)+IF(W8="Ночь",1,0)+IF(W8="Пятид",8,0)=0,"",IF(W8="День",11,0)+IF(V8="Ночь",2,0)+IF(W8="Ночь",1,0)+IF(W8="Пятид",8,0))</f>
        <v>2</v>
      </c>
      <c r="X29" s="48" t="str">
        <f t="shared" ref="X29" si="161">IF(IF(X8="День",11,0)+IF(W8="Ночь",2,0)+IF(X8="Ночь",1,0)+IF(X8="Пятид",8,0)=0,"",IF(X8="День",11,0)+IF(W8="Ночь",2,0)+IF(X8="Ночь",1,0)+IF(X8="Пятид",8,0))</f>
        <v/>
      </c>
      <c r="Y29" s="48" t="str">
        <f t="shared" ref="Y29" si="162">IF(IF(Y8="День",11,0)+IF(X8="Ночь",2,0)+IF(Y8="Ночь",1,0)+IF(Y8="Пятид",8,0)=0,"",IF(Y8="День",11,0)+IF(X8="Ночь",2,0)+IF(Y8="Ночь",1,0)+IF(Y8="Пятид",8,0))</f>
        <v/>
      </c>
      <c r="Z29" s="48" t="str">
        <f t="shared" ref="Z29" si="163">IF(IF(Z8="День",11,0)+IF(Y8="Ночь",2,0)+IF(Z8="Ночь",1,0)+IF(Z8="Пятид",8,0)=0,"",IF(Z8="День",11,0)+IF(Y8="Ночь",2,0)+IF(Z8="Ночь",1,0)+IF(Z8="Пятид",8,0))</f>
        <v/>
      </c>
      <c r="AA29" s="48" t="str">
        <f t="shared" ref="AA29" si="164">IF(IF(AA8="День",11,0)+IF(Z8="Ночь",2,0)+IF(AA8="Ночь",1,0)+IF(AA8="Пятид",8,0)=0,"",IF(AA8="День",11,0)+IF(Z8="Ночь",2,0)+IF(AA8="Ночь",1,0)+IF(AA8="Пятид",8,0))</f>
        <v/>
      </c>
      <c r="AB29" s="48">
        <f t="shared" ref="AB29" si="165">IF(IF(AB8="День",11,0)+IF(AA8="Ночь",2,0)+IF(AB8="Ночь",1,0)+IF(AB8="Пятид",8,0)=0,"",IF(AB8="День",11,0)+IF(AA8="Ночь",2,0)+IF(AB8="Ночь",1,0)+IF(AB8="Пятид",8,0))</f>
        <v>11</v>
      </c>
      <c r="AC29" s="48" t="str">
        <f t="shared" ref="AC29" si="166">IF(IF(AC8="День",11,0)+IF(AB8="Ночь",2,0)+IF(AC8="Ночь",1,0)+IF(AC8="Пятид",8,0)=0,"",IF(AC8="День",11,0)+IF(AB8="Ночь",2,0)+IF(AC8="Ночь",1,0)+IF(AC8="Пятид",8,0))</f>
        <v/>
      </c>
      <c r="AD29" s="48">
        <f t="shared" ref="AD29" si="167">IF(IF(AD8="День",11,0)+IF(AC8="Ночь",2,0)+IF(AD8="Ночь",1,0)+IF(AD8="Пятид",8,0)=0,"",IF(AD8="День",11,0)+IF(AC8="Ночь",2,0)+IF(AD8="Ночь",1,0)+IF(AD8="Пятид",8,0))</f>
        <v>1</v>
      </c>
      <c r="AE29" s="48">
        <f t="shared" ref="AE29" si="168">IF(IF(AE8="День",11,0)+IF(AD8="Ночь",2,0)+IF(AE8="Ночь",1,0)+IF(AE8="Пятид",8,0)=0,"",IF(AE8="День",11,0)+IF(AD8="Ночь",2,0)+IF(AE8="Ночь",1,0)+IF(AE8="Пятид",8,0))</f>
        <v>3</v>
      </c>
      <c r="AF29" s="48">
        <f t="shared" ref="AF29" si="169">IF(IF(AF8="День",11,0)+IF(AE8="Ночь",2,0)+IF(AF8="Ночь",1,0)+IF(AF8="Пятид",8,0)=0,"",IF(AF8="День",11,0)+IF(AE8="Ночь",2,0)+IF(AF8="Ночь",1,0)+IF(AF8="Пятид",8,0))</f>
        <v>2</v>
      </c>
      <c r="AG29" s="48" t="str">
        <f t="shared" ref="AG29" si="170">IF(IF(AG8="День",11,0)+IF(AF8="Ночь",2,0)+IF(AG8="Ночь",1,0)+IF(AG8="Пятид",8,0)=0,"",IF(AG8="День",11,0)+IF(AF8="Ночь",2,0)+IF(AG8="Ночь",1,0)+IF(AG8="Пятид",8,0))</f>
        <v/>
      </c>
      <c r="AH29" s="48" t="str">
        <f t="shared" ref="AH29" si="171">IF(IF(AH8="День",11,0)+IF(AG8="Ночь",2,0)+IF(AH8="Ночь",1,0)+IF(AH8="Пятид",8,0)=0,"",IF(AH8="День",11,0)+IF(AG8="Ночь",2,0)+IF(AH8="Ночь",1,0)+IF(AH8="Пятид",8,0))</f>
        <v/>
      </c>
      <c r="AI29" s="49">
        <f t="shared" ref="AI29" si="172">IF(IF(AI8="День",11,0)+IF(AH8="Ночь",2,0)+IF(AI8="Ночь",1,0)+IF(AI8="Пятид",8,0)=0,"",IF(AI8="День",11,0)+IF(AH8="Ночь",2,0)+IF(AI8="Ночь",1,0)+IF(AI8="Пятид",8,0))</f>
        <v>11</v>
      </c>
    </row>
    <row r="30" spans="1:36" ht="15" thickBot="1" x14ac:dyDescent="0.45">
      <c r="A30" s="36"/>
      <c r="B30" s="37" t="s">
        <v>53</v>
      </c>
      <c r="C30" s="37">
        <f t="shared" si="10"/>
        <v>40</v>
      </c>
      <c r="D30" s="37"/>
      <c r="E30" s="38"/>
      <c r="F30" s="38" t="str">
        <f>IF(IF(E8="Ночь",6,0)+IF(F8="Ночь",2,0)=0,"",IF(E8="Ночь",6,0)+IF(F8="Ночь",2,0))</f>
        <v/>
      </c>
      <c r="G30" s="38" t="str">
        <f t="shared" ref="G30:R30" si="173">IF(IF(F8="Ночь",6,0)+IF(G8="Ночь",2,0)=0,"",IF(F8="Ночь",6,0)+IF(G8="Ночь",2,0))</f>
        <v/>
      </c>
      <c r="H30" s="38" t="str">
        <f t="shared" si="173"/>
        <v/>
      </c>
      <c r="I30" s="38" t="str">
        <f t="shared" si="173"/>
        <v/>
      </c>
      <c r="J30" s="38" t="str">
        <f t="shared" si="173"/>
        <v/>
      </c>
      <c r="K30" s="38" t="str">
        <f t="shared" si="173"/>
        <v/>
      </c>
      <c r="L30" s="38" t="str">
        <f t="shared" si="173"/>
        <v/>
      </c>
      <c r="M30" s="38" t="str">
        <f t="shared" si="173"/>
        <v/>
      </c>
      <c r="N30" s="38">
        <f t="shared" si="173"/>
        <v>2</v>
      </c>
      <c r="O30" s="38">
        <f t="shared" si="173"/>
        <v>8</v>
      </c>
      <c r="P30" s="38">
        <f t="shared" si="173"/>
        <v>6</v>
      </c>
      <c r="Q30" s="38" t="str">
        <f t="shared" si="173"/>
        <v/>
      </c>
      <c r="R30" s="38" t="str">
        <f t="shared" si="173"/>
        <v/>
      </c>
      <c r="S30" s="38" t="str">
        <f t="shared" ref="S30" si="174">IF(IF(R8="Ночь",6,0)+IF(S8="Ночь",2,0)=0,"",IF(R8="Ночь",6,0)+IF(S8="Ночь",2,0))</f>
        <v/>
      </c>
      <c r="T30" s="38" t="str">
        <f t="shared" ref="T30" si="175">IF(IF(S8="Ночь",6,0)+IF(T8="Ночь",2,0)=0,"",IF(S8="Ночь",6,0)+IF(T8="Ночь",2,0))</f>
        <v/>
      </c>
      <c r="U30" s="38" t="str">
        <f t="shared" ref="U30" si="176">IF(IF(T8="Ночь",6,0)+IF(U8="Ночь",2,0)=0,"",IF(T8="Ночь",6,0)+IF(U8="Ночь",2,0))</f>
        <v/>
      </c>
      <c r="V30" s="38">
        <f t="shared" ref="V30" si="177">IF(IF(U8="Ночь",6,0)+IF(V8="Ночь",2,0)=0,"",IF(U8="Ночь",6,0)+IF(V8="Ночь",2,0))</f>
        <v>2</v>
      </c>
      <c r="W30" s="38">
        <f t="shared" ref="W30" si="178">IF(IF(V8="Ночь",6,0)+IF(W8="Ночь",2,0)=0,"",IF(V8="Ночь",6,0)+IF(W8="Ночь",2,0))</f>
        <v>6</v>
      </c>
      <c r="X30" s="38" t="str">
        <f t="shared" ref="X30" si="179">IF(IF(W8="Ночь",6,0)+IF(X8="Ночь",2,0)=0,"",IF(W8="Ночь",6,0)+IF(X8="Ночь",2,0))</f>
        <v/>
      </c>
      <c r="Y30" s="38" t="str">
        <f t="shared" ref="Y30" si="180">IF(IF(X8="Ночь",6,0)+IF(Y8="Ночь",2,0)=0,"",IF(X8="Ночь",6,0)+IF(Y8="Ночь",2,0))</f>
        <v/>
      </c>
      <c r="Z30" s="38" t="str">
        <f t="shared" ref="Z30" si="181">IF(IF(Y8="Ночь",6,0)+IF(Z8="Ночь",2,0)=0,"",IF(Y8="Ночь",6,0)+IF(Z8="Ночь",2,0))</f>
        <v/>
      </c>
      <c r="AA30" s="38" t="str">
        <f t="shared" ref="AA30" si="182">IF(IF(Z8="Ночь",6,0)+IF(AA8="Ночь",2,0)=0,"",IF(Z8="Ночь",6,0)+IF(AA8="Ночь",2,0))</f>
        <v/>
      </c>
      <c r="AB30" s="38" t="str">
        <f t="shared" ref="AB30" si="183">IF(IF(AA8="Ночь",6,0)+IF(AB8="Ночь",2,0)=0,"",IF(AA8="Ночь",6,0)+IF(AB8="Ночь",2,0))</f>
        <v/>
      </c>
      <c r="AC30" s="38" t="str">
        <f t="shared" ref="AC30" si="184">IF(IF(AB8="Ночь",6,0)+IF(AC8="Ночь",2,0)=0,"",IF(AB8="Ночь",6,0)+IF(AC8="Ночь",2,0))</f>
        <v/>
      </c>
      <c r="AD30" s="38">
        <f t="shared" ref="AD30" si="185">IF(IF(AC8="Ночь",6,0)+IF(AD8="Ночь",2,0)=0,"",IF(AC8="Ночь",6,0)+IF(AD8="Ночь",2,0))</f>
        <v>2</v>
      </c>
      <c r="AE30" s="38">
        <f t="shared" ref="AE30" si="186">IF(IF(AD8="Ночь",6,0)+IF(AE8="Ночь",2,0)=0,"",IF(AD8="Ночь",6,0)+IF(AE8="Ночь",2,0))</f>
        <v>8</v>
      </c>
      <c r="AF30" s="38">
        <f t="shared" ref="AF30" si="187">IF(IF(AE8="Ночь",6,0)+IF(AF8="Ночь",2,0)=0,"",IF(AE8="Ночь",6,0)+IF(AF8="Ночь",2,0))</f>
        <v>6</v>
      </c>
      <c r="AG30" s="38" t="str">
        <f t="shared" ref="AG30" si="188">IF(IF(AF8="Ночь",6,0)+IF(AG8="Ночь",2,0)=0,"",IF(AF8="Ночь",6,0)+IF(AG8="Ночь",2,0))</f>
        <v/>
      </c>
      <c r="AH30" s="38" t="str">
        <f t="shared" ref="AH30" si="189">IF(IF(AG8="Ночь",6,0)+IF(AH8="Ночь",2,0)=0,"",IF(AG8="Ночь",6,0)+IF(AH8="Ночь",2,0))</f>
        <v/>
      </c>
      <c r="AI30" s="39" t="str">
        <f t="shared" ref="AI30" si="190">IF(IF(AH8="Ночь",6,0)+IF(AI8="Ночь",2,0)=0,"",IF(AH8="Ночь",6,0)+IF(AI8="Ночь",2,0))</f>
        <v/>
      </c>
    </row>
    <row r="31" spans="1:36" ht="14.6" x14ac:dyDescent="0.4">
      <c r="A31" s="44" t="str">
        <f>A9</f>
        <v>Меньшиков Анатолий</v>
      </c>
      <c r="B31" s="45" t="s">
        <v>52</v>
      </c>
      <c r="C31" s="45">
        <f t="shared" si="10"/>
        <v>33</v>
      </c>
      <c r="D31" s="45"/>
      <c r="E31" s="46"/>
      <c r="F31" s="46">
        <f>IF(IF(F9="День",11,0)+IF(E9="Ночь",2,0)+IF(F9="Ночь",1,0)+IF(F9="Пятид",8,0)=0,"",IF(F9="День",11,0)+IF(E9="Ночь",2,0)+IF(F9="Ночь",1,0)+IF(F9="Пятид",8,0))</f>
        <v>11</v>
      </c>
      <c r="G31" s="46" t="str">
        <f t="shared" ref="G31:P31" si="191">IF(IF(G9="День",11,0)+IF(F9="Ночь",2,0)+IF(G9="Ночь",1,0)+IF(G9="Пятид",8,0)=0,"",IF(G9="День",11,0)+IF(F9="Ночь",2,0)+IF(G9="Ночь",1,0)+IF(G9="Пятид",8,0))</f>
        <v/>
      </c>
      <c r="H31" s="46" t="str">
        <f t="shared" si="191"/>
        <v/>
      </c>
      <c r="I31" s="46">
        <f t="shared" si="191"/>
        <v>11</v>
      </c>
      <c r="J31" s="46">
        <f t="shared" si="191"/>
        <v>11</v>
      </c>
      <c r="K31" s="46" t="str">
        <f t="shared" si="191"/>
        <v/>
      </c>
      <c r="L31" s="46" t="str">
        <f t="shared" si="191"/>
        <v/>
      </c>
      <c r="M31" s="46" t="str">
        <f t="shared" si="191"/>
        <v/>
      </c>
      <c r="N31" s="46" t="str">
        <f t="shared" si="191"/>
        <v/>
      </c>
      <c r="O31" s="46" t="str">
        <f t="shared" si="191"/>
        <v/>
      </c>
      <c r="P31" s="46" t="str">
        <f t="shared" si="191"/>
        <v/>
      </c>
      <c r="Q31" s="46" t="str">
        <f>IF(IF(Q9="День",11,0)+IF(P9="Ночь",2,0)+IF(Q9="Ночь",1,0)+IF(Q9="Пятид",8,0)=0,"",IF(Q9="День",11,0)+IF(P9="Ночь",2,0)+IF(Q9="Ночь",1,0)+IF(Q9="Пятид",8,0))</f>
        <v/>
      </c>
      <c r="R31" s="46" t="str">
        <f>IF(IF(R9="День",11,0)+IF(Q9="Ночь",2,0)+IF(R9="Ночь",1,0)+IF(R9="Пятид",8,0)=0,"",IF(R9="День",11,0)+IF(Q9="Ночь",2,0)+IF(R9="Ночь",1,0)+IF(R9="Пятид",8,0))</f>
        <v/>
      </c>
      <c r="S31" s="46" t="str">
        <f t="shared" ref="S31:AI31" si="192">IF(IF(S9="День",11,0)+IF(R9="Ночь",2,0)+IF(S9="Ночь",1,0)+IF(S9="Пятид",8,0)=0,"",IF(S9="День",11,0)+IF(R9="Ночь",2,0)+IF(S9="Ночь",1,0)+IF(S9="Пятид",8,0))</f>
        <v/>
      </c>
      <c r="T31" s="46" t="str">
        <f t="shared" si="192"/>
        <v/>
      </c>
      <c r="U31" s="46" t="str">
        <f t="shared" si="192"/>
        <v/>
      </c>
      <c r="V31" s="46" t="str">
        <f t="shared" si="192"/>
        <v/>
      </c>
      <c r="W31" s="46" t="str">
        <f t="shared" si="192"/>
        <v/>
      </c>
      <c r="X31" s="46" t="str">
        <f t="shared" si="192"/>
        <v/>
      </c>
      <c r="Y31" s="46" t="str">
        <f t="shared" si="192"/>
        <v/>
      </c>
      <c r="Z31" s="46" t="str">
        <f t="shared" ref="Z31" si="193">IF(IF(Z9="День",11,0)+IF(Y9="Ночь",2,0)+IF(Z9="Ночь",1,0)+IF(Z9="Пятид",8,0)=0,"",IF(Z9="День",11,0)+IF(Y9="Ночь",2,0)+IF(Z9="Ночь",1,0)+IF(Z9="Пятид",8,0))</f>
        <v/>
      </c>
      <c r="AA31" s="46" t="str">
        <f t="shared" ref="AA31" si="194">IF(IF(AA9="День",11,0)+IF(Z9="Ночь",2,0)+IF(AA9="Ночь",1,0)+IF(AA9="Пятид",8,0)=0,"",IF(AA9="День",11,0)+IF(Z9="Ночь",2,0)+IF(AA9="Ночь",1,0)+IF(AA9="Пятид",8,0))</f>
        <v/>
      </c>
      <c r="AB31" s="46" t="str">
        <f t="shared" ref="AB31" si="195">IF(IF(AB9="День",11,0)+IF(AA9="Ночь",2,0)+IF(AB9="Ночь",1,0)+IF(AB9="Пятид",8,0)=0,"",IF(AB9="День",11,0)+IF(AA9="Ночь",2,0)+IF(AB9="Ночь",1,0)+IF(AB9="Пятид",8,0))</f>
        <v/>
      </c>
      <c r="AC31" s="46" t="str">
        <f t="shared" ref="AC31" si="196">IF(IF(AC9="День",11,0)+IF(AB9="Ночь",2,0)+IF(AC9="Ночь",1,0)+IF(AC9="Пятид",8,0)=0,"",IF(AC9="День",11,0)+IF(AB9="Ночь",2,0)+IF(AC9="Ночь",1,0)+IF(AC9="Пятид",8,0))</f>
        <v/>
      </c>
      <c r="AD31" s="46" t="str">
        <f t="shared" si="192"/>
        <v/>
      </c>
      <c r="AE31" s="46" t="str">
        <f t="shared" si="192"/>
        <v/>
      </c>
      <c r="AF31" s="46" t="str">
        <f t="shared" si="192"/>
        <v/>
      </c>
      <c r="AG31" s="46" t="str">
        <f t="shared" si="192"/>
        <v/>
      </c>
      <c r="AH31" s="46" t="str">
        <f t="shared" si="192"/>
        <v/>
      </c>
      <c r="AI31" s="47" t="str">
        <f t="shared" si="192"/>
        <v/>
      </c>
    </row>
    <row r="32" spans="1:36" ht="15" thickBot="1" x14ac:dyDescent="0.45">
      <c r="A32" s="50"/>
      <c r="B32" s="51" t="s">
        <v>53</v>
      </c>
      <c r="C32" s="51">
        <f t="shared" si="10"/>
        <v>0</v>
      </c>
      <c r="D32" s="51"/>
      <c r="E32" s="52"/>
      <c r="F32" s="52" t="str">
        <f>IF(IF(E9="Ночь",6,0)+IF(F9="Ночь",2,0)=0,"",IF(E9="Ночь",6,0)+IF(F9="Ночь",2,0))</f>
        <v/>
      </c>
      <c r="G32" s="52" t="str">
        <f t="shared" ref="G32:P32" si="197">IF(IF(F9="Ночь",6,0)+IF(G9="Ночь",2,0)=0,"",IF(F9="Ночь",6,0)+IF(G9="Ночь",2,0))</f>
        <v/>
      </c>
      <c r="H32" s="52" t="str">
        <f t="shared" si="197"/>
        <v/>
      </c>
      <c r="I32" s="52" t="str">
        <f t="shared" si="197"/>
        <v/>
      </c>
      <c r="J32" s="52" t="str">
        <f t="shared" si="197"/>
        <v/>
      </c>
      <c r="K32" s="52" t="str">
        <f t="shared" si="197"/>
        <v/>
      </c>
      <c r="L32" s="52" t="str">
        <f t="shared" si="197"/>
        <v/>
      </c>
      <c r="M32" s="52" t="str">
        <f t="shared" si="197"/>
        <v/>
      </c>
      <c r="N32" s="52" t="str">
        <f t="shared" si="197"/>
        <v/>
      </c>
      <c r="O32" s="52" t="str">
        <f t="shared" si="197"/>
        <v/>
      </c>
      <c r="P32" s="52" t="str">
        <f t="shared" si="197"/>
        <v/>
      </c>
      <c r="Q32" s="52" t="str">
        <f>IF(IF(P9="Ночь",6,0)+IF(Q9="Ночь",2,0)=0,"",IF(P9="Ночь",6,0)+IF(Q9="Ночь",2,0))</f>
        <v/>
      </c>
      <c r="R32" s="52" t="str">
        <f>IF(IF(Q9="Ночь",6,0)+IF(R9="Ночь",2,0)=0,"",IF(Q9="Ночь",6,0)+IF(R9="Ночь",2,0))</f>
        <v/>
      </c>
      <c r="S32" s="52" t="str">
        <f t="shared" ref="S32:AI32" si="198">IF(IF(R9="Ночь",6,0)+IF(S9="Ночь",2,0)=0,"",IF(R9="Ночь",6,0)+IF(S9="Ночь",2,0))</f>
        <v/>
      </c>
      <c r="T32" s="52" t="str">
        <f t="shared" si="198"/>
        <v/>
      </c>
      <c r="U32" s="52" t="str">
        <f t="shared" si="198"/>
        <v/>
      </c>
      <c r="V32" s="52" t="str">
        <f t="shared" si="198"/>
        <v/>
      </c>
      <c r="W32" s="52" t="str">
        <f t="shared" si="198"/>
        <v/>
      </c>
      <c r="X32" s="52" t="str">
        <f t="shared" si="198"/>
        <v/>
      </c>
      <c r="Y32" s="52" t="str">
        <f t="shared" si="198"/>
        <v/>
      </c>
      <c r="Z32" s="52" t="str">
        <f t="shared" ref="Z32" si="199">IF(IF(Y9="Ночь",6,0)+IF(Z9="Ночь",2,0)=0,"",IF(Y9="Ночь",6,0)+IF(Z9="Ночь",2,0))</f>
        <v/>
      </c>
      <c r="AA32" s="52" t="str">
        <f t="shared" ref="AA32" si="200">IF(IF(Z9="Ночь",6,0)+IF(AA9="Ночь",2,0)=0,"",IF(Z9="Ночь",6,0)+IF(AA9="Ночь",2,0))</f>
        <v/>
      </c>
      <c r="AB32" s="52" t="str">
        <f t="shared" ref="AB32" si="201">IF(IF(AA9="Ночь",6,0)+IF(AB9="Ночь",2,0)=0,"",IF(AA9="Ночь",6,0)+IF(AB9="Ночь",2,0))</f>
        <v/>
      </c>
      <c r="AC32" s="52" t="str">
        <f t="shared" ref="AC32" si="202">IF(IF(AB9="Ночь",6,0)+IF(AC9="Ночь",2,0)=0,"",IF(AB9="Ночь",6,0)+IF(AC9="Ночь",2,0))</f>
        <v/>
      </c>
      <c r="AD32" s="52" t="str">
        <f t="shared" si="198"/>
        <v/>
      </c>
      <c r="AE32" s="52" t="str">
        <f t="shared" si="198"/>
        <v/>
      </c>
      <c r="AF32" s="52" t="str">
        <f t="shared" si="198"/>
        <v/>
      </c>
      <c r="AG32" s="52" t="str">
        <f t="shared" si="198"/>
        <v/>
      </c>
      <c r="AH32" s="52" t="str">
        <f t="shared" si="198"/>
        <v/>
      </c>
      <c r="AI32" s="53" t="str">
        <f t="shared" si="198"/>
        <v/>
      </c>
    </row>
    <row r="33" spans="1:35" ht="14.6" x14ac:dyDescent="0.4">
      <c r="A33" s="34" t="str">
        <f>A10</f>
        <v>Харченко Алексей Эдуардович</v>
      </c>
      <c r="B33" s="35" t="s">
        <v>52</v>
      </c>
      <c r="C33" s="35">
        <f t="shared" si="10"/>
        <v>168</v>
      </c>
      <c r="D33" s="35"/>
      <c r="E33" s="48"/>
      <c r="F33" s="48" t="str">
        <f>IF(IF(F10="День",11,0)+IF(E10="Ночь",2,0)+IF(F10="Ночь",1,0)+IF(F10="Пятид",8,0)=0,"",IF(F10="День",11,0)+IF(E10="Ночь",2,0)+IF(F10="Ночь",1,0)+IF(F10="Пятид",8,0))</f>
        <v/>
      </c>
      <c r="G33" s="48">
        <f t="shared" ref="G33:R33" si="203">IF(IF(G10="День",11,0)+IF(F10="Ночь",2,0)+IF(G10="Ночь",1,0)+IF(G10="Пятид",8,0)=0,"",IF(G10="День",11,0)+IF(F10="Ночь",2,0)+IF(G10="Ночь",1,0)+IF(G10="Пятид",8,0))</f>
        <v>8</v>
      </c>
      <c r="H33" s="48">
        <f t="shared" si="203"/>
        <v>8</v>
      </c>
      <c r="I33" s="48">
        <f t="shared" si="203"/>
        <v>8</v>
      </c>
      <c r="J33" s="48">
        <f t="shared" si="203"/>
        <v>8</v>
      </c>
      <c r="K33" s="48">
        <f t="shared" si="203"/>
        <v>8</v>
      </c>
      <c r="L33" s="48" t="str">
        <f t="shared" si="203"/>
        <v/>
      </c>
      <c r="M33" s="48" t="str">
        <f t="shared" si="203"/>
        <v/>
      </c>
      <c r="N33" s="48">
        <f t="shared" si="203"/>
        <v>8</v>
      </c>
      <c r="O33" s="48">
        <f t="shared" si="203"/>
        <v>8</v>
      </c>
      <c r="P33" s="48">
        <f t="shared" si="203"/>
        <v>8</v>
      </c>
      <c r="Q33" s="48">
        <f t="shared" si="203"/>
        <v>8</v>
      </c>
      <c r="R33" s="48">
        <f t="shared" si="203"/>
        <v>8</v>
      </c>
      <c r="S33" s="48" t="str">
        <f t="shared" ref="S33" si="204">IF(IF(S10="День",11,0)+IF(R10="Ночь",2,0)+IF(S10="Ночь",1,0)+IF(S10="Пятид",8,0)=0,"",IF(S10="День",11,0)+IF(R10="Ночь",2,0)+IF(S10="Ночь",1,0)+IF(S10="Пятид",8,0))</f>
        <v/>
      </c>
      <c r="T33" s="48" t="str">
        <f t="shared" ref="T33" si="205">IF(IF(T10="День",11,0)+IF(S10="Ночь",2,0)+IF(T10="Ночь",1,0)+IF(T10="Пятид",8,0)=0,"",IF(T10="День",11,0)+IF(S10="Ночь",2,0)+IF(T10="Ночь",1,0)+IF(T10="Пятид",8,0))</f>
        <v/>
      </c>
      <c r="U33" s="48">
        <f t="shared" ref="U33" si="206">IF(IF(U10="День",11,0)+IF(T10="Ночь",2,0)+IF(U10="Ночь",1,0)+IF(U10="Пятид",8,0)=0,"",IF(U10="День",11,0)+IF(T10="Ночь",2,0)+IF(U10="Ночь",1,0)+IF(U10="Пятид",8,0))</f>
        <v>8</v>
      </c>
      <c r="V33" s="48">
        <f t="shared" ref="V33" si="207">IF(IF(V10="День",11,0)+IF(U10="Ночь",2,0)+IF(V10="Ночь",1,0)+IF(V10="Пятид",8,0)=0,"",IF(V10="День",11,0)+IF(U10="Ночь",2,0)+IF(V10="Ночь",1,0)+IF(V10="Пятид",8,0))</f>
        <v>8</v>
      </c>
      <c r="W33" s="48">
        <f t="shared" ref="W33" si="208">IF(IF(W10="День",11,0)+IF(V10="Ночь",2,0)+IF(W10="Ночь",1,0)+IF(W10="Пятид",8,0)=0,"",IF(W10="День",11,0)+IF(V10="Ночь",2,0)+IF(W10="Ночь",1,0)+IF(W10="Пятид",8,0))</f>
        <v>8</v>
      </c>
      <c r="X33" s="48">
        <f t="shared" ref="X33" si="209">IF(IF(X10="День",11,0)+IF(W10="Ночь",2,0)+IF(X10="Ночь",1,0)+IF(X10="Пятид",8,0)=0,"",IF(X10="День",11,0)+IF(W10="Ночь",2,0)+IF(X10="Ночь",1,0)+IF(X10="Пятид",8,0))</f>
        <v>8</v>
      </c>
      <c r="Y33" s="48">
        <f t="shared" ref="Y33" si="210">IF(IF(Y10="День",11,0)+IF(X10="Ночь",2,0)+IF(Y10="Ночь",1,0)+IF(Y10="Пятид",8,0)=0,"",IF(Y10="День",11,0)+IF(X10="Ночь",2,0)+IF(Y10="Ночь",1,0)+IF(Y10="Пятид",8,0))</f>
        <v>8</v>
      </c>
      <c r="Z33" s="48" t="str">
        <f t="shared" ref="Z33" si="211">IF(IF(Z10="День",11,0)+IF(Y10="Ночь",2,0)+IF(Z10="Ночь",1,0)+IF(Z10="Пятид",8,0)=0,"",IF(Z10="День",11,0)+IF(Y10="Ночь",2,0)+IF(Z10="Ночь",1,0)+IF(Z10="Пятид",8,0))</f>
        <v/>
      </c>
      <c r="AA33" s="48" t="str">
        <f t="shared" ref="AA33" si="212">IF(IF(AA10="День",11,0)+IF(Z10="Ночь",2,0)+IF(AA10="Ночь",1,0)+IF(AA10="Пятид",8,0)=0,"",IF(AA10="День",11,0)+IF(Z10="Ночь",2,0)+IF(AA10="Ночь",1,0)+IF(AA10="Пятид",8,0))</f>
        <v/>
      </c>
      <c r="AB33" s="48">
        <f t="shared" ref="AB33" si="213">IF(IF(AB10="День",11,0)+IF(AA10="Ночь",2,0)+IF(AB10="Ночь",1,0)+IF(AB10="Пятид",8,0)=0,"",IF(AB10="День",11,0)+IF(AA10="Ночь",2,0)+IF(AB10="Ночь",1,0)+IF(AB10="Пятид",8,0))</f>
        <v>8</v>
      </c>
      <c r="AC33" s="48">
        <f t="shared" ref="AC33" si="214">IF(IF(AC10="День",11,0)+IF(AB10="Ночь",2,0)+IF(AC10="Ночь",1,0)+IF(AC10="Пятид",8,0)=0,"",IF(AC10="День",11,0)+IF(AB10="Ночь",2,0)+IF(AC10="Ночь",1,0)+IF(AC10="Пятид",8,0))</f>
        <v>8</v>
      </c>
      <c r="AD33" s="48">
        <f t="shared" ref="AD33" si="215">IF(IF(AD10="День",11,0)+IF(AC10="Ночь",2,0)+IF(AD10="Ночь",1,0)+IF(AD10="Пятид",8,0)=0,"",IF(AD10="День",11,0)+IF(AC10="Ночь",2,0)+IF(AD10="Ночь",1,0)+IF(AD10="Пятид",8,0))</f>
        <v>8</v>
      </c>
      <c r="AE33" s="48">
        <f t="shared" ref="AE33" si="216">IF(IF(AE10="День",11,0)+IF(AD10="Ночь",2,0)+IF(AE10="Ночь",1,0)+IF(AE10="Пятид",8,0)=0,"",IF(AE10="День",11,0)+IF(AD10="Ночь",2,0)+IF(AE10="Ночь",1,0)+IF(AE10="Пятид",8,0))</f>
        <v>8</v>
      </c>
      <c r="AF33" s="48">
        <f t="shared" ref="AF33" si="217">IF(IF(AF10="День",11,0)+IF(AE10="Ночь",2,0)+IF(AF10="Ночь",1,0)+IF(AF10="Пятид",8,0)=0,"",IF(AF10="День",11,0)+IF(AE10="Ночь",2,0)+IF(AF10="Ночь",1,0)+IF(AF10="Пятид",8,0))</f>
        <v>8</v>
      </c>
      <c r="AG33" s="48" t="str">
        <f t="shared" ref="AG33" si="218">IF(IF(AG10="День",11,0)+IF(AF10="Ночь",2,0)+IF(AG10="Ночь",1,0)+IF(AG10="Пятид",8,0)=0,"",IF(AG10="День",11,0)+IF(AF10="Ночь",2,0)+IF(AG10="Ночь",1,0)+IF(AG10="Пятид",8,0))</f>
        <v/>
      </c>
      <c r="AH33" s="48" t="str">
        <f t="shared" ref="AH33" si="219">IF(IF(AH10="День",11,0)+IF(AG10="Ночь",2,0)+IF(AH10="Ночь",1,0)+IF(AH10="Пятид",8,0)=0,"",IF(AH10="День",11,0)+IF(AG10="Ночь",2,0)+IF(AH10="Ночь",1,0)+IF(AH10="Пятид",8,0))</f>
        <v/>
      </c>
      <c r="AI33" s="49">
        <f t="shared" ref="AI33" si="220">IF(IF(AI10="День",11,0)+IF(AH10="Ночь",2,0)+IF(AI10="Ночь",1,0)+IF(AI10="Пятид",8,0)=0,"",IF(AI10="День",11,0)+IF(AH10="Ночь",2,0)+IF(AI10="Ночь",1,0)+IF(AI10="Пятид",8,0))</f>
        <v>8</v>
      </c>
    </row>
    <row r="34" spans="1:35" ht="15" thickBot="1" x14ac:dyDescent="0.45">
      <c r="A34" s="36"/>
      <c r="B34" s="37" t="s">
        <v>53</v>
      </c>
      <c r="C34" s="37">
        <f t="shared" si="10"/>
        <v>0</v>
      </c>
      <c r="D34" s="37"/>
      <c r="E34" s="38"/>
      <c r="F34" s="38" t="str">
        <f>IF(IF(E10="Ночь",6,0)+IF(F10="Ночь",2,0)=0,"",IF(E10="Ночь",6,0)+IF(F10="Ночь",2,0))</f>
        <v/>
      </c>
      <c r="G34" s="38" t="str">
        <f t="shared" ref="G34:R34" si="221">IF(IF(F10="Ночь",6,0)+IF(G10="Ночь",2,0)=0,"",IF(F10="Ночь",6,0)+IF(G10="Ночь",2,0))</f>
        <v/>
      </c>
      <c r="H34" s="38" t="str">
        <f t="shared" si="221"/>
        <v/>
      </c>
      <c r="I34" s="38" t="str">
        <f t="shared" si="221"/>
        <v/>
      </c>
      <c r="J34" s="38" t="str">
        <f t="shared" si="221"/>
        <v/>
      </c>
      <c r="K34" s="38" t="str">
        <f t="shared" si="221"/>
        <v/>
      </c>
      <c r="L34" s="38" t="str">
        <f t="shared" si="221"/>
        <v/>
      </c>
      <c r="M34" s="38" t="str">
        <f t="shared" si="221"/>
        <v/>
      </c>
      <c r="N34" s="38" t="str">
        <f t="shared" si="221"/>
        <v/>
      </c>
      <c r="O34" s="38" t="str">
        <f t="shared" si="221"/>
        <v/>
      </c>
      <c r="P34" s="38" t="str">
        <f t="shared" si="221"/>
        <v/>
      </c>
      <c r="Q34" s="38" t="str">
        <f t="shared" si="221"/>
        <v/>
      </c>
      <c r="R34" s="38" t="str">
        <f t="shared" si="221"/>
        <v/>
      </c>
      <c r="S34" s="38" t="str">
        <f t="shared" ref="S34" si="222">IF(IF(R10="Ночь",6,0)+IF(S10="Ночь",2,0)=0,"",IF(R10="Ночь",6,0)+IF(S10="Ночь",2,0))</f>
        <v/>
      </c>
      <c r="T34" s="38" t="str">
        <f t="shared" ref="T34" si="223">IF(IF(S10="Ночь",6,0)+IF(T10="Ночь",2,0)=0,"",IF(S10="Ночь",6,0)+IF(T10="Ночь",2,0))</f>
        <v/>
      </c>
      <c r="U34" s="38" t="str">
        <f t="shared" ref="U34" si="224">IF(IF(T10="Ночь",6,0)+IF(U10="Ночь",2,0)=0,"",IF(T10="Ночь",6,0)+IF(U10="Ночь",2,0))</f>
        <v/>
      </c>
      <c r="V34" s="38" t="str">
        <f t="shared" ref="V34" si="225">IF(IF(U10="Ночь",6,0)+IF(V10="Ночь",2,0)=0,"",IF(U10="Ночь",6,0)+IF(V10="Ночь",2,0))</f>
        <v/>
      </c>
      <c r="W34" s="38" t="str">
        <f t="shared" ref="W34" si="226">IF(IF(V10="Ночь",6,0)+IF(W10="Ночь",2,0)=0,"",IF(V10="Ночь",6,0)+IF(W10="Ночь",2,0))</f>
        <v/>
      </c>
      <c r="X34" s="38" t="str">
        <f t="shared" ref="X34" si="227">IF(IF(W10="Ночь",6,0)+IF(X10="Ночь",2,0)=0,"",IF(W10="Ночь",6,0)+IF(X10="Ночь",2,0))</f>
        <v/>
      </c>
      <c r="Y34" s="38" t="str">
        <f t="shared" ref="Y34" si="228">IF(IF(X10="Ночь",6,0)+IF(Y10="Ночь",2,0)=0,"",IF(X10="Ночь",6,0)+IF(Y10="Ночь",2,0))</f>
        <v/>
      </c>
      <c r="Z34" s="38" t="str">
        <f t="shared" ref="Z34" si="229">IF(IF(Y10="Ночь",6,0)+IF(Z10="Ночь",2,0)=0,"",IF(Y10="Ночь",6,0)+IF(Z10="Ночь",2,0))</f>
        <v/>
      </c>
      <c r="AA34" s="38" t="str">
        <f t="shared" ref="AA34" si="230">IF(IF(Z10="Ночь",6,0)+IF(AA10="Ночь",2,0)=0,"",IF(Z10="Ночь",6,0)+IF(AA10="Ночь",2,0))</f>
        <v/>
      </c>
      <c r="AB34" s="38" t="str">
        <f t="shared" ref="AB34" si="231">IF(IF(AA10="Ночь",6,0)+IF(AB10="Ночь",2,0)=0,"",IF(AA10="Ночь",6,0)+IF(AB10="Ночь",2,0))</f>
        <v/>
      </c>
      <c r="AC34" s="38" t="str">
        <f t="shared" ref="AC34" si="232">IF(IF(AB10="Ночь",6,0)+IF(AC10="Ночь",2,0)=0,"",IF(AB10="Ночь",6,0)+IF(AC10="Ночь",2,0))</f>
        <v/>
      </c>
      <c r="AD34" s="38" t="str">
        <f t="shared" ref="AD34" si="233">IF(IF(AC10="Ночь",6,0)+IF(AD10="Ночь",2,0)=0,"",IF(AC10="Ночь",6,0)+IF(AD10="Ночь",2,0))</f>
        <v/>
      </c>
      <c r="AE34" s="38" t="str">
        <f t="shared" ref="AE34" si="234">IF(IF(AD10="Ночь",6,0)+IF(AE10="Ночь",2,0)=0,"",IF(AD10="Ночь",6,0)+IF(AE10="Ночь",2,0))</f>
        <v/>
      </c>
      <c r="AF34" s="38" t="str">
        <f t="shared" ref="AF34" si="235">IF(IF(AE10="Ночь",6,0)+IF(AF10="Ночь",2,0)=0,"",IF(AE10="Ночь",6,0)+IF(AF10="Ночь",2,0))</f>
        <v/>
      </c>
      <c r="AG34" s="38" t="str">
        <f t="shared" ref="AG34" si="236">IF(IF(AF10="Ночь",6,0)+IF(AG10="Ночь",2,0)=0,"",IF(AF10="Ночь",6,0)+IF(AG10="Ночь",2,0))</f>
        <v/>
      </c>
      <c r="AH34" s="38" t="str">
        <f t="shared" ref="AH34" si="237">IF(IF(AG10="Ночь",6,0)+IF(AH10="Ночь",2,0)=0,"",IF(AG10="Ночь",6,0)+IF(AH10="Ночь",2,0))</f>
        <v/>
      </c>
      <c r="AI34" s="39" t="str">
        <f t="shared" ref="AI34" si="238">IF(IF(AH10="Ночь",6,0)+IF(AI10="Ночь",2,0)=0,"",IF(AH10="Ночь",6,0)+IF(AI10="Ночь",2,0))</f>
        <v/>
      </c>
    </row>
    <row r="35" spans="1:35" ht="14.6" x14ac:dyDescent="0.4">
      <c r="A35" s="34" t="str">
        <f>A11</f>
        <v>Захарова Анастасия Михайловна</v>
      </c>
      <c r="B35" s="35" t="s">
        <v>52</v>
      </c>
      <c r="C35" s="35">
        <f t="shared" si="10"/>
        <v>168</v>
      </c>
      <c r="D35" s="35"/>
      <c r="E35" s="48"/>
      <c r="F35" s="48" t="str">
        <f>IF(IF(F11="День",11,0)+IF(E11="Ночь",2,0)+IF(F11="Ночь",1,0)+IF(F11="Пятид",8,0)=0,"",IF(F11="День",11,0)+IF(E11="Ночь",2,0)+IF(F11="Ночь",1,0)+IF(F11="Пятид",8,0))</f>
        <v/>
      </c>
      <c r="G35" s="48">
        <f t="shared" ref="G35:R35" si="239">IF(IF(G11="День",11,0)+IF(F11="Ночь",2,0)+IF(G11="Ночь",1,0)+IF(G11="Пятид",8,0)=0,"",IF(G11="День",11,0)+IF(F11="Ночь",2,0)+IF(G11="Ночь",1,0)+IF(G11="Пятид",8,0))</f>
        <v>8</v>
      </c>
      <c r="H35" s="48">
        <f t="shared" si="239"/>
        <v>8</v>
      </c>
      <c r="I35" s="48">
        <f t="shared" si="239"/>
        <v>8</v>
      </c>
      <c r="J35" s="48">
        <f t="shared" si="239"/>
        <v>8</v>
      </c>
      <c r="K35" s="48">
        <f t="shared" si="239"/>
        <v>8</v>
      </c>
      <c r="L35" s="48" t="str">
        <f t="shared" si="239"/>
        <v/>
      </c>
      <c r="M35" s="48" t="str">
        <f t="shared" si="239"/>
        <v/>
      </c>
      <c r="N35" s="48">
        <f t="shared" si="239"/>
        <v>8</v>
      </c>
      <c r="O35" s="48">
        <f t="shared" si="239"/>
        <v>8</v>
      </c>
      <c r="P35" s="48">
        <f t="shared" si="239"/>
        <v>8</v>
      </c>
      <c r="Q35" s="48">
        <f t="shared" si="239"/>
        <v>8</v>
      </c>
      <c r="R35" s="48">
        <f t="shared" si="239"/>
        <v>8</v>
      </c>
      <c r="S35" s="48" t="str">
        <f t="shared" ref="S35" si="240">IF(IF(S11="День",11,0)+IF(R11="Ночь",2,0)+IF(S11="Ночь",1,0)+IF(S11="Пятид",8,0)=0,"",IF(S11="День",11,0)+IF(R11="Ночь",2,0)+IF(S11="Ночь",1,0)+IF(S11="Пятид",8,0))</f>
        <v/>
      </c>
      <c r="T35" s="48" t="str">
        <f t="shared" ref="T35" si="241">IF(IF(T11="День",11,0)+IF(S11="Ночь",2,0)+IF(T11="Ночь",1,0)+IF(T11="Пятид",8,0)=0,"",IF(T11="День",11,0)+IF(S11="Ночь",2,0)+IF(T11="Ночь",1,0)+IF(T11="Пятид",8,0))</f>
        <v/>
      </c>
      <c r="U35" s="48">
        <f t="shared" ref="U35" si="242">IF(IF(U11="День",11,0)+IF(T11="Ночь",2,0)+IF(U11="Ночь",1,0)+IF(U11="Пятид",8,0)=0,"",IF(U11="День",11,0)+IF(T11="Ночь",2,0)+IF(U11="Ночь",1,0)+IF(U11="Пятид",8,0))</f>
        <v>8</v>
      </c>
      <c r="V35" s="48">
        <f t="shared" ref="V35" si="243">IF(IF(V11="День",11,0)+IF(U11="Ночь",2,0)+IF(V11="Ночь",1,0)+IF(V11="Пятид",8,0)=0,"",IF(V11="День",11,0)+IF(U11="Ночь",2,0)+IF(V11="Ночь",1,0)+IF(V11="Пятид",8,0))</f>
        <v>8</v>
      </c>
      <c r="W35" s="48">
        <f t="shared" ref="W35" si="244">IF(IF(W11="День",11,0)+IF(V11="Ночь",2,0)+IF(W11="Ночь",1,0)+IF(W11="Пятид",8,0)=0,"",IF(W11="День",11,0)+IF(V11="Ночь",2,0)+IF(W11="Ночь",1,0)+IF(W11="Пятид",8,0))</f>
        <v>8</v>
      </c>
      <c r="X35" s="48">
        <f t="shared" ref="X35" si="245">IF(IF(X11="День",11,0)+IF(W11="Ночь",2,0)+IF(X11="Ночь",1,0)+IF(X11="Пятид",8,0)=0,"",IF(X11="День",11,0)+IF(W11="Ночь",2,0)+IF(X11="Ночь",1,0)+IF(X11="Пятид",8,0))</f>
        <v>8</v>
      </c>
      <c r="Y35" s="48">
        <f t="shared" ref="Y35" si="246">IF(IF(Y11="День",11,0)+IF(X11="Ночь",2,0)+IF(Y11="Ночь",1,0)+IF(Y11="Пятид",8,0)=0,"",IF(Y11="День",11,0)+IF(X11="Ночь",2,0)+IF(Y11="Ночь",1,0)+IF(Y11="Пятид",8,0))</f>
        <v>8</v>
      </c>
      <c r="Z35" s="48" t="str">
        <f t="shared" ref="Z35" si="247">IF(IF(Z11="День",11,0)+IF(Y11="Ночь",2,0)+IF(Z11="Ночь",1,0)+IF(Z11="Пятид",8,0)=0,"",IF(Z11="День",11,0)+IF(Y11="Ночь",2,0)+IF(Z11="Ночь",1,0)+IF(Z11="Пятид",8,0))</f>
        <v/>
      </c>
      <c r="AA35" s="48" t="str">
        <f t="shared" ref="AA35" si="248">IF(IF(AA11="День",11,0)+IF(Z11="Ночь",2,0)+IF(AA11="Ночь",1,0)+IF(AA11="Пятид",8,0)=0,"",IF(AA11="День",11,0)+IF(Z11="Ночь",2,0)+IF(AA11="Ночь",1,0)+IF(AA11="Пятид",8,0))</f>
        <v/>
      </c>
      <c r="AB35" s="48">
        <f t="shared" ref="AB35" si="249">IF(IF(AB11="День",11,0)+IF(AA11="Ночь",2,0)+IF(AB11="Ночь",1,0)+IF(AB11="Пятид",8,0)=0,"",IF(AB11="День",11,0)+IF(AA11="Ночь",2,0)+IF(AB11="Ночь",1,0)+IF(AB11="Пятид",8,0))</f>
        <v>8</v>
      </c>
      <c r="AC35" s="48">
        <f t="shared" ref="AC35" si="250">IF(IF(AC11="День",11,0)+IF(AB11="Ночь",2,0)+IF(AC11="Ночь",1,0)+IF(AC11="Пятид",8,0)=0,"",IF(AC11="День",11,0)+IF(AB11="Ночь",2,0)+IF(AC11="Ночь",1,0)+IF(AC11="Пятид",8,0))</f>
        <v>8</v>
      </c>
      <c r="AD35" s="48">
        <f t="shared" ref="AD35" si="251">IF(IF(AD11="День",11,0)+IF(AC11="Ночь",2,0)+IF(AD11="Ночь",1,0)+IF(AD11="Пятид",8,0)=0,"",IF(AD11="День",11,0)+IF(AC11="Ночь",2,0)+IF(AD11="Ночь",1,0)+IF(AD11="Пятид",8,0))</f>
        <v>8</v>
      </c>
      <c r="AE35" s="48">
        <f t="shared" ref="AE35" si="252">IF(IF(AE11="День",11,0)+IF(AD11="Ночь",2,0)+IF(AE11="Ночь",1,0)+IF(AE11="Пятид",8,0)=0,"",IF(AE11="День",11,0)+IF(AD11="Ночь",2,0)+IF(AE11="Ночь",1,0)+IF(AE11="Пятид",8,0))</f>
        <v>8</v>
      </c>
      <c r="AF35" s="48">
        <f t="shared" ref="AF35" si="253">IF(IF(AF11="День",11,0)+IF(AE11="Ночь",2,0)+IF(AF11="Ночь",1,0)+IF(AF11="Пятид",8,0)=0,"",IF(AF11="День",11,0)+IF(AE11="Ночь",2,0)+IF(AF11="Ночь",1,0)+IF(AF11="Пятид",8,0))</f>
        <v>8</v>
      </c>
      <c r="AG35" s="48" t="str">
        <f t="shared" ref="AG35" si="254">IF(IF(AG11="День",11,0)+IF(AF11="Ночь",2,0)+IF(AG11="Ночь",1,0)+IF(AG11="Пятид",8,0)=0,"",IF(AG11="День",11,0)+IF(AF11="Ночь",2,0)+IF(AG11="Ночь",1,0)+IF(AG11="Пятид",8,0))</f>
        <v/>
      </c>
      <c r="AH35" s="48" t="str">
        <f t="shared" ref="AH35" si="255">IF(IF(AH11="День",11,0)+IF(AG11="Ночь",2,0)+IF(AH11="Ночь",1,0)+IF(AH11="Пятид",8,0)=0,"",IF(AH11="День",11,0)+IF(AG11="Ночь",2,0)+IF(AH11="Ночь",1,0)+IF(AH11="Пятид",8,0))</f>
        <v/>
      </c>
      <c r="AI35" s="49">
        <f t="shared" ref="AI35" si="256">IF(IF(AI11="День",11,0)+IF(AH11="Ночь",2,0)+IF(AI11="Ночь",1,0)+IF(AI11="Пятид",8,0)=0,"",IF(AI11="День",11,0)+IF(AH11="Ночь",2,0)+IF(AI11="Ночь",1,0)+IF(AI11="Пятид",8,0))</f>
        <v>8</v>
      </c>
    </row>
    <row r="36" spans="1:35" ht="15" thickBot="1" x14ac:dyDescent="0.45">
      <c r="A36" s="36"/>
      <c r="B36" s="37" t="s">
        <v>53</v>
      </c>
      <c r="C36" s="37">
        <f t="shared" si="10"/>
        <v>0</v>
      </c>
      <c r="D36" s="37"/>
      <c r="E36" s="38"/>
      <c r="F36" s="38" t="str">
        <f>IF(IF(E11="Ночь",6,0)+IF(F11="Ночь",2,0)=0,"",IF(E11="Ночь",6,0)+IF(F11="Ночь",2,0))</f>
        <v/>
      </c>
      <c r="G36" s="38" t="str">
        <f t="shared" ref="G36:R36" si="257">IF(IF(F11="Ночь",6,0)+IF(G11="Ночь",2,0)=0,"",IF(F11="Ночь",6,0)+IF(G11="Ночь",2,0))</f>
        <v/>
      </c>
      <c r="H36" s="38" t="str">
        <f t="shared" si="257"/>
        <v/>
      </c>
      <c r="I36" s="38" t="str">
        <f t="shared" si="257"/>
        <v/>
      </c>
      <c r="J36" s="38" t="str">
        <f t="shared" si="257"/>
        <v/>
      </c>
      <c r="K36" s="38" t="str">
        <f t="shared" si="257"/>
        <v/>
      </c>
      <c r="L36" s="38" t="str">
        <f t="shared" si="257"/>
        <v/>
      </c>
      <c r="M36" s="38" t="str">
        <f t="shared" si="257"/>
        <v/>
      </c>
      <c r="N36" s="38" t="str">
        <f t="shared" si="257"/>
        <v/>
      </c>
      <c r="O36" s="38" t="str">
        <f t="shared" si="257"/>
        <v/>
      </c>
      <c r="P36" s="38" t="str">
        <f t="shared" si="257"/>
        <v/>
      </c>
      <c r="Q36" s="38" t="str">
        <f t="shared" si="257"/>
        <v/>
      </c>
      <c r="R36" s="38" t="str">
        <f t="shared" si="257"/>
        <v/>
      </c>
      <c r="S36" s="38" t="str">
        <f t="shared" ref="S36" si="258">IF(IF(R11="Ночь",6,0)+IF(S11="Ночь",2,0)=0,"",IF(R11="Ночь",6,0)+IF(S11="Ночь",2,0))</f>
        <v/>
      </c>
      <c r="T36" s="38" t="str">
        <f t="shared" ref="T36" si="259">IF(IF(S11="Ночь",6,0)+IF(T11="Ночь",2,0)=0,"",IF(S11="Ночь",6,0)+IF(T11="Ночь",2,0))</f>
        <v/>
      </c>
      <c r="U36" s="38" t="str">
        <f t="shared" ref="U36" si="260">IF(IF(T11="Ночь",6,0)+IF(U11="Ночь",2,0)=0,"",IF(T11="Ночь",6,0)+IF(U11="Ночь",2,0))</f>
        <v/>
      </c>
      <c r="V36" s="38" t="str">
        <f t="shared" ref="V36" si="261">IF(IF(U11="Ночь",6,0)+IF(V11="Ночь",2,0)=0,"",IF(U11="Ночь",6,0)+IF(V11="Ночь",2,0))</f>
        <v/>
      </c>
      <c r="W36" s="38" t="str">
        <f t="shared" ref="W36" si="262">IF(IF(V11="Ночь",6,0)+IF(W11="Ночь",2,0)=0,"",IF(V11="Ночь",6,0)+IF(W11="Ночь",2,0))</f>
        <v/>
      </c>
      <c r="X36" s="38" t="str">
        <f t="shared" ref="X36" si="263">IF(IF(W11="Ночь",6,0)+IF(X11="Ночь",2,0)=0,"",IF(W11="Ночь",6,0)+IF(X11="Ночь",2,0))</f>
        <v/>
      </c>
      <c r="Y36" s="38" t="str">
        <f t="shared" ref="Y36" si="264">IF(IF(X11="Ночь",6,0)+IF(Y11="Ночь",2,0)=0,"",IF(X11="Ночь",6,0)+IF(Y11="Ночь",2,0))</f>
        <v/>
      </c>
      <c r="Z36" s="38" t="str">
        <f t="shared" ref="Z36" si="265">IF(IF(Y11="Ночь",6,0)+IF(Z11="Ночь",2,0)=0,"",IF(Y11="Ночь",6,0)+IF(Z11="Ночь",2,0))</f>
        <v/>
      </c>
      <c r="AA36" s="38" t="str">
        <f t="shared" ref="AA36" si="266">IF(IF(Z11="Ночь",6,0)+IF(AA11="Ночь",2,0)=0,"",IF(Z11="Ночь",6,0)+IF(AA11="Ночь",2,0))</f>
        <v/>
      </c>
      <c r="AB36" s="38" t="str">
        <f t="shared" ref="AB36" si="267">IF(IF(AA11="Ночь",6,0)+IF(AB11="Ночь",2,0)=0,"",IF(AA11="Ночь",6,0)+IF(AB11="Ночь",2,0))</f>
        <v/>
      </c>
      <c r="AC36" s="38" t="str">
        <f t="shared" ref="AC36" si="268">IF(IF(AB11="Ночь",6,0)+IF(AC11="Ночь",2,0)=0,"",IF(AB11="Ночь",6,0)+IF(AC11="Ночь",2,0))</f>
        <v/>
      </c>
      <c r="AD36" s="38" t="str">
        <f t="shared" ref="AD36" si="269">IF(IF(AC11="Ночь",6,0)+IF(AD11="Ночь",2,0)=0,"",IF(AC11="Ночь",6,0)+IF(AD11="Ночь",2,0))</f>
        <v/>
      </c>
      <c r="AE36" s="38" t="str">
        <f t="shared" ref="AE36" si="270">IF(IF(AD11="Ночь",6,0)+IF(AE11="Ночь",2,0)=0,"",IF(AD11="Ночь",6,0)+IF(AE11="Ночь",2,0))</f>
        <v/>
      </c>
      <c r="AF36" s="38" t="str">
        <f t="shared" ref="AF36" si="271">IF(IF(AE11="Ночь",6,0)+IF(AF11="Ночь",2,0)=0,"",IF(AE11="Ночь",6,0)+IF(AF11="Ночь",2,0))</f>
        <v/>
      </c>
      <c r="AG36" s="38" t="str">
        <f t="shared" ref="AG36" si="272">IF(IF(AF11="Ночь",6,0)+IF(AG11="Ночь",2,0)=0,"",IF(AF11="Ночь",6,0)+IF(AG11="Ночь",2,0))</f>
        <v/>
      </c>
      <c r="AH36" s="38" t="str">
        <f t="shared" ref="AH36" si="273">IF(IF(AG11="Ночь",6,0)+IF(AH11="Ночь",2,0)=0,"",IF(AG11="Ночь",6,0)+IF(AH11="Ночь",2,0))</f>
        <v/>
      </c>
      <c r="AI36" s="39" t="str">
        <f t="shared" ref="AI36" si="274">IF(IF(AH11="Ночь",6,0)+IF(AI11="Ночь",2,0)=0,"",IF(AH11="Ночь",6,0)+IF(AI11="Ночь",2,0))</f>
        <v/>
      </c>
    </row>
    <row r="37" spans="1:35" ht="14.6" x14ac:dyDescent="0.4">
      <c r="A37" s="34" t="str">
        <f>A12</f>
        <v>Белан Андрей Алексеевич</v>
      </c>
      <c r="B37" s="35" t="s">
        <v>52</v>
      </c>
      <c r="C37" s="35">
        <f t="shared" si="10"/>
        <v>180</v>
      </c>
      <c r="D37" s="35"/>
      <c r="E37" s="48"/>
      <c r="F37" s="48" t="str">
        <f>IF(IF(F12="День",11,0)+IF(E12="Ночь",2,0)+IF(F12="Ночь",1,0)+IF(F12="Пятид",8,0)=0,"",IF(F12="День",11,0)+IF(E12="Ночь",2,0)+IF(F12="Ночь",1,0)+IF(F12="Пятид",8,0))</f>
        <v/>
      </c>
      <c r="G37" s="48">
        <f t="shared" ref="G37:R37" si="275">IF(IF(G12="День",11,0)+IF(F12="Ночь",2,0)+IF(G12="Ночь",1,0)+IF(G12="Пятид",8,0)=0,"",IF(G12="День",11,0)+IF(F12="Ночь",2,0)+IF(G12="Ночь",1,0)+IF(G12="Пятид",8,0))</f>
        <v>8</v>
      </c>
      <c r="H37" s="48">
        <f t="shared" si="275"/>
        <v>11</v>
      </c>
      <c r="I37" s="48">
        <f t="shared" si="275"/>
        <v>8</v>
      </c>
      <c r="J37" s="48">
        <f t="shared" si="275"/>
        <v>8</v>
      </c>
      <c r="K37" s="48">
        <f t="shared" si="275"/>
        <v>8</v>
      </c>
      <c r="L37" s="48" t="str">
        <f t="shared" si="275"/>
        <v/>
      </c>
      <c r="M37" s="48" t="str">
        <f t="shared" si="275"/>
        <v/>
      </c>
      <c r="N37" s="48">
        <f t="shared" si="275"/>
        <v>8</v>
      </c>
      <c r="O37" s="48">
        <f t="shared" si="275"/>
        <v>8</v>
      </c>
      <c r="P37" s="48">
        <f t="shared" si="275"/>
        <v>8</v>
      </c>
      <c r="Q37" s="48">
        <f t="shared" si="275"/>
        <v>11</v>
      </c>
      <c r="R37" s="48">
        <f t="shared" si="275"/>
        <v>11</v>
      </c>
      <c r="S37" s="48" t="str">
        <f t="shared" ref="S37" si="276">IF(IF(S12="День",11,0)+IF(R12="Ночь",2,0)+IF(S12="Ночь",1,0)+IF(S12="Пятид",8,0)=0,"",IF(S12="День",11,0)+IF(R12="Ночь",2,0)+IF(S12="Ночь",1,0)+IF(S12="Пятид",8,0))</f>
        <v/>
      </c>
      <c r="T37" s="48" t="str">
        <f t="shared" ref="T37" si="277">IF(IF(T12="День",11,0)+IF(S12="Ночь",2,0)+IF(T12="Ночь",1,0)+IF(T12="Пятид",8,0)=0,"",IF(T12="День",11,0)+IF(S12="Ночь",2,0)+IF(T12="Ночь",1,0)+IF(T12="Пятид",8,0))</f>
        <v/>
      </c>
      <c r="U37" s="48">
        <f t="shared" ref="U37" si="278">IF(IF(U12="День",11,0)+IF(T12="Ночь",2,0)+IF(U12="Ночь",1,0)+IF(U12="Пятид",8,0)=0,"",IF(U12="День",11,0)+IF(T12="Ночь",2,0)+IF(U12="Ночь",1,0)+IF(U12="Пятид",8,0))</f>
        <v>8</v>
      </c>
      <c r="V37" s="48">
        <f t="shared" ref="V37" si="279">IF(IF(V12="День",11,0)+IF(U12="Ночь",2,0)+IF(V12="Ночь",1,0)+IF(V12="Пятид",8,0)=0,"",IF(V12="День",11,0)+IF(U12="Ночь",2,0)+IF(V12="Ночь",1,0)+IF(V12="Пятид",8,0))</f>
        <v>11</v>
      </c>
      <c r="W37" s="48">
        <f t="shared" ref="W37" si="280">IF(IF(W12="День",11,0)+IF(V12="Ночь",2,0)+IF(W12="Ночь",1,0)+IF(W12="Пятид",8,0)=0,"",IF(W12="День",11,0)+IF(V12="Ночь",2,0)+IF(W12="Ночь",1,0)+IF(W12="Пятид",8,0))</f>
        <v>8</v>
      </c>
      <c r="X37" s="48">
        <f t="shared" ref="X37" si="281">IF(IF(X12="День",11,0)+IF(W12="Ночь",2,0)+IF(X12="Ночь",1,0)+IF(X12="Пятид",8,0)=0,"",IF(X12="День",11,0)+IF(W12="Ночь",2,0)+IF(X12="Ночь",1,0)+IF(X12="Пятид",8,0))</f>
        <v>8</v>
      </c>
      <c r="Y37" s="48">
        <f t="shared" ref="Y37" si="282">IF(IF(Y12="День",11,0)+IF(X12="Ночь",2,0)+IF(Y12="Ночь",1,0)+IF(Y12="Пятид",8,0)=0,"",IF(Y12="День",11,0)+IF(X12="Ночь",2,0)+IF(Y12="Ночь",1,0)+IF(Y12="Пятид",8,0))</f>
        <v>8</v>
      </c>
      <c r="Z37" s="48" t="str">
        <f t="shared" ref="Z37" si="283">IF(IF(Z12="День",11,0)+IF(Y12="Ночь",2,0)+IF(Z12="Ночь",1,0)+IF(Z12="Пятид",8,0)=0,"",IF(Z12="День",11,0)+IF(Y12="Ночь",2,0)+IF(Z12="Ночь",1,0)+IF(Z12="Пятид",8,0))</f>
        <v/>
      </c>
      <c r="AA37" s="48" t="str">
        <f t="shared" ref="AA37" si="284">IF(IF(AA12="День",11,0)+IF(Z12="Ночь",2,0)+IF(AA12="Ночь",1,0)+IF(AA12="Пятид",8,0)=0,"",IF(AA12="День",11,0)+IF(Z12="Ночь",2,0)+IF(AA12="Ночь",1,0)+IF(AA12="Пятид",8,0))</f>
        <v/>
      </c>
      <c r="AB37" s="48">
        <f t="shared" ref="AB37" si="285">IF(IF(AB12="День",11,0)+IF(AA12="Ночь",2,0)+IF(AB12="Ночь",1,0)+IF(AB12="Пятид",8,0)=0,"",IF(AB12="День",11,0)+IF(AA12="Ночь",2,0)+IF(AB12="Ночь",1,0)+IF(AB12="Пятид",8,0))</f>
        <v>8</v>
      </c>
      <c r="AC37" s="48">
        <f t="shared" ref="AC37" si="286">IF(IF(AC12="День",11,0)+IF(AB12="Ночь",2,0)+IF(AC12="Ночь",1,0)+IF(AC12="Пятид",8,0)=0,"",IF(AC12="День",11,0)+IF(AB12="Ночь",2,0)+IF(AC12="Ночь",1,0)+IF(AC12="Пятид",8,0))</f>
        <v>8</v>
      </c>
      <c r="AD37" s="48">
        <f t="shared" ref="AD37" si="287">IF(IF(AD12="День",11,0)+IF(AC12="Ночь",2,0)+IF(AD12="Ночь",1,0)+IF(AD12="Пятид",8,0)=0,"",IF(AD12="День",11,0)+IF(AC12="Ночь",2,0)+IF(AD12="Ночь",1,0)+IF(AD12="Пятид",8,0))</f>
        <v>8</v>
      </c>
      <c r="AE37" s="48">
        <f t="shared" ref="AE37" si="288">IF(IF(AE12="День",11,0)+IF(AD12="Ночь",2,0)+IF(AE12="Ночь",1,0)+IF(AE12="Пятид",8,0)=0,"",IF(AE12="День",11,0)+IF(AD12="Ночь",2,0)+IF(AE12="Ночь",1,0)+IF(AE12="Пятид",8,0))</f>
        <v>8</v>
      </c>
      <c r="AF37" s="48">
        <f t="shared" ref="AF37" si="289">IF(IF(AF12="День",11,0)+IF(AE12="Ночь",2,0)+IF(AF12="Ночь",1,0)+IF(AF12="Пятид",8,0)=0,"",IF(AF12="День",11,0)+IF(AE12="Ночь",2,0)+IF(AF12="Ночь",1,0)+IF(AF12="Пятид",8,0))</f>
        <v>8</v>
      </c>
      <c r="AG37" s="48" t="str">
        <f t="shared" ref="AG37" si="290">IF(IF(AG12="День",11,0)+IF(AF12="Ночь",2,0)+IF(AG12="Ночь",1,0)+IF(AG12="Пятид",8,0)=0,"",IF(AG12="День",11,0)+IF(AF12="Ночь",2,0)+IF(AG12="Ночь",1,0)+IF(AG12="Пятид",8,0))</f>
        <v/>
      </c>
      <c r="AH37" s="48" t="str">
        <f t="shared" ref="AH37" si="291">IF(IF(AH12="День",11,0)+IF(AG12="Ночь",2,0)+IF(AH12="Ночь",1,0)+IF(AH12="Пятид",8,0)=0,"",IF(AH12="День",11,0)+IF(AG12="Ночь",2,0)+IF(AH12="Ночь",1,0)+IF(AH12="Пятид",8,0))</f>
        <v/>
      </c>
      <c r="AI37" s="49">
        <f t="shared" ref="AI37" si="292">IF(IF(AI12="День",11,0)+IF(AH12="Ночь",2,0)+IF(AI12="Ночь",1,0)+IF(AI12="Пятид",8,0)=0,"",IF(AI12="День",11,0)+IF(AH12="Ночь",2,0)+IF(AI12="Ночь",1,0)+IF(AI12="Пятид",8,0))</f>
        <v>8</v>
      </c>
    </row>
    <row r="38" spans="1:35" ht="15" thickBot="1" x14ac:dyDescent="0.45">
      <c r="A38" s="36"/>
      <c r="B38" s="37" t="s">
        <v>53</v>
      </c>
      <c r="C38" s="37">
        <f t="shared" si="10"/>
        <v>0</v>
      </c>
      <c r="D38" s="37"/>
      <c r="E38" s="38"/>
      <c r="F38" s="38" t="str">
        <f>IF(IF(E12="Ночь",6,0)+IF(F12="Ночь",2,0)=0,"",IF(E12="Ночь",6,0)+IF(F12="Ночь",2,0))</f>
        <v/>
      </c>
      <c r="G38" s="38" t="str">
        <f t="shared" ref="G38:R38" si="293">IF(IF(F12="Ночь",6,0)+IF(G12="Ночь",2,0)=0,"",IF(F12="Ночь",6,0)+IF(G12="Ночь",2,0))</f>
        <v/>
      </c>
      <c r="H38" s="38" t="str">
        <f t="shared" si="293"/>
        <v/>
      </c>
      <c r="I38" s="38" t="str">
        <f t="shared" si="293"/>
        <v/>
      </c>
      <c r="J38" s="38" t="str">
        <f t="shared" si="293"/>
        <v/>
      </c>
      <c r="K38" s="38" t="str">
        <f t="shared" si="293"/>
        <v/>
      </c>
      <c r="L38" s="38" t="str">
        <f t="shared" si="293"/>
        <v/>
      </c>
      <c r="M38" s="38" t="str">
        <f t="shared" si="293"/>
        <v/>
      </c>
      <c r="N38" s="38" t="str">
        <f t="shared" si="293"/>
        <v/>
      </c>
      <c r="O38" s="38" t="str">
        <f t="shared" si="293"/>
        <v/>
      </c>
      <c r="P38" s="38" t="str">
        <f t="shared" si="293"/>
        <v/>
      </c>
      <c r="Q38" s="38" t="str">
        <f t="shared" si="293"/>
        <v/>
      </c>
      <c r="R38" s="38" t="str">
        <f t="shared" si="293"/>
        <v/>
      </c>
      <c r="S38" s="38" t="str">
        <f t="shared" ref="S38" si="294">IF(IF(R12="Ночь",6,0)+IF(S12="Ночь",2,0)=0,"",IF(R12="Ночь",6,0)+IF(S12="Ночь",2,0))</f>
        <v/>
      </c>
      <c r="T38" s="38" t="str">
        <f t="shared" ref="T38" si="295">IF(IF(S12="Ночь",6,0)+IF(T12="Ночь",2,0)=0,"",IF(S12="Ночь",6,0)+IF(T12="Ночь",2,0))</f>
        <v/>
      </c>
      <c r="U38" s="38" t="str">
        <f t="shared" ref="U38" si="296">IF(IF(T12="Ночь",6,0)+IF(U12="Ночь",2,0)=0,"",IF(T12="Ночь",6,0)+IF(U12="Ночь",2,0))</f>
        <v/>
      </c>
      <c r="V38" s="38" t="str">
        <f t="shared" ref="V38" si="297">IF(IF(U12="Ночь",6,0)+IF(V12="Ночь",2,0)=0,"",IF(U12="Ночь",6,0)+IF(V12="Ночь",2,0))</f>
        <v/>
      </c>
      <c r="W38" s="38" t="str">
        <f t="shared" ref="W38" si="298">IF(IF(V12="Ночь",6,0)+IF(W12="Ночь",2,0)=0,"",IF(V12="Ночь",6,0)+IF(W12="Ночь",2,0))</f>
        <v/>
      </c>
      <c r="X38" s="38" t="str">
        <f t="shared" ref="X38" si="299">IF(IF(W12="Ночь",6,0)+IF(X12="Ночь",2,0)=0,"",IF(W12="Ночь",6,0)+IF(X12="Ночь",2,0))</f>
        <v/>
      </c>
      <c r="Y38" s="38" t="str">
        <f t="shared" ref="Y38" si="300">IF(IF(X12="Ночь",6,0)+IF(Y12="Ночь",2,0)=0,"",IF(X12="Ночь",6,0)+IF(Y12="Ночь",2,0))</f>
        <v/>
      </c>
      <c r="Z38" s="38" t="str">
        <f t="shared" ref="Z38" si="301">IF(IF(Y12="Ночь",6,0)+IF(Z12="Ночь",2,0)=0,"",IF(Y12="Ночь",6,0)+IF(Z12="Ночь",2,0))</f>
        <v/>
      </c>
      <c r="AA38" s="38" t="str">
        <f t="shared" ref="AA38" si="302">IF(IF(Z12="Ночь",6,0)+IF(AA12="Ночь",2,0)=0,"",IF(Z12="Ночь",6,0)+IF(AA12="Ночь",2,0))</f>
        <v/>
      </c>
      <c r="AB38" s="38" t="str">
        <f t="shared" ref="AB38" si="303">IF(IF(AA12="Ночь",6,0)+IF(AB12="Ночь",2,0)=0,"",IF(AA12="Ночь",6,0)+IF(AB12="Ночь",2,0))</f>
        <v/>
      </c>
      <c r="AC38" s="38" t="str">
        <f t="shared" ref="AC38" si="304">IF(IF(AB12="Ночь",6,0)+IF(AC12="Ночь",2,0)=0,"",IF(AB12="Ночь",6,0)+IF(AC12="Ночь",2,0))</f>
        <v/>
      </c>
      <c r="AD38" s="38" t="str">
        <f t="shared" ref="AD38" si="305">IF(IF(AC12="Ночь",6,0)+IF(AD12="Ночь",2,0)=0,"",IF(AC12="Ночь",6,0)+IF(AD12="Ночь",2,0))</f>
        <v/>
      </c>
      <c r="AE38" s="38" t="str">
        <f t="shared" ref="AE38" si="306">IF(IF(AD12="Ночь",6,0)+IF(AE12="Ночь",2,0)=0,"",IF(AD12="Ночь",6,0)+IF(AE12="Ночь",2,0))</f>
        <v/>
      </c>
      <c r="AF38" s="38" t="str">
        <f t="shared" ref="AF38" si="307">IF(IF(AE12="Ночь",6,0)+IF(AF12="Ночь",2,0)=0,"",IF(AE12="Ночь",6,0)+IF(AF12="Ночь",2,0))</f>
        <v/>
      </c>
      <c r="AG38" s="38" t="str">
        <f t="shared" ref="AG38" si="308">IF(IF(AF12="Ночь",6,0)+IF(AG12="Ночь",2,0)=0,"",IF(AF12="Ночь",6,0)+IF(AG12="Ночь",2,0))</f>
        <v/>
      </c>
      <c r="AH38" s="38" t="str">
        <f t="shared" ref="AH38" si="309">IF(IF(AG12="Ночь",6,0)+IF(AH12="Ночь",2,0)=0,"",IF(AG12="Ночь",6,0)+IF(AH12="Ночь",2,0))</f>
        <v/>
      </c>
      <c r="AI38" s="39" t="str">
        <f t="shared" ref="AI38" si="310">IF(IF(AH12="Ночь",6,0)+IF(AI12="Ночь",2,0)=0,"",IF(AH12="Ночь",6,0)+IF(AI12="Ночь",2,0))</f>
        <v/>
      </c>
    </row>
    <row r="39" spans="1:35" ht="14.6" x14ac:dyDescent="0.4">
      <c r="A39" s="34" t="str">
        <f>A13</f>
        <v>Родионов Кирилл Сергеевич</v>
      </c>
      <c r="B39" s="35" t="s">
        <v>52</v>
      </c>
      <c r="C39" s="35">
        <f t="shared" si="10"/>
        <v>120</v>
      </c>
      <c r="D39" s="35"/>
      <c r="E39" s="48"/>
      <c r="F39" s="48" t="str">
        <f>IF(IF(F13="День",11,0)+IF(E13="Ночь",2,0)+IF(F13="Ночь",1,0)+IF(F13="Пятид",8,0)=0,"",IF(F13="День",11,0)+IF(E13="Ночь",2,0)+IF(F13="Ночь",1,0)+IF(F13="Пятид",8,0))</f>
        <v/>
      </c>
      <c r="G39" s="48">
        <f t="shared" ref="G39:R39" si="311">IF(IF(G13="День",11,0)+IF(F13="Ночь",2,0)+IF(G13="Ночь",1,0)+IF(G13="Пятид",8,0)=0,"",IF(G13="День",11,0)+IF(F13="Ночь",2,0)+IF(G13="Ночь",1,0)+IF(G13="Пятид",8,0))</f>
        <v>8</v>
      </c>
      <c r="H39" s="48">
        <f t="shared" si="311"/>
        <v>8</v>
      </c>
      <c r="I39" s="48">
        <f t="shared" si="311"/>
        <v>8</v>
      </c>
      <c r="J39" s="48">
        <f t="shared" si="311"/>
        <v>8</v>
      </c>
      <c r="K39" s="48">
        <f t="shared" si="311"/>
        <v>8</v>
      </c>
      <c r="L39" s="48" t="str">
        <f t="shared" si="311"/>
        <v/>
      </c>
      <c r="M39" s="48" t="str">
        <f t="shared" si="311"/>
        <v/>
      </c>
      <c r="N39" s="48">
        <f t="shared" si="311"/>
        <v>8</v>
      </c>
      <c r="O39" s="48">
        <f t="shared" si="311"/>
        <v>8</v>
      </c>
      <c r="P39" s="48">
        <f t="shared" si="311"/>
        <v>8</v>
      </c>
      <c r="Q39" s="48">
        <f t="shared" si="311"/>
        <v>8</v>
      </c>
      <c r="R39" s="48">
        <f t="shared" si="311"/>
        <v>8</v>
      </c>
      <c r="S39" s="48" t="str">
        <f t="shared" ref="S39" si="312">IF(IF(S13="День",11,0)+IF(R13="Ночь",2,0)+IF(S13="Ночь",1,0)+IF(S13="Пятид",8,0)=0,"",IF(S13="День",11,0)+IF(R13="Ночь",2,0)+IF(S13="Ночь",1,0)+IF(S13="Пятид",8,0))</f>
        <v/>
      </c>
      <c r="T39" s="48" t="str">
        <f t="shared" ref="T39" si="313">IF(IF(T13="День",11,0)+IF(S13="Ночь",2,0)+IF(T13="Ночь",1,0)+IF(T13="Пятид",8,0)=0,"",IF(T13="День",11,0)+IF(S13="Ночь",2,0)+IF(T13="Ночь",1,0)+IF(T13="Пятид",8,0))</f>
        <v/>
      </c>
      <c r="U39" s="48">
        <f t="shared" ref="U39" si="314">IF(IF(U13="День",11,0)+IF(T13="Ночь",2,0)+IF(U13="Ночь",1,0)+IF(U13="Пятид",8,0)=0,"",IF(U13="День",11,0)+IF(T13="Ночь",2,0)+IF(U13="Ночь",1,0)+IF(U13="Пятид",8,0))</f>
        <v>8</v>
      </c>
      <c r="V39" s="48">
        <f t="shared" ref="V39" si="315">IF(IF(V13="День",11,0)+IF(U13="Ночь",2,0)+IF(V13="Ночь",1,0)+IF(V13="Пятид",8,0)=0,"",IF(V13="День",11,0)+IF(U13="Ночь",2,0)+IF(V13="Ночь",1,0)+IF(V13="Пятид",8,0))</f>
        <v>8</v>
      </c>
      <c r="W39" s="48">
        <f t="shared" ref="W39" si="316">IF(IF(W13="День",11,0)+IF(V13="Ночь",2,0)+IF(W13="Ночь",1,0)+IF(W13="Пятид",8,0)=0,"",IF(W13="День",11,0)+IF(V13="Ночь",2,0)+IF(W13="Ночь",1,0)+IF(W13="Пятид",8,0))</f>
        <v>8</v>
      </c>
      <c r="X39" s="48">
        <f t="shared" ref="X39" si="317">IF(IF(X13="День",11,0)+IF(W13="Ночь",2,0)+IF(X13="Ночь",1,0)+IF(X13="Пятид",8,0)=0,"",IF(X13="День",11,0)+IF(W13="Ночь",2,0)+IF(X13="Ночь",1,0)+IF(X13="Пятид",8,0))</f>
        <v>8</v>
      </c>
      <c r="Y39" s="48">
        <f t="shared" ref="Y39" si="318">IF(IF(Y13="День",11,0)+IF(X13="Ночь",2,0)+IF(Y13="Ночь",1,0)+IF(Y13="Пятид",8,0)=0,"",IF(Y13="День",11,0)+IF(X13="Ночь",2,0)+IF(Y13="Ночь",1,0)+IF(Y13="Пятид",8,0))</f>
        <v>8</v>
      </c>
      <c r="Z39" s="48" t="str">
        <f t="shared" ref="Z39" si="319">IF(IF(Z13="День",11,0)+IF(Y13="Ночь",2,0)+IF(Z13="Ночь",1,0)+IF(Z13="Пятид",8,0)=0,"",IF(Z13="День",11,0)+IF(Y13="Ночь",2,0)+IF(Z13="Ночь",1,0)+IF(Z13="Пятид",8,0))</f>
        <v/>
      </c>
      <c r="AA39" s="48" t="str">
        <f t="shared" ref="AA39" si="320">IF(IF(AA13="День",11,0)+IF(Z13="Ночь",2,0)+IF(AA13="Ночь",1,0)+IF(AA13="Пятид",8,0)=0,"",IF(AA13="День",11,0)+IF(Z13="Ночь",2,0)+IF(AA13="Ночь",1,0)+IF(AA13="Пятид",8,0))</f>
        <v/>
      </c>
      <c r="AB39" s="48" t="str">
        <f t="shared" ref="AB39" si="321">IF(IF(AB13="День",11,0)+IF(AA13="Ночь",2,0)+IF(AB13="Ночь",1,0)+IF(AB13="Пятид",8,0)=0,"",IF(AB13="День",11,0)+IF(AA13="Ночь",2,0)+IF(AB13="Ночь",1,0)+IF(AB13="Пятид",8,0))</f>
        <v/>
      </c>
      <c r="AC39" s="48" t="str">
        <f t="shared" ref="AC39" si="322">IF(IF(AC13="День",11,0)+IF(AB13="Ночь",2,0)+IF(AC13="Ночь",1,0)+IF(AC13="Пятид",8,0)=0,"",IF(AC13="День",11,0)+IF(AB13="Ночь",2,0)+IF(AC13="Ночь",1,0)+IF(AC13="Пятид",8,0))</f>
        <v/>
      </c>
      <c r="AD39" s="48" t="str">
        <f t="shared" ref="AD39" si="323">IF(IF(AD13="День",11,0)+IF(AC13="Ночь",2,0)+IF(AD13="Ночь",1,0)+IF(AD13="Пятид",8,0)=0,"",IF(AD13="День",11,0)+IF(AC13="Ночь",2,0)+IF(AD13="Ночь",1,0)+IF(AD13="Пятид",8,0))</f>
        <v/>
      </c>
      <c r="AE39" s="48" t="str">
        <f t="shared" ref="AE39" si="324">IF(IF(AE13="День",11,0)+IF(AD13="Ночь",2,0)+IF(AE13="Ночь",1,0)+IF(AE13="Пятид",8,0)=0,"",IF(AE13="День",11,0)+IF(AD13="Ночь",2,0)+IF(AE13="Ночь",1,0)+IF(AE13="Пятид",8,0))</f>
        <v/>
      </c>
      <c r="AF39" s="48" t="str">
        <f t="shared" ref="AF39" si="325">IF(IF(AF13="День",11,0)+IF(AE13="Ночь",2,0)+IF(AF13="Ночь",1,0)+IF(AF13="Пятид",8,0)=0,"",IF(AF13="День",11,0)+IF(AE13="Ночь",2,0)+IF(AF13="Ночь",1,0)+IF(AF13="Пятид",8,0))</f>
        <v/>
      </c>
      <c r="AG39" s="48" t="str">
        <f t="shared" ref="AG39" si="326">IF(IF(AG13="День",11,0)+IF(AF13="Ночь",2,0)+IF(AG13="Ночь",1,0)+IF(AG13="Пятид",8,0)=0,"",IF(AG13="День",11,0)+IF(AF13="Ночь",2,0)+IF(AG13="Ночь",1,0)+IF(AG13="Пятид",8,0))</f>
        <v/>
      </c>
      <c r="AH39" s="48" t="str">
        <f t="shared" ref="AH39" si="327">IF(IF(AH13="День",11,0)+IF(AG13="Ночь",2,0)+IF(AH13="Ночь",1,0)+IF(AH13="Пятид",8,0)=0,"",IF(AH13="День",11,0)+IF(AG13="Ночь",2,0)+IF(AH13="Ночь",1,0)+IF(AH13="Пятид",8,0))</f>
        <v/>
      </c>
      <c r="AI39" s="49" t="str">
        <f t="shared" ref="AI39" si="328">IF(IF(AI13="День",11,0)+IF(AH13="Ночь",2,0)+IF(AI13="Ночь",1,0)+IF(AI13="Пятид",8,0)=0,"",IF(AI13="День",11,0)+IF(AH13="Ночь",2,0)+IF(AI13="Ночь",1,0)+IF(AI13="Пятид",8,0))</f>
        <v/>
      </c>
    </row>
    <row r="40" spans="1:35" ht="15" thickBot="1" x14ac:dyDescent="0.45">
      <c r="A40" s="36"/>
      <c r="B40" s="37" t="s">
        <v>53</v>
      </c>
      <c r="C40" s="37">
        <f t="shared" si="10"/>
        <v>0</v>
      </c>
      <c r="D40" s="37"/>
      <c r="E40" s="38"/>
      <c r="F40" s="38" t="str">
        <f>IF(IF(E13="Ночь",6,0)+IF(F13="Ночь",2,0)=0,"",IF(E13="Ночь",6,0)+IF(F13="Ночь",2,0))</f>
        <v/>
      </c>
      <c r="G40" s="38" t="str">
        <f t="shared" ref="G40:R40" si="329">IF(IF(F13="Ночь",6,0)+IF(G13="Ночь",2,0)=0,"",IF(F13="Ночь",6,0)+IF(G13="Ночь",2,0))</f>
        <v/>
      </c>
      <c r="H40" s="38" t="str">
        <f t="shared" si="329"/>
        <v/>
      </c>
      <c r="I40" s="38" t="str">
        <f t="shared" si="329"/>
        <v/>
      </c>
      <c r="J40" s="38" t="str">
        <f t="shared" si="329"/>
        <v/>
      </c>
      <c r="K40" s="38" t="str">
        <f t="shared" si="329"/>
        <v/>
      </c>
      <c r="L40" s="38" t="str">
        <f t="shared" si="329"/>
        <v/>
      </c>
      <c r="M40" s="38" t="str">
        <f t="shared" si="329"/>
        <v/>
      </c>
      <c r="N40" s="38" t="str">
        <f t="shared" si="329"/>
        <v/>
      </c>
      <c r="O40" s="38" t="str">
        <f t="shared" si="329"/>
        <v/>
      </c>
      <c r="P40" s="38" t="str">
        <f t="shared" si="329"/>
        <v/>
      </c>
      <c r="Q40" s="38" t="str">
        <f t="shared" si="329"/>
        <v/>
      </c>
      <c r="R40" s="38" t="str">
        <f t="shared" si="329"/>
        <v/>
      </c>
      <c r="S40" s="38" t="str">
        <f t="shared" ref="S40" si="330">IF(IF(R13="Ночь",6,0)+IF(S13="Ночь",2,0)=0,"",IF(R13="Ночь",6,0)+IF(S13="Ночь",2,0))</f>
        <v/>
      </c>
      <c r="T40" s="38" t="str">
        <f t="shared" ref="T40" si="331">IF(IF(S13="Ночь",6,0)+IF(T13="Ночь",2,0)=0,"",IF(S13="Ночь",6,0)+IF(T13="Ночь",2,0))</f>
        <v/>
      </c>
      <c r="U40" s="38" t="str">
        <f t="shared" ref="U40" si="332">IF(IF(T13="Ночь",6,0)+IF(U13="Ночь",2,0)=0,"",IF(T13="Ночь",6,0)+IF(U13="Ночь",2,0))</f>
        <v/>
      </c>
      <c r="V40" s="38" t="str">
        <f t="shared" ref="V40" si="333">IF(IF(U13="Ночь",6,0)+IF(V13="Ночь",2,0)=0,"",IF(U13="Ночь",6,0)+IF(V13="Ночь",2,0))</f>
        <v/>
      </c>
      <c r="W40" s="38" t="str">
        <f t="shared" ref="W40" si="334">IF(IF(V13="Ночь",6,0)+IF(W13="Ночь",2,0)=0,"",IF(V13="Ночь",6,0)+IF(W13="Ночь",2,0))</f>
        <v/>
      </c>
      <c r="X40" s="38" t="str">
        <f t="shared" ref="X40" si="335">IF(IF(W13="Ночь",6,0)+IF(X13="Ночь",2,0)=0,"",IF(W13="Ночь",6,0)+IF(X13="Ночь",2,0))</f>
        <v/>
      </c>
      <c r="Y40" s="38" t="str">
        <f t="shared" ref="Y40" si="336">IF(IF(X13="Ночь",6,0)+IF(Y13="Ночь",2,0)=0,"",IF(X13="Ночь",6,0)+IF(Y13="Ночь",2,0))</f>
        <v/>
      </c>
      <c r="Z40" s="38" t="str">
        <f t="shared" ref="Z40" si="337">IF(IF(Y13="Ночь",6,0)+IF(Z13="Ночь",2,0)=0,"",IF(Y13="Ночь",6,0)+IF(Z13="Ночь",2,0))</f>
        <v/>
      </c>
      <c r="AA40" s="38" t="str">
        <f t="shared" ref="AA40" si="338">IF(IF(Z13="Ночь",6,0)+IF(AA13="Ночь",2,0)=0,"",IF(Z13="Ночь",6,0)+IF(AA13="Ночь",2,0))</f>
        <v/>
      </c>
      <c r="AB40" s="38" t="str">
        <f t="shared" ref="AB40" si="339">IF(IF(AA13="Ночь",6,0)+IF(AB13="Ночь",2,0)=0,"",IF(AA13="Ночь",6,0)+IF(AB13="Ночь",2,0))</f>
        <v/>
      </c>
      <c r="AC40" s="38" t="str">
        <f t="shared" ref="AC40" si="340">IF(IF(AB13="Ночь",6,0)+IF(AC13="Ночь",2,0)=0,"",IF(AB13="Ночь",6,0)+IF(AC13="Ночь",2,0))</f>
        <v/>
      </c>
      <c r="AD40" s="38" t="str">
        <f t="shared" ref="AD40" si="341">IF(IF(AC13="Ночь",6,0)+IF(AD13="Ночь",2,0)=0,"",IF(AC13="Ночь",6,0)+IF(AD13="Ночь",2,0))</f>
        <v/>
      </c>
      <c r="AE40" s="38" t="str">
        <f t="shared" ref="AE40" si="342">IF(IF(AD13="Ночь",6,0)+IF(AE13="Ночь",2,0)=0,"",IF(AD13="Ночь",6,0)+IF(AE13="Ночь",2,0))</f>
        <v/>
      </c>
      <c r="AF40" s="38" t="str">
        <f t="shared" ref="AF40" si="343">IF(IF(AE13="Ночь",6,0)+IF(AF13="Ночь",2,0)=0,"",IF(AE13="Ночь",6,0)+IF(AF13="Ночь",2,0))</f>
        <v/>
      </c>
      <c r="AG40" s="38" t="str">
        <f t="shared" ref="AG40" si="344">IF(IF(AF13="Ночь",6,0)+IF(AG13="Ночь",2,0)=0,"",IF(AF13="Ночь",6,0)+IF(AG13="Ночь",2,0))</f>
        <v/>
      </c>
      <c r="AH40" s="38" t="str">
        <f t="shared" ref="AH40" si="345">IF(IF(AG13="Ночь",6,0)+IF(AH13="Ночь",2,0)=0,"",IF(AG13="Ночь",6,0)+IF(AH13="Ночь",2,0))</f>
        <v/>
      </c>
      <c r="AI40" s="39" t="str">
        <f t="shared" ref="AI40" si="346">IF(IF(AH13="Ночь",6,0)+IF(AI13="Ночь",2,0)=0,"",IF(AH13="Ночь",6,0)+IF(AI13="Ночь",2,0))</f>
        <v/>
      </c>
    </row>
    <row r="41" spans="1:35" ht="14.6" x14ac:dyDescent="0.4">
      <c r="A41" s="34" t="str">
        <f>A14</f>
        <v>Строганова Василиса Сергеевна</v>
      </c>
      <c r="B41" s="35" t="s">
        <v>52</v>
      </c>
      <c r="C41" s="35">
        <f t="shared" si="10"/>
        <v>128</v>
      </c>
      <c r="D41" s="35"/>
      <c r="E41" s="48"/>
      <c r="F41" s="48" t="str">
        <f>IF(IF(F14="День",11,0)+IF(E14="Ночь",2,0)+IF(F14="Ночь",1,0)+IF(F14="Пятид",8,0)=0,"",IF(F14="День",11,0)+IF(E14="Ночь",2,0)+IF(F14="Ночь",1,0)+IF(F14="Пятид",8,0))</f>
        <v/>
      </c>
      <c r="G41" s="48">
        <f t="shared" ref="G41:R41" si="347">IF(IF(G14="День",11,0)+IF(F14="Ночь",2,0)+IF(G14="Ночь",1,0)+IF(G14="Пятид",8,0)=0,"",IF(G14="День",11,0)+IF(F14="Ночь",2,0)+IF(G14="Ночь",1,0)+IF(G14="Пятид",8,0))</f>
        <v>8</v>
      </c>
      <c r="H41" s="48">
        <f t="shared" si="347"/>
        <v>8</v>
      </c>
      <c r="I41" s="48">
        <f t="shared" si="347"/>
        <v>8</v>
      </c>
      <c r="J41" s="48">
        <f t="shared" si="347"/>
        <v>8</v>
      </c>
      <c r="K41" s="48">
        <f t="shared" si="347"/>
        <v>8</v>
      </c>
      <c r="L41" s="48" t="str">
        <f t="shared" si="347"/>
        <v/>
      </c>
      <c r="M41" s="48" t="str">
        <f t="shared" si="347"/>
        <v/>
      </c>
      <c r="N41" s="48">
        <f t="shared" si="347"/>
        <v>8</v>
      </c>
      <c r="O41" s="48">
        <f t="shared" si="347"/>
        <v>8</v>
      </c>
      <c r="P41" s="48">
        <f t="shared" si="347"/>
        <v>8</v>
      </c>
      <c r="Q41" s="48">
        <f t="shared" si="347"/>
        <v>8</v>
      </c>
      <c r="R41" s="48">
        <f t="shared" si="347"/>
        <v>8</v>
      </c>
      <c r="S41" s="48" t="str">
        <f t="shared" ref="S41" si="348">IF(IF(S14="День",11,0)+IF(R14="Ночь",2,0)+IF(S14="Ночь",1,0)+IF(S14="Пятид",8,0)=0,"",IF(S14="День",11,0)+IF(R14="Ночь",2,0)+IF(S14="Ночь",1,0)+IF(S14="Пятид",8,0))</f>
        <v/>
      </c>
      <c r="T41" s="48" t="str">
        <f t="shared" ref="T41" si="349">IF(IF(T14="День",11,0)+IF(S14="Ночь",2,0)+IF(T14="Ночь",1,0)+IF(T14="Пятид",8,0)=0,"",IF(T14="День",11,0)+IF(S14="Ночь",2,0)+IF(T14="Ночь",1,0)+IF(T14="Пятид",8,0))</f>
        <v/>
      </c>
      <c r="U41" s="48" t="str">
        <f t="shared" ref="U41" si="350">IF(IF(U14="День",11,0)+IF(T14="Ночь",2,0)+IF(U14="Ночь",1,0)+IF(U14="Пятид",8,0)=0,"",IF(U14="День",11,0)+IF(T14="Ночь",2,0)+IF(U14="Ночь",1,0)+IF(U14="Пятид",8,0))</f>
        <v/>
      </c>
      <c r="V41" s="48" t="str">
        <f t="shared" ref="V41" si="351">IF(IF(V14="День",11,0)+IF(U14="Ночь",2,0)+IF(V14="Ночь",1,0)+IF(V14="Пятид",8,0)=0,"",IF(V14="День",11,0)+IF(U14="Ночь",2,0)+IF(V14="Ночь",1,0)+IF(V14="Пятид",8,0))</f>
        <v/>
      </c>
      <c r="W41" s="48" t="str">
        <f t="shared" ref="W41" si="352">IF(IF(W14="День",11,0)+IF(V14="Ночь",2,0)+IF(W14="Ночь",1,0)+IF(W14="Пятид",8,0)=0,"",IF(W14="День",11,0)+IF(V14="Ночь",2,0)+IF(W14="Ночь",1,0)+IF(W14="Пятид",8,0))</f>
        <v/>
      </c>
      <c r="X41" s="48" t="str">
        <f t="shared" ref="X41" si="353">IF(IF(X14="День",11,0)+IF(W14="Ночь",2,0)+IF(X14="Ночь",1,0)+IF(X14="Пятид",8,0)=0,"",IF(X14="День",11,0)+IF(W14="Ночь",2,0)+IF(X14="Ночь",1,0)+IF(X14="Пятид",8,0))</f>
        <v/>
      </c>
      <c r="Y41" s="48" t="str">
        <f t="shared" ref="Y41" si="354">IF(IF(Y14="День",11,0)+IF(X14="Ночь",2,0)+IF(Y14="Ночь",1,0)+IF(Y14="Пятид",8,0)=0,"",IF(Y14="День",11,0)+IF(X14="Ночь",2,0)+IF(Y14="Ночь",1,0)+IF(Y14="Пятид",8,0))</f>
        <v/>
      </c>
      <c r="Z41" s="48" t="str">
        <f t="shared" ref="Z41" si="355">IF(IF(Z14="День",11,0)+IF(Y14="Ночь",2,0)+IF(Z14="Ночь",1,0)+IF(Z14="Пятид",8,0)=0,"",IF(Z14="День",11,0)+IF(Y14="Ночь",2,0)+IF(Z14="Ночь",1,0)+IF(Z14="Пятид",8,0))</f>
        <v/>
      </c>
      <c r="AA41" s="48" t="str">
        <f t="shared" ref="AA41" si="356">IF(IF(AA14="День",11,0)+IF(Z14="Ночь",2,0)+IF(AA14="Ночь",1,0)+IF(AA14="Пятид",8,0)=0,"",IF(AA14="День",11,0)+IF(Z14="Ночь",2,0)+IF(AA14="Ночь",1,0)+IF(AA14="Пятид",8,0))</f>
        <v/>
      </c>
      <c r="AB41" s="48">
        <f t="shared" ref="AB41" si="357">IF(IF(AB14="День",11,0)+IF(AA14="Ночь",2,0)+IF(AB14="Ночь",1,0)+IF(AB14="Пятид",8,0)=0,"",IF(AB14="День",11,0)+IF(AA14="Ночь",2,0)+IF(AB14="Ночь",1,0)+IF(AB14="Пятид",8,0))</f>
        <v>8</v>
      </c>
      <c r="AC41" s="48">
        <f t="shared" ref="AC41" si="358">IF(IF(AC14="День",11,0)+IF(AB14="Ночь",2,0)+IF(AC14="Ночь",1,0)+IF(AC14="Пятид",8,0)=0,"",IF(AC14="День",11,0)+IF(AB14="Ночь",2,0)+IF(AC14="Ночь",1,0)+IF(AC14="Пятид",8,0))</f>
        <v>8</v>
      </c>
      <c r="AD41" s="48">
        <f t="shared" ref="AD41" si="359">IF(IF(AD14="День",11,0)+IF(AC14="Ночь",2,0)+IF(AD14="Ночь",1,0)+IF(AD14="Пятид",8,0)=0,"",IF(AD14="День",11,0)+IF(AC14="Ночь",2,0)+IF(AD14="Ночь",1,0)+IF(AD14="Пятид",8,0))</f>
        <v>8</v>
      </c>
      <c r="AE41" s="48">
        <f t="shared" ref="AE41" si="360">IF(IF(AE14="День",11,0)+IF(AD14="Ночь",2,0)+IF(AE14="Ночь",1,0)+IF(AE14="Пятид",8,0)=0,"",IF(AE14="День",11,0)+IF(AD14="Ночь",2,0)+IF(AE14="Ночь",1,0)+IF(AE14="Пятид",8,0))</f>
        <v>8</v>
      </c>
      <c r="AF41" s="48">
        <f t="shared" ref="AF41" si="361">IF(IF(AF14="День",11,0)+IF(AE14="Ночь",2,0)+IF(AF14="Ночь",1,0)+IF(AF14="Пятид",8,0)=0,"",IF(AF14="День",11,0)+IF(AE14="Ночь",2,0)+IF(AF14="Ночь",1,0)+IF(AF14="Пятид",8,0))</f>
        <v>8</v>
      </c>
      <c r="AG41" s="48" t="str">
        <f t="shared" ref="AG41" si="362">IF(IF(AG14="День",11,0)+IF(AF14="Ночь",2,0)+IF(AG14="Ночь",1,0)+IF(AG14="Пятид",8,0)=0,"",IF(AG14="День",11,0)+IF(AF14="Ночь",2,0)+IF(AG14="Ночь",1,0)+IF(AG14="Пятид",8,0))</f>
        <v/>
      </c>
      <c r="AH41" s="48" t="str">
        <f t="shared" ref="AH41" si="363">IF(IF(AH14="День",11,0)+IF(AG14="Ночь",2,0)+IF(AH14="Ночь",1,0)+IF(AH14="Пятид",8,0)=0,"",IF(AH14="День",11,0)+IF(AG14="Ночь",2,0)+IF(AH14="Ночь",1,0)+IF(AH14="Пятид",8,0))</f>
        <v/>
      </c>
      <c r="AI41" s="49">
        <f t="shared" ref="AI41" si="364">IF(IF(AI14="День",11,0)+IF(AH14="Ночь",2,0)+IF(AI14="Ночь",1,0)+IF(AI14="Пятид",8,0)=0,"",IF(AI14="День",11,0)+IF(AH14="Ночь",2,0)+IF(AI14="Ночь",1,0)+IF(AI14="Пятид",8,0))</f>
        <v>8</v>
      </c>
    </row>
    <row r="42" spans="1:35" ht="15" thickBot="1" x14ac:dyDescent="0.45">
      <c r="A42" s="36"/>
      <c r="B42" s="37" t="s">
        <v>53</v>
      </c>
      <c r="C42" s="37">
        <f t="shared" si="10"/>
        <v>0</v>
      </c>
      <c r="D42" s="37"/>
      <c r="E42" s="38"/>
      <c r="F42" s="38" t="str">
        <f>IF(IF(E14="Ночь",6,0)+IF(F14="Ночь",2,0)=0,"",IF(E14="Ночь",6,0)+IF(F14="Ночь",2,0))</f>
        <v/>
      </c>
      <c r="G42" s="38" t="str">
        <f t="shared" ref="G42:R42" si="365">IF(IF(F14="Ночь",6,0)+IF(G14="Ночь",2,0)=0,"",IF(F14="Ночь",6,0)+IF(G14="Ночь",2,0))</f>
        <v/>
      </c>
      <c r="H42" s="38" t="str">
        <f t="shared" si="365"/>
        <v/>
      </c>
      <c r="I42" s="38" t="str">
        <f t="shared" si="365"/>
        <v/>
      </c>
      <c r="J42" s="38" t="str">
        <f t="shared" si="365"/>
        <v/>
      </c>
      <c r="K42" s="38" t="str">
        <f t="shared" si="365"/>
        <v/>
      </c>
      <c r="L42" s="38" t="str">
        <f t="shared" si="365"/>
        <v/>
      </c>
      <c r="M42" s="38" t="str">
        <f t="shared" si="365"/>
        <v/>
      </c>
      <c r="N42" s="38" t="str">
        <f t="shared" si="365"/>
        <v/>
      </c>
      <c r="O42" s="38" t="str">
        <f t="shared" si="365"/>
        <v/>
      </c>
      <c r="P42" s="38" t="str">
        <f t="shared" si="365"/>
        <v/>
      </c>
      <c r="Q42" s="38" t="str">
        <f t="shared" si="365"/>
        <v/>
      </c>
      <c r="R42" s="38" t="str">
        <f t="shared" si="365"/>
        <v/>
      </c>
      <c r="S42" s="38" t="str">
        <f t="shared" ref="S42" si="366">IF(IF(R14="Ночь",6,0)+IF(S14="Ночь",2,0)=0,"",IF(R14="Ночь",6,0)+IF(S14="Ночь",2,0))</f>
        <v/>
      </c>
      <c r="T42" s="38" t="str">
        <f t="shared" ref="T42" si="367">IF(IF(S14="Ночь",6,0)+IF(T14="Ночь",2,0)=0,"",IF(S14="Ночь",6,0)+IF(T14="Ночь",2,0))</f>
        <v/>
      </c>
      <c r="U42" s="38" t="str">
        <f t="shared" ref="U42" si="368">IF(IF(T14="Ночь",6,0)+IF(U14="Ночь",2,0)=0,"",IF(T14="Ночь",6,0)+IF(U14="Ночь",2,0))</f>
        <v/>
      </c>
      <c r="V42" s="38" t="str">
        <f t="shared" ref="V42" si="369">IF(IF(U14="Ночь",6,0)+IF(V14="Ночь",2,0)=0,"",IF(U14="Ночь",6,0)+IF(V14="Ночь",2,0))</f>
        <v/>
      </c>
      <c r="W42" s="38" t="str">
        <f t="shared" ref="W42" si="370">IF(IF(V14="Ночь",6,0)+IF(W14="Ночь",2,0)=0,"",IF(V14="Ночь",6,0)+IF(W14="Ночь",2,0))</f>
        <v/>
      </c>
      <c r="X42" s="38" t="str">
        <f t="shared" ref="X42" si="371">IF(IF(W14="Ночь",6,0)+IF(X14="Ночь",2,0)=0,"",IF(W14="Ночь",6,0)+IF(X14="Ночь",2,0))</f>
        <v/>
      </c>
      <c r="Y42" s="38" t="str">
        <f t="shared" ref="Y42" si="372">IF(IF(X14="Ночь",6,0)+IF(Y14="Ночь",2,0)=0,"",IF(X14="Ночь",6,0)+IF(Y14="Ночь",2,0))</f>
        <v/>
      </c>
      <c r="Z42" s="38" t="str">
        <f t="shared" ref="Z42" si="373">IF(IF(Y14="Ночь",6,0)+IF(Z14="Ночь",2,0)=0,"",IF(Y14="Ночь",6,0)+IF(Z14="Ночь",2,0))</f>
        <v/>
      </c>
      <c r="AA42" s="38" t="str">
        <f t="shared" ref="AA42" si="374">IF(IF(Z14="Ночь",6,0)+IF(AA14="Ночь",2,0)=0,"",IF(Z14="Ночь",6,0)+IF(AA14="Ночь",2,0))</f>
        <v/>
      </c>
      <c r="AB42" s="38" t="str">
        <f t="shared" ref="AB42" si="375">IF(IF(AA14="Ночь",6,0)+IF(AB14="Ночь",2,0)=0,"",IF(AA14="Ночь",6,0)+IF(AB14="Ночь",2,0))</f>
        <v/>
      </c>
      <c r="AC42" s="38" t="str">
        <f t="shared" ref="AC42" si="376">IF(IF(AB14="Ночь",6,0)+IF(AC14="Ночь",2,0)=0,"",IF(AB14="Ночь",6,0)+IF(AC14="Ночь",2,0))</f>
        <v/>
      </c>
      <c r="AD42" s="38" t="str">
        <f t="shared" ref="AD42" si="377">IF(IF(AC14="Ночь",6,0)+IF(AD14="Ночь",2,0)=0,"",IF(AC14="Ночь",6,0)+IF(AD14="Ночь",2,0))</f>
        <v/>
      </c>
      <c r="AE42" s="38" t="str">
        <f t="shared" ref="AE42" si="378">IF(IF(AD14="Ночь",6,0)+IF(AE14="Ночь",2,0)=0,"",IF(AD14="Ночь",6,0)+IF(AE14="Ночь",2,0))</f>
        <v/>
      </c>
      <c r="AF42" s="38" t="str">
        <f t="shared" ref="AF42" si="379">IF(IF(AE14="Ночь",6,0)+IF(AF14="Ночь",2,0)=0,"",IF(AE14="Ночь",6,0)+IF(AF14="Ночь",2,0))</f>
        <v/>
      </c>
      <c r="AG42" s="38" t="str">
        <f t="shared" ref="AG42" si="380">IF(IF(AF14="Ночь",6,0)+IF(AG14="Ночь",2,0)=0,"",IF(AF14="Ночь",6,0)+IF(AG14="Ночь",2,0))</f>
        <v/>
      </c>
      <c r="AH42" s="38" t="str">
        <f t="shared" ref="AH42" si="381">IF(IF(AG14="Ночь",6,0)+IF(AH14="Ночь",2,0)=0,"",IF(AG14="Ночь",6,0)+IF(AH14="Ночь",2,0))</f>
        <v/>
      </c>
      <c r="AI42" s="39" t="str">
        <f t="shared" ref="AI42" si="382">IF(IF(AH14="Ночь",6,0)+IF(AI14="Ночь",2,0)=0,"",IF(AH14="Ночь",6,0)+IF(AI14="Ночь",2,0))</f>
        <v/>
      </c>
    </row>
    <row r="43" spans="1:35" ht="14.6" x14ac:dyDescent="0.4">
      <c r="A43" s="34" t="str">
        <f>A15</f>
        <v>Хамзина Валерия Ринатовна</v>
      </c>
      <c r="B43" s="35" t="s">
        <v>52</v>
      </c>
      <c r="C43" s="35">
        <f t="shared" si="10"/>
        <v>174</v>
      </c>
      <c r="D43" s="35"/>
      <c r="E43" s="48"/>
      <c r="F43" s="48" t="str">
        <f>IF(IF(F15="День",11,0)+IF(E15="Ночь",2,0)+IF(F15="Ночь",1,0)+IF(F15="Пятид",8,0)=0,"",IF(F15="День",11,0)+IF(E15="Ночь",2,0)+IF(F15="Ночь",1,0)+IF(F15="Пятид",8,0))</f>
        <v/>
      </c>
      <c r="G43" s="48">
        <f t="shared" ref="G43:R43" si="383">IF(IF(G15="День",11,0)+IF(F15="Ночь",2,0)+IF(G15="Ночь",1,0)+IF(G15="Пятид",8,0)=0,"",IF(G15="День",11,0)+IF(F15="Ночь",2,0)+IF(G15="Ночь",1,0)+IF(G15="Пятид",8,0))</f>
        <v>11</v>
      </c>
      <c r="H43" s="48">
        <f t="shared" si="383"/>
        <v>8</v>
      </c>
      <c r="I43" s="48">
        <f t="shared" si="383"/>
        <v>8</v>
      </c>
      <c r="J43" s="48">
        <f t="shared" si="383"/>
        <v>8</v>
      </c>
      <c r="K43" s="48">
        <f t="shared" si="383"/>
        <v>8</v>
      </c>
      <c r="L43" s="48" t="str">
        <f t="shared" si="383"/>
        <v/>
      </c>
      <c r="M43" s="48" t="str">
        <f t="shared" si="383"/>
        <v/>
      </c>
      <c r="N43" s="48">
        <f t="shared" si="383"/>
        <v>11</v>
      </c>
      <c r="O43" s="48">
        <f t="shared" si="383"/>
        <v>8</v>
      </c>
      <c r="P43" s="48">
        <f t="shared" si="383"/>
        <v>8</v>
      </c>
      <c r="Q43" s="48">
        <f t="shared" si="383"/>
        <v>8</v>
      </c>
      <c r="R43" s="48">
        <f t="shared" si="383"/>
        <v>8</v>
      </c>
      <c r="S43" s="48" t="str">
        <f t="shared" ref="S43" si="384">IF(IF(S15="День",11,0)+IF(R15="Ночь",2,0)+IF(S15="Ночь",1,0)+IF(S15="Пятид",8,0)=0,"",IF(S15="День",11,0)+IF(R15="Ночь",2,0)+IF(S15="Ночь",1,0)+IF(S15="Пятид",8,0))</f>
        <v/>
      </c>
      <c r="T43" s="48" t="str">
        <f t="shared" ref="T43" si="385">IF(IF(T15="День",11,0)+IF(S15="Ночь",2,0)+IF(T15="Ночь",1,0)+IF(T15="Пятид",8,0)=0,"",IF(T15="День",11,0)+IF(S15="Ночь",2,0)+IF(T15="Ночь",1,0)+IF(T15="Пятид",8,0))</f>
        <v/>
      </c>
      <c r="U43" s="48">
        <f t="shared" ref="U43" si="386">IF(IF(U15="День",11,0)+IF(T15="Ночь",2,0)+IF(U15="Ночь",1,0)+IF(U15="Пятид",8,0)=0,"",IF(U15="День",11,0)+IF(T15="Ночь",2,0)+IF(U15="Ночь",1,0)+IF(U15="Пятид",8,0))</f>
        <v>8</v>
      </c>
      <c r="V43" s="48">
        <f t="shared" ref="V43" si="387">IF(IF(V15="День",11,0)+IF(U15="Ночь",2,0)+IF(V15="Ночь",1,0)+IF(V15="Пятид",8,0)=0,"",IF(V15="День",11,0)+IF(U15="Ночь",2,0)+IF(V15="Ночь",1,0)+IF(V15="Пятид",8,0))</f>
        <v>8</v>
      </c>
      <c r="W43" s="48">
        <f t="shared" ref="W43" si="388">IF(IF(W15="День",11,0)+IF(V15="Ночь",2,0)+IF(W15="Ночь",1,0)+IF(W15="Пятид",8,0)=0,"",IF(W15="День",11,0)+IF(V15="Ночь",2,0)+IF(W15="Ночь",1,0)+IF(W15="Пятид",8,0))</f>
        <v>8</v>
      </c>
      <c r="X43" s="48">
        <f t="shared" ref="X43" si="389">IF(IF(X15="День",11,0)+IF(W15="Ночь",2,0)+IF(X15="Ночь",1,0)+IF(X15="Пятид",8,0)=0,"",IF(X15="День",11,0)+IF(W15="Ночь",2,0)+IF(X15="Ночь",1,0)+IF(X15="Пятид",8,0))</f>
        <v>8</v>
      </c>
      <c r="Y43" s="48">
        <f t="shared" ref="Y43" si="390">IF(IF(Y15="День",11,0)+IF(X15="Ночь",2,0)+IF(Y15="Ночь",1,0)+IF(Y15="Пятид",8,0)=0,"",IF(Y15="День",11,0)+IF(X15="Ночь",2,0)+IF(Y15="Ночь",1,0)+IF(Y15="Пятид",8,0))</f>
        <v>8</v>
      </c>
      <c r="Z43" s="48" t="str">
        <f t="shared" ref="Z43" si="391">IF(IF(Z15="День",11,0)+IF(Y15="Ночь",2,0)+IF(Z15="Ночь",1,0)+IF(Z15="Пятид",8,0)=0,"",IF(Z15="День",11,0)+IF(Y15="Ночь",2,0)+IF(Z15="Ночь",1,0)+IF(Z15="Пятид",8,0))</f>
        <v/>
      </c>
      <c r="AA43" s="48" t="str">
        <f t="shared" ref="AA43" si="392">IF(IF(AA15="День",11,0)+IF(Z15="Ночь",2,0)+IF(AA15="Ночь",1,0)+IF(AA15="Пятид",8,0)=0,"",IF(AA15="День",11,0)+IF(Z15="Ночь",2,0)+IF(AA15="Ночь",1,0)+IF(AA15="Пятид",8,0))</f>
        <v/>
      </c>
      <c r="AB43" s="48">
        <f t="shared" ref="AB43" si="393">IF(IF(AB15="День",11,0)+IF(AA15="Ночь",2,0)+IF(AB15="Ночь",1,0)+IF(AB15="Пятид",8,0)=0,"",IF(AB15="День",11,0)+IF(AA15="Ночь",2,0)+IF(AB15="Ночь",1,0)+IF(AB15="Пятид",8,0))</f>
        <v>8</v>
      </c>
      <c r="AC43" s="48">
        <f t="shared" ref="AC43" si="394">IF(IF(AC15="День",11,0)+IF(AB15="Ночь",2,0)+IF(AC15="Ночь",1,0)+IF(AC15="Пятид",8,0)=0,"",IF(AC15="День",11,0)+IF(AB15="Ночь",2,0)+IF(AC15="Ночь",1,0)+IF(AC15="Пятид",8,0))</f>
        <v>8</v>
      </c>
      <c r="AD43" s="48">
        <f t="shared" ref="AD43" si="395">IF(IF(AD15="День",11,0)+IF(AC15="Ночь",2,0)+IF(AD15="Ночь",1,0)+IF(AD15="Пятид",8,0)=0,"",IF(AD15="День",11,0)+IF(AC15="Ночь",2,0)+IF(AD15="Ночь",1,0)+IF(AD15="Пятид",8,0))</f>
        <v>8</v>
      </c>
      <c r="AE43" s="48">
        <f t="shared" ref="AE43" si="396">IF(IF(AE15="День",11,0)+IF(AD15="Ночь",2,0)+IF(AE15="Ночь",1,0)+IF(AE15="Пятид",8,0)=0,"",IF(AE15="День",11,0)+IF(AD15="Ночь",2,0)+IF(AE15="Ночь",1,0)+IF(AE15="Пятид",8,0))</f>
        <v>8</v>
      </c>
      <c r="AF43" s="48">
        <f t="shared" ref="AF43" si="397">IF(IF(AF15="День",11,0)+IF(AE15="Ночь",2,0)+IF(AF15="Ночь",1,0)+IF(AF15="Пятид",8,0)=0,"",IF(AF15="День",11,0)+IF(AE15="Ночь",2,0)+IF(AF15="Ночь",1,0)+IF(AF15="Пятид",8,0))</f>
        <v>8</v>
      </c>
      <c r="AG43" s="48" t="str">
        <f t="shared" ref="AG43" si="398">IF(IF(AG15="День",11,0)+IF(AF15="Ночь",2,0)+IF(AG15="Ночь",1,0)+IF(AG15="Пятид",8,0)=0,"",IF(AG15="День",11,0)+IF(AF15="Ночь",2,0)+IF(AG15="Ночь",1,0)+IF(AG15="Пятид",8,0))</f>
        <v/>
      </c>
      <c r="AH43" s="48" t="str">
        <f t="shared" ref="AH43" si="399">IF(IF(AH15="День",11,0)+IF(AG15="Ночь",2,0)+IF(AH15="Ночь",1,0)+IF(AH15="Пятид",8,0)=0,"",IF(AH15="День",11,0)+IF(AG15="Ночь",2,0)+IF(AH15="Ночь",1,0)+IF(AH15="Пятид",8,0))</f>
        <v/>
      </c>
      <c r="AI43" s="49">
        <f t="shared" ref="AI43" si="400">IF(IF(AI15="День",11,0)+IF(AH15="Ночь",2,0)+IF(AI15="Ночь",1,0)+IF(AI15="Пятид",8,0)=0,"",IF(AI15="День",11,0)+IF(AH15="Ночь",2,0)+IF(AI15="Ночь",1,0)+IF(AI15="Пятид",8,0))</f>
        <v>8</v>
      </c>
    </row>
    <row r="44" spans="1:35" ht="15" thickBot="1" x14ac:dyDescent="0.45">
      <c r="A44" s="36"/>
      <c r="B44" s="37" t="s">
        <v>53</v>
      </c>
      <c r="C44" s="37">
        <f t="shared" si="10"/>
        <v>0</v>
      </c>
      <c r="D44" s="37"/>
      <c r="E44" s="38"/>
      <c r="F44" s="38" t="str">
        <f>IF(IF(E15="Ночь",6,0)+IF(F15="Ночь",2,0)=0,"",IF(E15="Ночь",6,0)+IF(F15="Ночь",2,0))</f>
        <v/>
      </c>
      <c r="G44" s="38" t="str">
        <f t="shared" ref="G44:R44" si="401">IF(IF(F15="Ночь",6,0)+IF(G15="Ночь",2,0)=0,"",IF(F15="Ночь",6,0)+IF(G15="Ночь",2,0))</f>
        <v/>
      </c>
      <c r="H44" s="38" t="str">
        <f t="shared" si="401"/>
        <v/>
      </c>
      <c r="I44" s="38" t="str">
        <f t="shared" si="401"/>
        <v/>
      </c>
      <c r="J44" s="38" t="str">
        <f t="shared" si="401"/>
        <v/>
      </c>
      <c r="K44" s="38" t="str">
        <f t="shared" si="401"/>
        <v/>
      </c>
      <c r="L44" s="38" t="str">
        <f t="shared" si="401"/>
        <v/>
      </c>
      <c r="M44" s="38" t="str">
        <f t="shared" si="401"/>
        <v/>
      </c>
      <c r="N44" s="38" t="str">
        <f t="shared" si="401"/>
        <v/>
      </c>
      <c r="O44" s="38" t="str">
        <f t="shared" si="401"/>
        <v/>
      </c>
      <c r="P44" s="38" t="str">
        <f t="shared" si="401"/>
        <v/>
      </c>
      <c r="Q44" s="38" t="str">
        <f t="shared" si="401"/>
        <v/>
      </c>
      <c r="R44" s="38" t="str">
        <f t="shared" si="401"/>
        <v/>
      </c>
      <c r="S44" s="38" t="str">
        <f t="shared" ref="S44" si="402">IF(IF(R15="Ночь",6,0)+IF(S15="Ночь",2,0)=0,"",IF(R15="Ночь",6,0)+IF(S15="Ночь",2,0))</f>
        <v/>
      </c>
      <c r="T44" s="38" t="str">
        <f t="shared" ref="T44" si="403">IF(IF(S15="Ночь",6,0)+IF(T15="Ночь",2,0)=0,"",IF(S15="Ночь",6,0)+IF(T15="Ночь",2,0))</f>
        <v/>
      </c>
      <c r="U44" s="38" t="str">
        <f t="shared" ref="U44" si="404">IF(IF(T15="Ночь",6,0)+IF(U15="Ночь",2,0)=0,"",IF(T15="Ночь",6,0)+IF(U15="Ночь",2,0))</f>
        <v/>
      </c>
      <c r="V44" s="38" t="str">
        <f t="shared" ref="V44" si="405">IF(IF(U15="Ночь",6,0)+IF(V15="Ночь",2,0)=0,"",IF(U15="Ночь",6,0)+IF(V15="Ночь",2,0))</f>
        <v/>
      </c>
      <c r="W44" s="38" t="str">
        <f t="shared" ref="W44" si="406">IF(IF(V15="Ночь",6,0)+IF(W15="Ночь",2,0)=0,"",IF(V15="Ночь",6,0)+IF(W15="Ночь",2,0))</f>
        <v/>
      </c>
      <c r="X44" s="38" t="str">
        <f t="shared" ref="X44" si="407">IF(IF(W15="Ночь",6,0)+IF(X15="Ночь",2,0)=0,"",IF(W15="Ночь",6,0)+IF(X15="Ночь",2,0))</f>
        <v/>
      </c>
      <c r="Y44" s="38" t="str">
        <f t="shared" ref="Y44" si="408">IF(IF(X15="Ночь",6,0)+IF(Y15="Ночь",2,0)=0,"",IF(X15="Ночь",6,0)+IF(Y15="Ночь",2,0))</f>
        <v/>
      </c>
      <c r="Z44" s="38" t="str">
        <f t="shared" ref="Z44" si="409">IF(IF(Y15="Ночь",6,0)+IF(Z15="Ночь",2,0)=0,"",IF(Y15="Ночь",6,0)+IF(Z15="Ночь",2,0))</f>
        <v/>
      </c>
      <c r="AA44" s="38" t="str">
        <f t="shared" ref="AA44" si="410">IF(IF(Z15="Ночь",6,0)+IF(AA15="Ночь",2,0)=0,"",IF(Z15="Ночь",6,0)+IF(AA15="Ночь",2,0))</f>
        <v/>
      </c>
      <c r="AB44" s="38" t="str">
        <f t="shared" ref="AB44" si="411">IF(IF(AA15="Ночь",6,0)+IF(AB15="Ночь",2,0)=0,"",IF(AA15="Ночь",6,0)+IF(AB15="Ночь",2,0))</f>
        <v/>
      </c>
      <c r="AC44" s="38" t="str">
        <f t="shared" ref="AC44" si="412">IF(IF(AB15="Ночь",6,0)+IF(AC15="Ночь",2,0)=0,"",IF(AB15="Ночь",6,0)+IF(AC15="Ночь",2,0))</f>
        <v/>
      </c>
      <c r="AD44" s="38" t="str">
        <f t="shared" ref="AD44" si="413">IF(IF(AC15="Ночь",6,0)+IF(AD15="Ночь",2,0)=0,"",IF(AC15="Ночь",6,0)+IF(AD15="Ночь",2,0))</f>
        <v/>
      </c>
      <c r="AE44" s="38" t="str">
        <f t="shared" ref="AE44" si="414">IF(IF(AD15="Ночь",6,0)+IF(AE15="Ночь",2,0)=0,"",IF(AD15="Ночь",6,0)+IF(AE15="Ночь",2,0))</f>
        <v/>
      </c>
      <c r="AF44" s="38" t="str">
        <f t="shared" ref="AF44" si="415">IF(IF(AE15="Ночь",6,0)+IF(AF15="Ночь",2,0)=0,"",IF(AE15="Ночь",6,0)+IF(AF15="Ночь",2,0))</f>
        <v/>
      </c>
      <c r="AG44" s="38" t="str">
        <f t="shared" ref="AG44" si="416">IF(IF(AF15="Ночь",6,0)+IF(AG15="Ночь",2,0)=0,"",IF(AF15="Ночь",6,0)+IF(AG15="Ночь",2,0))</f>
        <v/>
      </c>
      <c r="AH44" s="38" t="str">
        <f t="shared" ref="AH44" si="417">IF(IF(AG15="Ночь",6,0)+IF(AH15="Ночь",2,0)=0,"",IF(AG15="Ночь",6,0)+IF(AH15="Ночь",2,0))</f>
        <v/>
      </c>
      <c r="AI44" s="39" t="str">
        <f t="shared" ref="AI44" si="418">IF(IF(AH15="Ночь",6,0)+IF(AI15="Ночь",2,0)=0,"",IF(AH15="Ночь",6,0)+IF(AI15="Ночь",2,0))</f>
        <v/>
      </c>
    </row>
    <row r="45" spans="1:35" ht="14.6" x14ac:dyDescent="0.4">
      <c r="A45" s="34" t="str">
        <f>A16</f>
        <v>Новоселов Егор Станиславовчи</v>
      </c>
      <c r="B45" s="35" t="s">
        <v>52</v>
      </c>
      <c r="C45" s="35">
        <f t="shared" si="10"/>
        <v>151</v>
      </c>
      <c r="D45" s="35"/>
      <c r="E45" s="48"/>
      <c r="F45" s="48" t="str">
        <f>IF(IF(F16="День",11,0)+IF(E16="Ночь",2,0)+IF(F16="Ночь",1,0)+IF(F16="Пятид",8,0)=0,"",IF(F16="День",11,0)+IF(E16="Ночь",2,0)+IF(F16="Ночь",1,0)+IF(F16="Пятид",8,0))</f>
        <v/>
      </c>
      <c r="G45" s="48">
        <f t="shared" ref="G45:R45" si="419">IF(IF(G16="День",11,0)+IF(F16="Ночь",2,0)+IF(G16="Ночь",1,0)+IF(G16="Пятид",8,0)=0,"",IF(G16="День",11,0)+IF(F16="Ночь",2,0)+IF(G16="Ночь",1,0)+IF(G16="Пятид",8,0))</f>
        <v>8</v>
      </c>
      <c r="H45" s="48">
        <f t="shared" si="419"/>
        <v>8</v>
      </c>
      <c r="I45" s="48">
        <f t="shared" si="419"/>
        <v>8</v>
      </c>
      <c r="J45" s="48">
        <f t="shared" si="419"/>
        <v>8</v>
      </c>
      <c r="K45" s="48">
        <f t="shared" si="419"/>
        <v>8</v>
      </c>
      <c r="L45" s="48" t="str">
        <f t="shared" si="419"/>
        <v/>
      </c>
      <c r="M45" s="48" t="str">
        <f t="shared" si="419"/>
        <v/>
      </c>
      <c r="N45" s="48">
        <f t="shared" si="419"/>
        <v>8</v>
      </c>
      <c r="O45" s="48">
        <f t="shared" si="419"/>
        <v>8</v>
      </c>
      <c r="P45" s="48">
        <f t="shared" si="419"/>
        <v>8</v>
      </c>
      <c r="Q45" s="48">
        <f t="shared" si="419"/>
        <v>8</v>
      </c>
      <c r="R45" s="48">
        <f t="shared" si="419"/>
        <v>8</v>
      </c>
      <c r="S45" s="48" t="str">
        <f t="shared" ref="S45" si="420">IF(IF(S16="День",11,0)+IF(R16="Ночь",2,0)+IF(S16="Ночь",1,0)+IF(S16="Пятид",8,0)=0,"",IF(S16="День",11,0)+IF(R16="Ночь",2,0)+IF(S16="Ночь",1,0)+IF(S16="Пятид",8,0))</f>
        <v/>
      </c>
      <c r="T45" s="48" t="str">
        <f t="shared" ref="T45" si="421">IF(IF(T16="День",11,0)+IF(S16="Ночь",2,0)+IF(T16="Ночь",1,0)+IF(T16="Пятид",8,0)=0,"",IF(T16="День",11,0)+IF(S16="Ночь",2,0)+IF(T16="Ночь",1,0)+IF(T16="Пятид",8,0))</f>
        <v/>
      </c>
      <c r="U45" s="48">
        <f t="shared" ref="U45" si="422">IF(IF(U16="День",11,0)+IF(T16="Ночь",2,0)+IF(U16="Ночь",1,0)+IF(U16="Пятид",8,0)=0,"",IF(U16="День",11,0)+IF(T16="Ночь",2,0)+IF(U16="Ночь",1,0)+IF(U16="Пятид",8,0))</f>
        <v>8</v>
      </c>
      <c r="V45" s="48">
        <f t="shared" ref="V45" si="423">IF(IF(V16="День",11,0)+IF(U16="Ночь",2,0)+IF(V16="Ночь",1,0)+IF(V16="Пятид",8,0)=0,"",IF(V16="День",11,0)+IF(U16="Ночь",2,0)+IF(V16="Ночь",1,0)+IF(V16="Пятид",8,0))</f>
        <v>8</v>
      </c>
      <c r="W45" s="48">
        <f t="shared" ref="W45" si="424">IF(IF(W16="День",11,0)+IF(V16="Ночь",2,0)+IF(W16="Ночь",1,0)+IF(W16="Пятид",8,0)=0,"",IF(W16="День",11,0)+IF(V16="Ночь",2,0)+IF(W16="Ночь",1,0)+IF(W16="Пятид",8,0))</f>
        <v>8</v>
      </c>
      <c r="X45" s="48">
        <f t="shared" ref="X45" si="425">IF(IF(X16="День",11,0)+IF(W16="Ночь",2,0)+IF(X16="Ночь",1,0)+IF(X16="Пятид",8,0)=0,"",IF(X16="День",11,0)+IF(W16="Ночь",2,0)+IF(X16="Ночь",1,0)+IF(X16="Пятид",8,0))</f>
        <v>8</v>
      </c>
      <c r="Y45" s="48">
        <f t="shared" ref="Y45" si="426">IF(IF(Y16="День",11,0)+IF(X16="Ночь",2,0)+IF(Y16="Ночь",1,0)+IF(Y16="Пятид",8,0)=0,"",IF(Y16="День",11,0)+IF(X16="Ночь",2,0)+IF(Y16="Ночь",1,0)+IF(Y16="Пятид",8,0))</f>
        <v>8</v>
      </c>
      <c r="Z45" s="48" t="str">
        <f t="shared" ref="Z45" si="427">IF(IF(Z16="День",11,0)+IF(Y16="Ночь",2,0)+IF(Z16="Ночь",1,0)+IF(Z16="Пятид",8,0)=0,"",IF(Z16="День",11,0)+IF(Y16="Ночь",2,0)+IF(Z16="Ночь",1,0)+IF(Z16="Пятид",8,0))</f>
        <v/>
      </c>
      <c r="AA45" s="48">
        <f t="shared" ref="AA45" si="428">IF(IF(AA16="День",11,0)+IF(Z16="Ночь",2,0)+IF(AA16="Ночь",1,0)+IF(AA16="Пятид",8,0)=0,"",IF(AA16="День",11,0)+IF(Z16="Ночь",2,0)+IF(AA16="Ночь",1,0)+IF(AA16="Пятид",8,0))</f>
        <v>1</v>
      </c>
      <c r="AB45" s="48">
        <f t="shared" ref="AB45" si="429">IF(IF(AB16="День",11,0)+IF(AA16="Ночь",2,0)+IF(AB16="Ночь",1,0)+IF(AB16="Пятид",8,0)=0,"",IF(AB16="День",11,0)+IF(AA16="Ночь",2,0)+IF(AB16="Ночь",1,0)+IF(AB16="Пятид",8,0))</f>
        <v>2</v>
      </c>
      <c r="AC45" s="48" t="str">
        <f t="shared" ref="AC45" si="430">IF(IF(AC16="День",11,0)+IF(AB16="Ночь",2,0)+IF(AC16="Ночь",1,0)+IF(AC16="Пятид",8,0)=0,"",IF(AC16="День",11,0)+IF(AB16="Ночь",2,0)+IF(AC16="Ночь",1,0)+IF(AC16="Пятид",8,0))</f>
        <v/>
      </c>
      <c r="AD45" s="48">
        <f t="shared" ref="AD45" si="431">IF(IF(AD16="День",11,0)+IF(AC16="Ночь",2,0)+IF(AD16="Ночь",1,0)+IF(AD16="Пятид",8,0)=0,"",IF(AD16="День",11,0)+IF(AC16="Ночь",2,0)+IF(AD16="Ночь",1,0)+IF(AD16="Пятид",8,0))</f>
        <v>11</v>
      </c>
      <c r="AE45" s="48">
        <f t="shared" ref="AE45" si="432">IF(IF(AE16="День",11,0)+IF(AD16="Ночь",2,0)+IF(AE16="Ночь",1,0)+IF(AE16="Пятид",8,0)=0,"",IF(AE16="День",11,0)+IF(AD16="Ночь",2,0)+IF(AE16="Ночь",1,0)+IF(AE16="Пятид",8,0))</f>
        <v>11</v>
      </c>
      <c r="AF45" s="48" t="str">
        <f t="shared" ref="AF45" si="433">IF(IF(AF16="День",11,0)+IF(AE16="Ночь",2,0)+IF(AF16="Ночь",1,0)+IF(AF16="Пятид",8,0)=0,"",IF(AF16="День",11,0)+IF(AE16="Ночь",2,0)+IF(AF16="Ночь",1,0)+IF(AF16="Пятид",8,0))</f>
        <v/>
      </c>
      <c r="AG45" s="48">
        <f t="shared" ref="AG45" si="434">IF(IF(AG16="День",11,0)+IF(AF16="Ночь",2,0)+IF(AG16="Ночь",1,0)+IF(AG16="Пятид",8,0)=0,"",IF(AG16="День",11,0)+IF(AF16="Ночь",2,0)+IF(AG16="Ночь",1,0)+IF(AG16="Пятид",8,0))</f>
        <v>1</v>
      </c>
      <c r="AH45" s="48">
        <f t="shared" ref="AH45" si="435">IF(IF(AH16="День",11,0)+IF(AG16="Ночь",2,0)+IF(AH16="Ночь",1,0)+IF(AH16="Пятид",8,0)=0,"",IF(AH16="День",11,0)+IF(AG16="Ночь",2,0)+IF(AH16="Ночь",1,0)+IF(AH16="Пятид",8,0))</f>
        <v>3</v>
      </c>
      <c r="AI45" s="49">
        <f t="shared" ref="AI45" si="436">IF(IF(AI16="День",11,0)+IF(AH16="Ночь",2,0)+IF(AI16="Ночь",1,0)+IF(AI16="Пятид",8,0)=0,"",IF(AI16="День",11,0)+IF(AH16="Ночь",2,0)+IF(AI16="Ночь",1,0)+IF(AI16="Пятид",8,0))</f>
        <v>2</v>
      </c>
    </row>
    <row r="46" spans="1:35" ht="15" thickBot="1" x14ac:dyDescent="0.45">
      <c r="A46" s="36"/>
      <c r="B46" s="37" t="s">
        <v>53</v>
      </c>
      <c r="C46" s="37">
        <f t="shared" si="10"/>
        <v>24</v>
      </c>
      <c r="D46" s="37"/>
      <c r="E46" s="38"/>
      <c r="F46" s="38" t="str">
        <f>IF(IF(E16="Ночь",6,0)+IF(F16="Ночь",2,0)=0,"",IF(E16="Ночь",6,0)+IF(F16="Ночь",2,0))</f>
        <v/>
      </c>
      <c r="G46" s="38" t="str">
        <f t="shared" ref="G46:R46" si="437">IF(IF(F16="Ночь",6,0)+IF(G16="Ночь",2,0)=0,"",IF(F16="Ночь",6,0)+IF(G16="Ночь",2,0))</f>
        <v/>
      </c>
      <c r="H46" s="38" t="str">
        <f t="shared" si="437"/>
        <v/>
      </c>
      <c r="I46" s="38" t="str">
        <f t="shared" si="437"/>
        <v/>
      </c>
      <c r="J46" s="38" t="str">
        <f t="shared" si="437"/>
        <v/>
      </c>
      <c r="K46" s="38" t="str">
        <f t="shared" si="437"/>
        <v/>
      </c>
      <c r="L46" s="38" t="str">
        <f t="shared" si="437"/>
        <v/>
      </c>
      <c r="M46" s="38" t="str">
        <f t="shared" si="437"/>
        <v/>
      </c>
      <c r="N46" s="38" t="str">
        <f t="shared" si="437"/>
        <v/>
      </c>
      <c r="O46" s="38" t="str">
        <f t="shared" si="437"/>
        <v/>
      </c>
      <c r="P46" s="38" t="str">
        <f t="shared" si="437"/>
        <v/>
      </c>
      <c r="Q46" s="38" t="str">
        <f t="shared" si="437"/>
        <v/>
      </c>
      <c r="R46" s="38" t="str">
        <f t="shared" si="437"/>
        <v/>
      </c>
      <c r="S46" s="38" t="str">
        <f t="shared" ref="S46" si="438">IF(IF(R16="Ночь",6,0)+IF(S16="Ночь",2,0)=0,"",IF(R16="Ночь",6,0)+IF(S16="Ночь",2,0))</f>
        <v/>
      </c>
      <c r="T46" s="38" t="str">
        <f t="shared" ref="T46" si="439">IF(IF(S16="Ночь",6,0)+IF(T16="Ночь",2,0)=0,"",IF(S16="Ночь",6,0)+IF(T16="Ночь",2,0))</f>
        <v/>
      </c>
      <c r="U46" s="38" t="str">
        <f t="shared" ref="U46" si="440">IF(IF(T16="Ночь",6,0)+IF(U16="Ночь",2,0)=0,"",IF(T16="Ночь",6,0)+IF(U16="Ночь",2,0))</f>
        <v/>
      </c>
      <c r="V46" s="38" t="str">
        <f t="shared" ref="V46" si="441">IF(IF(U16="Ночь",6,0)+IF(V16="Ночь",2,0)=0,"",IF(U16="Ночь",6,0)+IF(V16="Ночь",2,0))</f>
        <v/>
      </c>
      <c r="W46" s="38" t="str">
        <f t="shared" ref="W46" si="442">IF(IF(V16="Ночь",6,0)+IF(W16="Ночь",2,0)=0,"",IF(V16="Ночь",6,0)+IF(W16="Ночь",2,0))</f>
        <v/>
      </c>
      <c r="X46" s="38" t="str">
        <f t="shared" ref="X46" si="443">IF(IF(W16="Ночь",6,0)+IF(X16="Ночь",2,0)=0,"",IF(W16="Ночь",6,0)+IF(X16="Ночь",2,0))</f>
        <v/>
      </c>
      <c r="Y46" s="38" t="str">
        <f t="shared" ref="Y46" si="444">IF(IF(X16="Ночь",6,0)+IF(Y16="Ночь",2,0)=0,"",IF(X16="Ночь",6,0)+IF(Y16="Ночь",2,0))</f>
        <v/>
      </c>
      <c r="Z46" s="38" t="str">
        <f t="shared" ref="Z46" si="445">IF(IF(Y16="Ночь",6,0)+IF(Z16="Ночь",2,0)=0,"",IF(Y16="Ночь",6,0)+IF(Z16="Ночь",2,0))</f>
        <v/>
      </c>
      <c r="AA46" s="38">
        <f t="shared" ref="AA46" si="446">IF(IF(Z16="Ночь",6,0)+IF(AA16="Ночь",2,0)=0,"",IF(Z16="Ночь",6,0)+IF(AA16="Ночь",2,0))</f>
        <v>2</v>
      </c>
      <c r="AB46" s="38">
        <f t="shared" ref="AB46" si="447">IF(IF(AA16="Ночь",6,0)+IF(AB16="Ночь",2,0)=0,"",IF(AA16="Ночь",6,0)+IF(AB16="Ночь",2,0))</f>
        <v>6</v>
      </c>
      <c r="AC46" s="38" t="str">
        <f t="shared" ref="AC46" si="448">IF(IF(AB16="Ночь",6,0)+IF(AC16="Ночь",2,0)=0,"",IF(AB16="Ночь",6,0)+IF(AC16="Ночь",2,0))</f>
        <v/>
      </c>
      <c r="AD46" s="38" t="str">
        <f t="shared" ref="AD46" si="449">IF(IF(AC16="Ночь",6,0)+IF(AD16="Ночь",2,0)=0,"",IF(AC16="Ночь",6,0)+IF(AD16="Ночь",2,0))</f>
        <v/>
      </c>
      <c r="AE46" s="38" t="str">
        <f t="shared" ref="AE46" si="450">IF(IF(AD16="Ночь",6,0)+IF(AE16="Ночь",2,0)=0,"",IF(AD16="Ночь",6,0)+IF(AE16="Ночь",2,0))</f>
        <v/>
      </c>
      <c r="AF46" s="38" t="str">
        <f t="shared" ref="AF46" si="451">IF(IF(AE16="Ночь",6,0)+IF(AF16="Ночь",2,0)=0,"",IF(AE16="Ночь",6,0)+IF(AF16="Ночь",2,0))</f>
        <v/>
      </c>
      <c r="AG46" s="38">
        <f t="shared" ref="AG46" si="452">IF(IF(AF16="Ночь",6,0)+IF(AG16="Ночь",2,0)=0,"",IF(AF16="Ночь",6,0)+IF(AG16="Ночь",2,0))</f>
        <v>2</v>
      </c>
      <c r="AH46" s="38">
        <f t="shared" ref="AH46" si="453">IF(IF(AG16="Ночь",6,0)+IF(AH16="Ночь",2,0)=0,"",IF(AG16="Ночь",6,0)+IF(AH16="Ночь",2,0))</f>
        <v>8</v>
      </c>
      <c r="AI46" s="39">
        <f t="shared" ref="AI46" si="454">IF(IF(AH16="Ночь",6,0)+IF(AI16="Ночь",2,0)=0,"",IF(AH16="Ночь",6,0)+IF(AI16="Ночь",2,0))</f>
        <v>6</v>
      </c>
    </row>
    <row r="47" spans="1:35" ht="14.6" x14ac:dyDescent="0.4">
      <c r="A47" s="34" t="str">
        <f>A17</f>
        <v>Низамов Радмир Рамилевич</v>
      </c>
      <c r="B47" s="35" t="s">
        <v>52</v>
      </c>
      <c r="C47" s="35">
        <f t="shared" si="10"/>
        <v>128</v>
      </c>
      <c r="D47" s="35"/>
      <c r="E47" s="48"/>
      <c r="F47" s="48" t="str">
        <f>IF(IF(F17="День",11,0)+IF(E17="Ночь",2,0)+IF(F17="Ночь",1,0)+IF(F17="Пятид",8,0)=0,"",IF(F17="День",11,0)+IF(E17="Ночь",2,0)+IF(F17="Ночь",1,0)+IF(F17="Пятид",8,0))</f>
        <v/>
      </c>
      <c r="G47" s="48" t="str">
        <f t="shared" ref="G47:R47" si="455">IF(IF(G17="День",11,0)+IF(F17="Ночь",2,0)+IF(G17="Ночь",1,0)+IF(G17="Пятид",8,0)=0,"",IF(G17="День",11,0)+IF(F17="Ночь",2,0)+IF(G17="Ночь",1,0)+IF(G17="Пятид",8,0))</f>
        <v/>
      </c>
      <c r="H47" s="48" t="str">
        <f t="shared" si="455"/>
        <v/>
      </c>
      <c r="I47" s="48" t="str">
        <f t="shared" si="455"/>
        <v/>
      </c>
      <c r="J47" s="48" t="str">
        <f t="shared" si="455"/>
        <v/>
      </c>
      <c r="K47" s="48" t="str">
        <f t="shared" si="455"/>
        <v/>
      </c>
      <c r="L47" s="48" t="str">
        <f t="shared" si="455"/>
        <v/>
      </c>
      <c r="M47" s="48" t="str">
        <f t="shared" si="455"/>
        <v/>
      </c>
      <c r="N47" s="48">
        <f t="shared" si="455"/>
        <v>8</v>
      </c>
      <c r="O47" s="48">
        <f t="shared" si="455"/>
        <v>8</v>
      </c>
      <c r="P47" s="48">
        <f t="shared" si="455"/>
        <v>8</v>
      </c>
      <c r="Q47" s="48">
        <f t="shared" si="455"/>
        <v>8</v>
      </c>
      <c r="R47" s="48">
        <f t="shared" si="455"/>
        <v>8</v>
      </c>
      <c r="S47" s="48" t="str">
        <f t="shared" ref="S47" si="456">IF(IF(S17="День",11,0)+IF(R17="Ночь",2,0)+IF(S17="Ночь",1,0)+IF(S17="Пятид",8,0)=0,"",IF(S17="День",11,0)+IF(R17="Ночь",2,0)+IF(S17="Ночь",1,0)+IF(S17="Пятид",8,0))</f>
        <v/>
      </c>
      <c r="T47" s="48" t="str">
        <f t="shared" ref="T47" si="457">IF(IF(T17="День",11,0)+IF(S17="Ночь",2,0)+IF(T17="Ночь",1,0)+IF(T17="Пятид",8,0)=0,"",IF(T17="День",11,0)+IF(S17="Ночь",2,0)+IF(T17="Ночь",1,0)+IF(T17="Пятид",8,0))</f>
        <v/>
      </c>
      <c r="U47" s="48">
        <f t="shared" ref="U47" si="458">IF(IF(U17="День",11,0)+IF(T17="Ночь",2,0)+IF(U17="Ночь",1,0)+IF(U17="Пятид",8,0)=0,"",IF(U17="День",11,0)+IF(T17="Ночь",2,0)+IF(U17="Ночь",1,0)+IF(U17="Пятид",8,0))</f>
        <v>8</v>
      </c>
      <c r="V47" s="48">
        <f t="shared" ref="V47" si="459">IF(IF(V17="День",11,0)+IF(U17="Ночь",2,0)+IF(V17="Ночь",1,0)+IF(V17="Пятид",8,0)=0,"",IF(V17="День",11,0)+IF(U17="Ночь",2,0)+IF(V17="Ночь",1,0)+IF(V17="Пятид",8,0))</f>
        <v>8</v>
      </c>
      <c r="W47" s="48">
        <f t="shared" ref="W47" si="460">IF(IF(W17="День",11,0)+IF(V17="Ночь",2,0)+IF(W17="Ночь",1,0)+IF(W17="Пятид",8,0)=0,"",IF(W17="День",11,0)+IF(V17="Ночь",2,0)+IF(W17="Ночь",1,0)+IF(W17="Пятид",8,0))</f>
        <v>8</v>
      </c>
      <c r="X47" s="48">
        <f t="shared" ref="X47" si="461">IF(IF(X17="День",11,0)+IF(W17="Ночь",2,0)+IF(X17="Ночь",1,0)+IF(X17="Пятид",8,0)=0,"",IF(X17="День",11,0)+IF(W17="Ночь",2,0)+IF(X17="Ночь",1,0)+IF(X17="Пятид",8,0))</f>
        <v>8</v>
      </c>
      <c r="Y47" s="48">
        <f t="shared" ref="Y47" si="462">IF(IF(Y17="День",11,0)+IF(X17="Ночь",2,0)+IF(Y17="Ночь",1,0)+IF(Y17="Пятид",8,0)=0,"",IF(Y17="День",11,0)+IF(X17="Ночь",2,0)+IF(Y17="Ночь",1,0)+IF(Y17="Пятид",8,0))</f>
        <v>8</v>
      </c>
      <c r="Z47" s="48" t="str">
        <f t="shared" ref="Z47" si="463">IF(IF(Z17="День",11,0)+IF(Y17="Ночь",2,0)+IF(Z17="Ночь",1,0)+IF(Z17="Пятид",8,0)=0,"",IF(Z17="День",11,0)+IF(Y17="Ночь",2,0)+IF(Z17="Ночь",1,0)+IF(Z17="Пятид",8,0))</f>
        <v/>
      </c>
      <c r="AA47" s="48" t="str">
        <f t="shared" ref="AA47" si="464">IF(IF(AA17="День",11,0)+IF(Z17="Ночь",2,0)+IF(AA17="Ночь",1,0)+IF(AA17="Пятид",8,0)=0,"",IF(AA17="День",11,0)+IF(Z17="Ночь",2,0)+IF(AA17="Ночь",1,0)+IF(AA17="Пятид",8,0))</f>
        <v/>
      </c>
      <c r="AB47" s="48">
        <f t="shared" ref="AB47" si="465">IF(IF(AB17="День",11,0)+IF(AA17="Ночь",2,0)+IF(AB17="Ночь",1,0)+IF(AB17="Пятид",8,0)=0,"",IF(AB17="День",11,0)+IF(AA17="Ночь",2,0)+IF(AB17="Ночь",1,0)+IF(AB17="Пятид",8,0))</f>
        <v>8</v>
      </c>
      <c r="AC47" s="48">
        <f t="shared" ref="AC47" si="466">IF(IF(AC17="День",11,0)+IF(AB17="Ночь",2,0)+IF(AC17="Ночь",1,0)+IF(AC17="Пятид",8,0)=0,"",IF(AC17="День",11,0)+IF(AB17="Ночь",2,0)+IF(AC17="Ночь",1,0)+IF(AC17="Пятид",8,0))</f>
        <v>8</v>
      </c>
      <c r="AD47" s="48">
        <f t="shared" ref="AD47" si="467">IF(IF(AD17="День",11,0)+IF(AC17="Ночь",2,0)+IF(AD17="Ночь",1,0)+IF(AD17="Пятид",8,0)=0,"",IF(AD17="День",11,0)+IF(AC17="Ночь",2,0)+IF(AD17="Ночь",1,0)+IF(AD17="Пятид",8,0))</f>
        <v>8</v>
      </c>
      <c r="AE47" s="48">
        <f t="shared" ref="AE47" si="468">IF(IF(AE17="День",11,0)+IF(AD17="Ночь",2,0)+IF(AE17="Ночь",1,0)+IF(AE17="Пятид",8,0)=0,"",IF(AE17="День",11,0)+IF(AD17="Ночь",2,0)+IF(AE17="Ночь",1,0)+IF(AE17="Пятид",8,0))</f>
        <v>8</v>
      </c>
      <c r="AF47" s="48">
        <f t="shared" ref="AF47" si="469">IF(IF(AF17="День",11,0)+IF(AE17="Ночь",2,0)+IF(AF17="Ночь",1,0)+IF(AF17="Пятид",8,0)=0,"",IF(AF17="День",11,0)+IF(AE17="Ночь",2,0)+IF(AF17="Ночь",1,0)+IF(AF17="Пятид",8,0))</f>
        <v>8</v>
      </c>
      <c r="AG47" s="48" t="str">
        <f t="shared" ref="AG47" si="470">IF(IF(AG17="День",11,0)+IF(AF17="Ночь",2,0)+IF(AG17="Ночь",1,0)+IF(AG17="Пятид",8,0)=0,"",IF(AG17="День",11,0)+IF(AF17="Ночь",2,0)+IF(AG17="Ночь",1,0)+IF(AG17="Пятид",8,0))</f>
        <v/>
      </c>
      <c r="AH47" s="48" t="str">
        <f t="shared" ref="AH47" si="471">IF(IF(AH17="День",11,0)+IF(AG17="Ночь",2,0)+IF(AH17="Ночь",1,0)+IF(AH17="Пятид",8,0)=0,"",IF(AH17="День",11,0)+IF(AG17="Ночь",2,0)+IF(AH17="Ночь",1,0)+IF(AH17="Пятид",8,0))</f>
        <v/>
      </c>
      <c r="AI47" s="49">
        <f t="shared" ref="AI47" si="472">IF(IF(AI17="День",11,0)+IF(AH17="Ночь",2,0)+IF(AI17="Ночь",1,0)+IF(AI17="Пятид",8,0)=0,"",IF(AI17="День",11,0)+IF(AH17="Ночь",2,0)+IF(AI17="Ночь",1,0)+IF(AI17="Пятид",8,0))</f>
        <v>8</v>
      </c>
    </row>
    <row r="48" spans="1:35" ht="15" thickBot="1" x14ac:dyDescent="0.45">
      <c r="A48" s="36"/>
      <c r="B48" s="37" t="s">
        <v>53</v>
      </c>
      <c r="C48" s="37">
        <f t="shared" si="10"/>
        <v>0</v>
      </c>
      <c r="D48" s="37"/>
      <c r="E48" s="38"/>
      <c r="F48" s="38" t="str">
        <f>IF(IF(E17="Ночь",6,0)+IF(F17="Ночь",2,0)=0,"",IF(E17="Ночь",6,0)+IF(F17="Ночь",2,0))</f>
        <v/>
      </c>
      <c r="G48" s="38" t="str">
        <f t="shared" ref="G48:R48" si="473">IF(IF(F30="Ночь",6,0)+IF(G30="Ночь",2,0)=0,"",IF(F30="Ночь",6,0)+IF(G30="Ночь",2,0))</f>
        <v/>
      </c>
      <c r="H48" s="38" t="str">
        <f t="shared" si="473"/>
        <v/>
      </c>
      <c r="I48" s="38" t="str">
        <f t="shared" si="473"/>
        <v/>
      </c>
      <c r="J48" s="38" t="str">
        <f t="shared" si="473"/>
        <v/>
      </c>
      <c r="K48" s="38" t="str">
        <f t="shared" si="473"/>
        <v/>
      </c>
      <c r="L48" s="38" t="str">
        <f t="shared" si="473"/>
        <v/>
      </c>
      <c r="M48" s="38" t="str">
        <f t="shared" si="473"/>
        <v/>
      </c>
      <c r="N48" s="38" t="str">
        <f t="shared" si="473"/>
        <v/>
      </c>
      <c r="O48" s="38" t="str">
        <f t="shared" si="473"/>
        <v/>
      </c>
      <c r="P48" s="38" t="str">
        <f t="shared" si="473"/>
        <v/>
      </c>
      <c r="Q48" s="38" t="str">
        <f t="shared" si="473"/>
        <v/>
      </c>
      <c r="R48" s="38" t="str">
        <f t="shared" si="473"/>
        <v/>
      </c>
      <c r="S48" s="38" t="str">
        <f t="shared" ref="S48" si="474">IF(IF(R30="Ночь",6,0)+IF(S30="Ночь",2,0)=0,"",IF(R30="Ночь",6,0)+IF(S30="Ночь",2,0))</f>
        <v/>
      </c>
      <c r="T48" s="38" t="str">
        <f t="shared" ref="T48" si="475">IF(IF(S30="Ночь",6,0)+IF(T30="Ночь",2,0)=0,"",IF(S30="Ночь",6,0)+IF(T30="Ночь",2,0))</f>
        <v/>
      </c>
      <c r="U48" s="38" t="str">
        <f t="shared" ref="U48" si="476">IF(IF(T30="Ночь",6,0)+IF(U30="Ночь",2,0)=0,"",IF(T30="Ночь",6,0)+IF(U30="Ночь",2,0))</f>
        <v/>
      </c>
      <c r="V48" s="38" t="str">
        <f t="shared" ref="V48" si="477">IF(IF(U30="Ночь",6,0)+IF(V30="Ночь",2,0)=0,"",IF(U30="Ночь",6,0)+IF(V30="Ночь",2,0))</f>
        <v/>
      </c>
      <c r="W48" s="38" t="str">
        <f t="shared" ref="W48" si="478">IF(IF(V30="Ночь",6,0)+IF(W30="Ночь",2,0)=0,"",IF(V30="Ночь",6,0)+IF(W30="Ночь",2,0))</f>
        <v/>
      </c>
      <c r="X48" s="38" t="str">
        <f t="shared" ref="X48" si="479">IF(IF(W30="Ночь",6,0)+IF(X30="Ночь",2,0)=0,"",IF(W30="Ночь",6,0)+IF(X30="Ночь",2,0))</f>
        <v/>
      </c>
      <c r="Y48" s="38" t="str">
        <f t="shared" ref="Y48" si="480">IF(IF(X30="Ночь",6,0)+IF(Y30="Ночь",2,0)=0,"",IF(X30="Ночь",6,0)+IF(Y30="Ночь",2,0))</f>
        <v/>
      </c>
      <c r="Z48" s="38" t="str">
        <f t="shared" ref="Z48" si="481">IF(IF(Y30="Ночь",6,0)+IF(Z30="Ночь",2,0)=0,"",IF(Y30="Ночь",6,0)+IF(Z30="Ночь",2,0))</f>
        <v/>
      </c>
      <c r="AA48" s="38" t="str">
        <f t="shared" ref="AA48" si="482">IF(IF(Z30="Ночь",6,0)+IF(AA30="Ночь",2,0)=0,"",IF(Z30="Ночь",6,0)+IF(AA30="Ночь",2,0))</f>
        <v/>
      </c>
      <c r="AB48" s="38" t="str">
        <f t="shared" ref="AB48" si="483">IF(IF(AA30="Ночь",6,0)+IF(AB30="Ночь",2,0)=0,"",IF(AA30="Ночь",6,0)+IF(AB30="Ночь",2,0))</f>
        <v/>
      </c>
      <c r="AC48" s="38" t="str">
        <f t="shared" ref="AC48" si="484">IF(IF(AB30="Ночь",6,0)+IF(AC30="Ночь",2,0)=0,"",IF(AB30="Ночь",6,0)+IF(AC30="Ночь",2,0))</f>
        <v/>
      </c>
      <c r="AD48" s="38" t="str">
        <f t="shared" ref="AD48" si="485">IF(IF(AC30="Ночь",6,0)+IF(AD30="Ночь",2,0)=0,"",IF(AC30="Ночь",6,0)+IF(AD30="Ночь",2,0))</f>
        <v/>
      </c>
      <c r="AE48" s="38" t="str">
        <f t="shared" ref="AE48" si="486">IF(IF(AD30="Ночь",6,0)+IF(AE30="Ночь",2,0)=0,"",IF(AD30="Ночь",6,0)+IF(AE30="Ночь",2,0))</f>
        <v/>
      </c>
      <c r="AF48" s="38" t="str">
        <f t="shared" ref="AF48" si="487">IF(IF(AE30="Ночь",6,0)+IF(AF30="Ночь",2,0)=0,"",IF(AE30="Ночь",6,0)+IF(AF30="Ночь",2,0))</f>
        <v/>
      </c>
      <c r="AG48" s="38" t="str">
        <f t="shared" ref="AG48" si="488">IF(IF(AF30="Ночь",6,0)+IF(AG30="Ночь",2,0)=0,"",IF(AF30="Ночь",6,0)+IF(AG30="Ночь",2,0))</f>
        <v/>
      </c>
      <c r="AH48" s="38" t="str">
        <f t="shared" ref="AH48" si="489">IF(IF(AG30="Ночь",6,0)+IF(AH30="Ночь",2,0)=0,"",IF(AG30="Ночь",6,0)+IF(AH30="Ночь",2,0))</f>
        <v/>
      </c>
      <c r="AI48" s="39" t="str">
        <f t="shared" ref="AI48" si="490">IF(IF(AH30="Ночь",6,0)+IF(AI30="Ночь",2,0)=0,"",IF(AH30="Ночь",6,0)+IF(AI30="Ночь",2,0))</f>
        <v/>
      </c>
    </row>
  </sheetData>
  <mergeCells count="3">
    <mergeCell ref="A1:A3"/>
    <mergeCell ref="B1:D1"/>
    <mergeCell ref="B19:G19"/>
  </mergeCells>
  <conditionalFormatting sqref="T9:AJ9 F9:R9 F4:AJ8 F17:AJ17 F16:Y16 AA16:AJ16 F10:AJ15">
    <cfRule type="cellIs" dxfId="106" priority="1" operator="equal">
      <formula>"Пятид"</formula>
    </cfRule>
    <cfRule type="cellIs" dxfId="105" priority="2" operator="equal">
      <formula>"Больничный"</formula>
    </cfRule>
    <cfRule type="cellIs" dxfId="104" priority="3" operator="equal">
      <formula>"Ночь"</formula>
    </cfRule>
    <cfRule type="cellIs" dxfId="103" priority="4" operator="equal">
      <formula>"День"</formula>
    </cfRule>
    <cfRule type="cellIs" dxfId="102" priority="5" operator="equal">
      <formula>"Отпуск"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Шаблон</vt:lpstr>
      <vt:lpstr>Сотрудники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Magritte</dc:creator>
  <cp:lastModifiedBy>Asus</cp:lastModifiedBy>
  <cp:lastPrinted>2024-07-10T13:49:29Z</cp:lastPrinted>
  <dcterms:created xsi:type="dcterms:W3CDTF">2015-06-05T18:19:34Z</dcterms:created>
  <dcterms:modified xsi:type="dcterms:W3CDTF">2024-10-29T13:36:50Z</dcterms:modified>
</cp:coreProperties>
</file>