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Tuan04\"/>
    </mc:Choice>
  </mc:AlternateContent>
  <xr:revisionPtr revIDLastSave="0" documentId="13_ncr:1_{7DC50704-44B0-43A3-8C33-3C2B6C9ECF13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  <c r="G16" i="1"/>
  <c r="I16" i="1"/>
  <c r="E16" i="1"/>
  <c r="J15" i="1"/>
  <c r="G15" i="1"/>
  <c r="I15" i="1"/>
  <c r="E15" i="1"/>
  <c r="G4" i="1"/>
  <c r="J4" i="1"/>
  <c r="G5" i="1"/>
  <c r="E4" i="1"/>
  <c r="E5" i="1"/>
  <c r="E6" i="1"/>
  <c r="J6" i="1" s="1"/>
  <c r="E7" i="1"/>
  <c r="E8" i="1"/>
  <c r="E9" i="1"/>
  <c r="E10" i="1"/>
  <c r="E11" i="1"/>
  <c r="J11" i="1" s="1"/>
  <c r="E12" i="1"/>
  <c r="J12" i="1" s="1"/>
  <c r="E13" i="1"/>
  <c r="J13" i="1" s="1"/>
  <c r="E14" i="1"/>
  <c r="J14" i="1" s="1"/>
  <c r="J7" i="1"/>
  <c r="J8" i="1"/>
  <c r="J9" i="1"/>
  <c r="J10" i="1"/>
  <c r="I5" i="1"/>
  <c r="I6" i="1"/>
  <c r="I7" i="1"/>
  <c r="I8" i="1"/>
  <c r="I9" i="1"/>
  <c r="I10" i="1"/>
  <c r="I11" i="1"/>
  <c r="I12" i="1"/>
  <c r="I13" i="1"/>
  <c r="I14" i="1"/>
  <c r="I4" i="1"/>
  <c r="G6" i="1"/>
  <c r="G7" i="1"/>
  <c r="G8" i="1"/>
  <c r="G9" i="1"/>
  <c r="G10" i="1"/>
  <c r="G11" i="1"/>
  <c r="G12" i="1"/>
  <c r="G13" i="1"/>
  <c r="G14" i="1"/>
  <c r="J5" i="1" l="1"/>
</calcChain>
</file>

<file path=xl/sharedStrings.xml><?xml version="1.0" encoding="utf-8"?>
<sst xmlns="http://schemas.openxmlformats.org/spreadsheetml/2006/main" count="150" uniqueCount="25">
  <si>
    <t>HCM :</t>
  </si>
  <si>
    <t>NT :</t>
  </si>
  <si>
    <t>STT</t>
  </si>
  <si>
    <t>SL</t>
  </si>
  <si>
    <t>Lavabo</t>
  </si>
  <si>
    <t>BẢNG KÊ PHÂN BỔ VẬT TƯ</t>
  </si>
  <si>
    <t>CƯỚC CHUYÊN CHỞ :</t>
  </si>
  <si>
    <t>ĐN :</t>
  </si>
  <si>
    <t>(ĐVT: 1000 đ)</t>
  </si>
  <si>
    <t>TÊN VẬT TƯ</t>
  </si>
  <si>
    <t>ĐGIÁ</t>
  </si>
  <si>
    <t>TTIỀN</t>
  </si>
  <si>
    <t>CỘNG TIỀN</t>
  </si>
  <si>
    <t>TỶ LỆ %</t>
  </si>
  <si>
    <t>Xi măng</t>
  </si>
  <si>
    <t>Sắt</t>
  </si>
  <si>
    <t>Gạch bông I</t>
  </si>
  <si>
    <t>Gạch bông II</t>
  </si>
  <si>
    <t>Sơn</t>
  </si>
  <si>
    <t>Vôi</t>
  </si>
  <si>
    <t>Gạch men</t>
  </si>
  <si>
    <t>Gạch tàu</t>
  </si>
  <si>
    <t>Đá rửa</t>
  </si>
  <si>
    <t>Đá mài</t>
  </si>
  <si>
    <t>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</si>
</sst>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8" formatCode="#,##0\ [$₫-42A]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6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9" fontId="3" fillId="0" borderId="2" xfId="0" applyNumberFormat="1" applyFont="1" applyBorder="1" applyAlignment="1">
      <alignment horizontal="center" vertical="top" wrapText="1"/>
    </xf>
    <xf numFmtId="9" fontId="4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5" xfId="0" applyNumberFormat="1" applyFont="1" applyBorder="1" applyAlignment="1">
      <alignment vertical="top" wrapText="1"/>
    </xf>
    <xf numFmtId="3" fontId="3" fillId="0" borderId="5" xfId="0" applyNumberFormat="1" applyFont="1" applyBorder="1" applyAlignment="1">
      <alignment horizontal="center" vertical="top" wrapText="1"/>
    </xf>
    <xf numFmtId="168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168" fontId="2" fillId="0" borderId="5" xfId="0" applyNumberFormat="1" applyFont="1" applyBorder="1" applyAlignment="1">
      <alignment horizontal="center" vertical="top" wrapText="1"/>
    </xf>
    <xf numFmtId="3" fontId="2" fillId="0" borderId="5" xfId="0" applyNumberFormat="1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center" vertical="top" wrapText="1"/>
    </xf>
    <xf numFmtId="166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top" wrapText="1"/>
    </xf>
    <xf numFmtId="3" fontId="2" fillId="3" borderId="4" xfId="0" applyNumberFormat="1" applyFont="1" applyFill="1" applyBorder="1" applyAlignment="1">
      <alignment horizontal="center" vertical="top" wrapText="1"/>
    </xf>
    <xf numFmtId="3" fontId="2" fillId="3" borderId="5" xfId="0" applyNumberFormat="1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7.42578125" style="1" customWidth="1"/>
    <col min="2" max="2" width="15.5703125" style="1" customWidth="1"/>
    <col min="3" max="3" width="9.42578125" style="1" customWidth="1"/>
    <col min="4" max="4" width="8.140625" style="1" customWidth="1"/>
    <col min="5" max="5" width="12.140625" style="1" customWidth="1"/>
    <col min="6" max="6" width="9.140625" style="1"/>
    <col min="7" max="7" width="10.42578125" style="1" bestFit="1" customWidth="1"/>
    <col min="8" max="8" width="9.140625" style="1"/>
    <col min="9" max="9" width="15.85546875" style="1" customWidth="1"/>
    <col min="10" max="10" width="13.140625" style="1" customWidth="1"/>
    <col min="11" max="11" width="13.140625" style="1" bestFit="1" customWidth="1"/>
    <col min="12" max="16384" width="9.140625" style="1"/>
  </cols>
  <sheetData>
    <row r="1" spans="1:11" ht="27" customHeight="1" thickBot="1" x14ac:dyDescent="0.3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6.5" thickTop="1" x14ac:dyDescent="0.25">
      <c r="A2" s="3" t="s">
        <v>6</v>
      </c>
      <c r="B2" s="4"/>
      <c r="C2" s="4"/>
      <c r="D2" s="5" t="s">
        <v>0</v>
      </c>
      <c r="E2" s="6">
        <v>0.1</v>
      </c>
      <c r="F2" s="5" t="s">
        <v>1</v>
      </c>
      <c r="G2" s="7">
        <v>0.15</v>
      </c>
      <c r="H2" s="5" t="s">
        <v>7</v>
      </c>
      <c r="I2" s="6">
        <v>0.2</v>
      </c>
      <c r="J2" s="8" t="s">
        <v>8</v>
      </c>
      <c r="K2" s="9"/>
    </row>
    <row r="3" spans="1:11" ht="36" customHeight="1" x14ac:dyDescent="0.25">
      <c r="A3" s="10" t="s">
        <v>2</v>
      </c>
      <c r="B3" s="11" t="s">
        <v>9</v>
      </c>
      <c r="C3" s="11" t="s">
        <v>10</v>
      </c>
      <c r="D3" s="11" t="s">
        <v>3</v>
      </c>
      <c r="E3" s="11" t="s">
        <v>11</v>
      </c>
      <c r="F3" s="11" t="s">
        <v>3</v>
      </c>
      <c r="G3" s="11" t="s">
        <v>11</v>
      </c>
      <c r="H3" s="11" t="s">
        <v>3</v>
      </c>
      <c r="I3" s="11" t="s">
        <v>11</v>
      </c>
      <c r="J3" s="11" t="s">
        <v>12</v>
      </c>
      <c r="K3" s="12" t="s">
        <v>13</v>
      </c>
    </row>
    <row r="4" spans="1:11" ht="15.75" x14ac:dyDescent="0.25">
      <c r="A4" s="13">
        <v>1</v>
      </c>
      <c r="B4" s="14" t="s">
        <v>14</v>
      </c>
      <c r="C4" s="15">
        <v>65</v>
      </c>
      <c r="D4" s="16">
        <v>2100</v>
      </c>
      <c r="E4" s="16">
        <f>$C4*D4*(1+E$2)</f>
        <v>150150</v>
      </c>
      <c r="F4" s="16">
        <v>700</v>
      </c>
      <c r="G4" s="16">
        <f>C4*F4*(1+$G$2)</f>
        <v>52324.999999999993</v>
      </c>
      <c r="H4" s="16">
        <v>2500</v>
      </c>
      <c r="I4" s="16">
        <f>C4*H4*(1+$I$2)</f>
        <v>195000</v>
      </c>
      <c r="J4" s="16">
        <f>E4+G4+I4</f>
        <v>397475</v>
      </c>
      <c r="K4" s="17">
        <f>J4/$J$15</f>
        <v>0.37365961745189474</v>
      </c>
    </row>
    <row r="5" spans="1:11" ht="15.75" x14ac:dyDescent="0.25">
      <c r="A5" s="13">
        <v>2</v>
      </c>
      <c r="B5" s="14" t="s">
        <v>15</v>
      </c>
      <c r="C5" s="15">
        <v>12</v>
      </c>
      <c r="D5" s="16">
        <v>140</v>
      </c>
      <c r="E5" s="16">
        <f t="shared" ref="E5:E14" si="0">$C5*D5*(1+E$2)</f>
        <v>1848.0000000000002</v>
      </c>
      <c r="F5" s="16">
        <v>350</v>
      </c>
      <c r="G5" s="16">
        <f t="shared" ref="G5:G14" si="1">C5*F5*(1+$G$2)</f>
        <v>4830</v>
      </c>
      <c r="H5" s="16">
        <v>500</v>
      </c>
      <c r="I5" s="16">
        <f t="shared" ref="I5:I14" si="2">C5*H5*(1+$I$2)</f>
        <v>7200</v>
      </c>
      <c r="J5" s="16">
        <f t="shared" ref="J5:J14" si="3">E5+G5+I5</f>
        <v>13878</v>
      </c>
      <c r="K5" s="17">
        <f t="shared" ref="K5:K14" si="4">J5/$J$15</f>
        <v>1.3046476309195284E-2</v>
      </c>
    </row>
    <row r="6" spans="1:11" ht="15.75" x14ac:dyDescent="0.25">
      <c r="A6" s="13">
        <v>3</v>
      </c>
      <c r="B6" s="14" t="s">
        <v>16</v>
      </c>
      <c r="C6" s="15">
        <v>80</v>
      </c>
      <c r="D6" s="16">
        <v>50</v>
      </c>
      <c r="E6" s="16">
        <f t="shared" si="0"/>
        <v>4400</v>
      </c>
      <c r="F6" s="16">
        <v>40</v>
      </c>
      <c r="G6" s="16">
        <f t="shared" si="1"/>
        <v>3679.9999999999995</v>
      </c>
      <c r="H6" s="16">
        <v>80</v>
      </c>
      <c r="I6" s="16">
        <f t="shared" si="2"/>
        <v>7680</v>
      </c>
      <c r="J6" s="16">
        <f t="shared" si="3"/>
        <v>15760</v>
      </c>
      <c r="K6" s="17">
        <f t="shared" si="4"/>
        <v>1.4815713116653528E-2</v>
      </c>
    </row>
    <row r="7" spans="1:11" ht="15.75" x14ac:dyDescent="0.25">
      <c r="A7" s="13">
        <v>4</v>
      </c>
      <c r="B7" s="14" t="s">
        <v>17</v>
      </c>
      <c r="C7" s="15">
        <v>70</v>
      </c>
      <c r="D7" s="16">
        <v>100</v>
      </c>
      <c r="E7" s="16">
        <f t="shared" si="0"/>
        <v>7700.0000000000009</v>
      </c>
      <c r="F7" s="16">
        <v>60</v>
      </c>
      <c r="G7" s="16">
        <f t="shared" si="1"/>
        <v>4830</v>
      </c>
      <c r="H7" s="16">
        <v>70</v>
      </c>
      <c r="I7" s="16">
        <f t="shared" si="2"/>
        <v>5880</v>
      </c>
      <c r="J7" s="16">
        <f t="shared" si="3"/>
        <v>18410</v>
      </c>
      <c r="K7" s="17">
        <f t="shared" si="4"/>
        <v>1.7306933913552758E-2</v>
      </c>
    </row>
    <row r="8" spans="1:11" ht="15.75" x14ac:dyDescent="0.25">
      <c r="A8" s="13">
        <v>5</v>
      </c>
      <c r="B8" s="14" t="s">
        <v>18</v>
      </c>
      <c r="C8" s="15">
        <v>95</v>
      </c>
      <c r="D8" s="16">
        <v>200</v>
      </c>
      <c r="E8" s="16">
        <f t="shared" si="0"/>
        <v>20900</v>
      </c>
      <c r="F8" s="16">
        <v>250</v>
      </c>
      <c r="G8" s="16">
        <f t="shared" si="1"/>
        <v>27312.499999999996</v>
      </c>
      <c r="H8" s="16">
        <v>100</v>
      </c>
      <c r="I8" s="16">
        <f t="shared" si="2"/>
        <v>11400</v>
      </c>
      <c r="J8" s="16">
        <f t="shared" si="3"/>
        <v>59612.5</v>
      </c>
      <c r="K8" s="17">
        <f t="shared" si="4"/>
        <v>5.6040716888737852E-2</v>
      </c>
    </row>
    <row r="9" spans="1:11" ht="15.75" x14ac:dyDescent="0.25">
      <c r="A9" s="13">
        <v>6</v>
      </c>
      <c r="B9" s="14" t="s">
        <v>19</v>
      </c>
      <c r="C9" s="15">
        <v>5</v>
      </c>
      <c r="D9" s="16">
        <v>2000</v>
      </c>
      <c r="E9" s="16">
        <f t="shared" si="0"/>
        <v>11000</v>
      </c>
      <c r="F9" s="16">
        <v>3000</v>
      </c>
      <c r="G9" s="16">
        <f t="shared" si="1"/>
        <v>17250</v>
      </c>
      <c r="H9" s="16">
        <v>1500</v>
      </c>
      <c r="I9" s="16">
        <f t="shared" si="2"/>
        <v>9000</v>
      </c>
      <c r="J9" s="16">
        <f t="shared" si="3"/>
        <v>37250</v>
      </c>
      <c r="K9" s="17">
        <f t="shared" si="4"/>
        <v>3.50181036545269E-2</v>
      </c>
    </row>
    <row r="10" spans="1:11" ht="15.75" x14ac:dyDescent="0.25">
      <c r="A10" s="13">
        <v>7</v>
      </c>
      <c r="B10" s="14" t="s">
        <v>20</v>
      </c>
      <c r="C10" s="15">
        <v>68</v>
      </c>
      <c r="D10" s="16">
        <v>900</v>
      </c>
      <c r="E10" s="16">
        <f t="shared" si="0"/>
        <v>67320</v>
      </c>
      <c r="F10" s="16">
        <v>800</v>
      </c>
      <c r="G10" s="16">
        <f t="shared" si="1"/>
        <v>62559.999999999993</v>
      </c>
      <c r="H10" s="16">
        <v>900</v>
      </c>
      <c r="I10" s="16">
        <f t="shared" si="2"/>
        <v>73440</v>
      </c>
      <c r="J10" s="16">
        <f t="shared" si="3"/>
        <v>203320</v>
      </c>
      <c r="K10" s="17">
        <f t="shared" si="4"/>
        <v>0.19113774053794388</v>
      </c>
    </row>
    <row r="11" spans="1:11" ht="15.75" x14ac:dyDescent="0.25">
      <c r="A11" s="13">
        <v>8</v>
      </c>
      <c r="B11" s="14" t="s">
        <v>21</v>
      </c>
      <c r="C11" s="15">
        <v>25</v>
      </c>
      <c r="D11" s="16">
        <v>700</v>
      </c>
      <c r="E11" s="16">
        <f t="shared" si="0"/>
        <v>19250</v>
      </c>
      <c r="F11" s="16">
        <v>1200</v>
      </c>
      <c r="G11" s="16">
        <f t="shared" si="1"/>
        <v>34500</v>
      </c>
      <c r="H11" s="16">
        <v>600</v>
      </c>
      <c r="I11" s="16">
        <f t="shared" si="2"/>
        <v>18000</v>
      </c>
      <c r="J11" s="16">
        <f t="shared" si="3"/>
        <v>71750</v>
      </c>
      <c r="K11" s="17">
        <f t="shared" si="4"/>
        <v>6.7450978180196117E-2</v>
      </c>
    </row>
    <row r="12" spans="1:11" ht="15.75" x14ac:dyDescent="0.25">
      <c r="A12" s="13">
        <v>9</v>
      </c>
      <c r="B12" s="14" t="s">
        <v>4</v>
      </c>
      <c r="C12" s="15">
        <v>80</v>
      </c>
      <c r="D12" s="16">
        <v>80</v>
      </c>
      <c r="E12" s="16">
        <f t="shared" si="0"/>
        <v>7040.0000000000009</v>
      </c>
      <c r="F12" s="16">
        <v>120</v>
      </c>
      <c r="G12" s="16">
        <f t="shared" si="1"/>
        <v>11040</v>
      </c>
      <c r="H12" s="16">
        <v>100</v>
      </c>
      <c r="I12" s="16">
        <f t="shared" si="2"/>
        <v>9600</v>
      </c>
      <c r="J12" s="16">
        <f t="shared" si="3"/>
        <v>27680</v>
      </c>
      <c r="K12" s="17">
        <f t="shared" si="4"/>
        <v>2.6021506286102138E-2</v>
      </c>
    </row>
    <row r="13" spans="1:11" ht="15.75" x14ac:dyDescent="0.25">
      <c r="A13" s="13">
        <v>10</v>
      </c>
      <c r="B13" s="14" t="s">
        <v>22</v>
      </c>
      <c r="C13" s="15">
        <v>30</v>
      </c>
      <c r="D13" s="16">
        <v>1250</v>
      </c>
      <c r="E13" s="16">
        <f t="shared" si="0"/>
        <v>41250</v>
      </c>
      <c r="F13" s="16">
        <v>1500</v>
      </c>
      <c r="G13" s="16">
        <f t="shared" si="1"/>
        <v>51749.999999999993</v>
      </c>
      <c r="H13" s="16">
        <v>1200</v>
      </c>
      <c r="I13" s="16">
        <f t="shared" si="2"/>
        <v>43200</v>
      </c>
      <c r="J13" s="16">
        <f t="shared" si="3"/>
        <v>136200</v>
      </c>
      <c r="K13" s="17">
        <f t="shared" si="4"/>
        <v>0.12803934812742454</v>
      </c>
    </row>
    <row r="14" spans="1:11" ht="15.75" x14ac:dyDescent="0.25">
      <c r="A14" s="13">
        <v>11</v>
      </c>
      <c r="B14" s="14" t="s">
        <v>23</v>
      </c>
      <c r="C14" s="15">
        <v>20</v>
      </c>
      <c r="D14" s="16">
        <v>1500</v>
      </c>
      <c r="E14" s="16">
        <f t="shared" si="0"/>
        <v>33000</v>
      </c>
      <c r="F14" s="16">
        <v>1000</v>
      </c>
      <c r="G14" s="16">
        <f t="shared" si="1"/>
        <v>23000</v>
      </c>
      <c r="H14" s="16">
        <v>1100</v>
      </c>
      <c r="I14" s="16">
        <f t="shared" si="2"/>
        <v>26400</v>
      </c>
      <c r="J14" s="16">
        <f t="shared" si="3"/>
        <v>82400</v>
      </c>
      <c r="K14" s="17">
        <f t="shared" si="4"/>
        <v>7.7462865533772254E-2</v>
      </c>
    </row>
    <row r="15" spans="1:11" ht="18" customHeight="1" x14ac:dyDescent="0.25">
      <c r="A15" s="25" t="s">
        <v>24</v>
      </c>
      <c r="B15" s="26"/>
      <c r="C15" s="26"/>
      <c r="D15" s="26"/>
      <c r="E15" s="18">
        <f>SUM(E4:E14)</f>
        <v>363858</v>
      </c>
      <c r="F15" s="19"/>
      <c r="G15" s="18">
        <f t="shared" ref="F15:J15" si="5">SUM(G4:G14)</f>
        <v>293077.5</v>
      </c>
      <c r="H15" s="19"/>
      <c r="I15" s="18">
        <f t="shared" si="5"/>
        <v>406800</v>
      </c>
      <c r="J15" s="18">
        <f t="shared" si="5"/>
        <v>1063735.5</v>
      </c>
      <c r="K15" s="20"/>
    </row>
    <row r="16" spans="1:11" ht="18" customHeight="1" thickBot="1" x14ac:dyDescent="0.3">
      <c r="A16" s="27" t="s">
        <v>13</v>
      </c>
      <c r="B16" s="28"/>
      <c r="C16" s="28"/>
      <c r="D16" s="28"/>
      <c r="E16" s="21">
        <f>E15/$J$15</f>
        <v>0.34205683649741875</v>
      </c>
      <c r="F16" s="22"/>
      <c r="G16" s="21">
        <f t="shared" ref="F16:I16" si="6">G15/$J$15</f>
        <v>0.27551726909555996</v>
      </c>
      <c r="H16" s="22"/>
      <c r="I16" s="21">
        <f t="shared" si="6"/>
        <v>0.38242589440702129</v>
      </c>
      <c r="J16" s="23"/>
      <c r="K16" s="24"/>
    </row>
    <row r="17" ht="15.75" thickTop="1" x14ac:dyDescent="0.25"/>
  </sheetData>
  <mergeCells count="5">
    <mergeCell ref="A1:K1"/>
    <mergeCell ref="A2:C2"/>
    <mergeCell ref="J2:K2"/>
    <mergeCell ref="A16:D16"/>
    <mergeCell ref="A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2009-04-26T16:29:33Z</dcterms:created>
  <dcterms:modified xsi:type="dcterms:W3CDTF">2019-10-17T08:25:36Z</dcterms:modified>
</cp:coreProperties>
</file>